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 firstSheet="2" activeTab="10"/>
  </bookViews>
  <sheets>
    <sheet name="Reward_Agent_Expert (2)" sheetId="22" r:id="rId1"/>
    <sheet name="Expert" sheetId="1" r:id="rId2"/>
    <sheet name="Expert_Aktionen_alle" sheetId="7" r:id="rId3"/>
    <sheet name="Reward_Expert_Simple" sheetId="2" r:id="rId4"/>
    <sheet name="Tabelle4" sheetId="4" r:id="rId5"/>
    <sheet name="Reward_Expert" sheetId="5" r:id="rId6"/>
    <sheet name="Reward_Agent" sheetId="3" r:id="rId7"/>
    <sheet name="Reward_Agent_Expert" sheetId="6" r:id="rId8"/>
    <sheet name="All (2)" sheetId="21" r:id="rId9"/>
    <sheet name="All" sheetId="13" r:id="rId10"/>
    <sheet name="Loss_Acc" sheetId="11" r:id="rId11"/>
    <sheet name="Expert_Aktionen" sheetId="8" r:id="rId12"/>
    <sheet name="Duration" sheetId="12" r:id="rId13"/>
    <sheet name="Duration_filtered" sheetId="14" r:id="rId14"/>
    <sheet name="Aktion 0" sheetId="15" r:id="rId15"/>
    <sheet name="Aktion 1" sheetId="16" r:id="rId16"/>
    <sheet name="Aktion 2" sheetId="17" r:id="rId17"/>
    <sheet name="Aktion 3" sheetId="18" r:id="rId18"/>
    <sheet name="Aktion 4" sheetId="19" r:id="rId19"/>
    <sheet name="Aktion 5" sheetId="20" r:id="rId20"/>
  </sheets>
  <definedNames>
    <definedName name="accuracy" localSheetId="10">Loss_Acc!$C$2:$D$63</definedName>
    <definedName name="action_0" localSheetId="14">'Aktion 0'!$B$2:$AE$9</definedName>
    <definedName name="action_1" localSheetId="15">'Aktion 1'!$B$2:$AE$9</definedName>
    <definedName name="action_2" localSheetId="16">'Aktion 2'!$B$2:$AE$9</definedName>
    <definedName name="action_3" localSheetId="17">'Aktion 3'!$B$2:$AE$9</definedName>
    <definedName name="action_4" localSheetId="18">'Aktion 4'!$B$2:$AE$9</definedName>
    <definedName name="action_5" localSheetId="19">'Aktion 5'!$B$2:$AE$9</definedName>
    <definedName name="duration" localSheetId="12">Duration!$B$2:$AE$62</definedName>
    <definedName name="expert_actions" localSheetId="1">Expert!$B$2:$S$63</definedName>
    <definedName name="expert_actions" localSheetId="2">Expert_Aktionen_alle!$B$2:$S$63</definedName>
    <definedName name="loss" localSheetId="10">Loss_Acc!$E$2:$F$63</definedName>
    <definedName name="q" localSheetId="10">Loss_Acc!$B$2:$B$63</definedName>
    <definedName name="reward" localSheetId="6">Reward_Agent!$B$2:$H$63</definedName>
    <definedName name="score" localSheetId="3">Reward_Expert_Simple!$B$2:$B$63</definedName>
    <definedName name="t_conf_2" localSheetId="10">Loss_Acc!$G$2:$G$63</definedName>
  </definedNames>
  <calcPr calcId="145621"/>
</workbook>
</file>

<file path=xl/calcChain.xml><?xml version="1.0" encoding="utf-8"?>
<calcChain xmlns="http://schemas.openxmlformats.org/spreadsheetml/2006/main"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2" i="7"/>
  <c r="K65" i="22" l="1"/>
  <c r="J65" i="22"/>
  <c r="I65" i="22"/>
  <c r="H65" i="22"/>
  <c r="G65" i="22"/>
  <c r="K63" i="22"/>
  <c r="J63" i="22"/>
  <c r="I63" i="22"/>
  <c r="H63" i="22"/>
  <c r="G63" i="22"/>
  <c r="F63" i="22"/>
  <c r="E63" i="22"/>
  <c r="D63" i="22"/>
  <c r="C63" i="22"/>
  <c r="B63" i="22"/>
  <c r="K62" i="22"/>
  <c r="J62" i="22"/>
  <c r="I62" i="22"/>
  <c r="H62" i="22"/>
  <c r="G62" i="22"/>
  <c r="F62" i="22"/>
  <c r="E62" i="22"/>
  <c r="D62" i="22"/>
  <c r="C62" i="22"/>
  <c r="B62" i="22"/>
  <c r="K61" i="22"/>
  <c r="J61" i="22"/>
  <c r="I61" i="22"/>
  <c r="H61" i="22"/>
  <c r="G61" i="22"/>
  <c r="F61" i="22"/>
  <c r="E61" i="22"/>
  <c r="D61" i="22"/>
  <c r="C61" i="22"/>
  <c r="B61" i="22"/>
  <c r="K60" i="22"/>
  <c r="J60" i="22"/>
  <c r="I60" i="22"/>
  <c r="H60" i="22"/>
  <c r="G60" i="22"/>
  <c r="F60" i="22"/>
  <c r="E60" i="22"/>
  <c r="D60" i="22"/>
  <c r="C60" i="22"/>
  <c r="B60" i="22"/>
  <c r="K59" i="22"/>
  <c r="J59" i="22"/>
  <c r="I59" i="22"/>
  <c r="H59" i="22"/>
  <c r="G59" i="22"/>
  <c r="F59" i="22"/>
  <c r="E59" i="22"/>
  <c r="D59" i="22"/>
  <c r="C59" i="22"/>
  <c r="B59" i="22"/>
  <c r="K58" i="22"/>
  <c r="J58" i="22"/>
  <c r="I58" i="22"/>
  <c r="H58" i="22"/>
  <c r="G58" i="22"/>
  <c r="F58" i="22"/>
  <c r="E58" i="22"/>
  <c r="D58" i="22"/>
  <c r="C58" i="22"/>
  <c r="B58" i="22"/>
  <c r="K57" i="22"/>
  <c r="J57" i="22"/>
  <c r="I57" i="22"/>
  <c r="H57" i="22"/>
  <c r="G57" i="22"/>
  <c r="F57" i="22"/>
  <c r="E57" i="22"/>
  <c r="D57" i="22"/>
  <c r="C57" i="22"/>
  <c r="B57" i="22"/>
  <c r="K56" i="22"/>
  <c r="J56" i="22"/>
  <c r="I56" i="22"/>
  <c r="H56" i="22"/>
  <c r="G56" i="22"/>
  <c r="F56" i="22"/>
  <c r="E56" i="22"/>
  <c r="D56" i="22"/>
  <c r="C56" i="22"/>
  <c r="B56" i="22"/>
  <c r="K55" i="22"/>
  <c r="J55" i="22"/>
  <c r="I55" i="22"/>
  <c r="H55" i="22"/>
  <c r="G55" i="22"/>
  <c r="F55" i="22"/>
  <c r="E55" i="22"/>
  <c r="D55" i="22"/>
  <c r="C55" i="22"/>
  <c r="B55" i="22"/>
  <c r="K54" i="22"/>
  <c r="J54" i="22"/>
  <c r="I54" i="22"/>
  <c r="H54" i="22"/>
  <c r="G54" i="22"/>
  <c r="F54" i="22"/>
  <c r="E54" i="22"/>
  <c r="D54" i="22"/>
  <c r="C54" i="22"/>
  <c r="B54" i="22"/>
  <c r="K53" i="22"/>
  <c r="J53" i="22"/>
  <c r="I53" i="22"/>
  <c r="H53" i="22"/>
  <c r="G53" i="22"/>
  <c r="F53" i="22"/>
  <c r="E53" i="22"/>
  <c r="D53" i="22"/>
  <c r="C53" i="22"/>
  <c r="B53" i="22"/>
  <c r="K52" i="22"/>
  <c r="J52" i="22"/>
  <c r="I52" i="22"/>
  <c r="H52" i="22"/>
  <c r="G52" i="22"/>
  <c r="F52" i="22"/>
  <c r="E52" i="22"/>
  <c r="D52" i="22"/>
  <c r="C52" i="22"/>
  <c r="B52" i="22"/>
  <c r="K51" i="22"/>
  <c r="J51" i="22"/>
  <c r="I51" i="22"/>
  <c r="H51" i="22"/>
  <c r="G51" i="22"/>
  <c r="F51" i="22"/>
  <c r="E51" i="22"/>
  <c r="D51" i="22"/>
  <c r="C51" i="22"/>
  <c r="B51" i="22"/>
  <c r="K50" i="22"/>
  <c r="J50" i="22"/>
  <c r="I50" i="22"/>
  <c r="H50" i="22"/>
  <c r="G50" i="22"/>
  <c r="F50" i="22"/>
  <c r="E50" i="22"/>
  <c r="D50" i="22"/>
  <c r="C50" i="22"/>
  <c r="B50" i="22"/>
  <c r="K49" i="22"/>
  <c r="J49" i="22"/>
  <c r="I49" i="22"/>
  <c r="H49" i="22"/>
  <c r="G49" i="22"/>
  <c r="F49" i="22"/>
  <c r="E49" i="22"/>
  <c r="D49" i="22"/>
  <c r="C49" i="22"/>
  <c r="B49" i="22"/>
  <c r="K48" i="22"/>
  <c r="J48" i="22"/>
  <c r="I48" i="22"/>
  <c r="H48" i="22"/>
  <c r="G48" i="22"/>
  <c r="F48" i="22"/>
  <c r="E48" i="22"/>
  <c r="D48" i="22"/>
  <c r="C48" i="22"/>
  <c r="B48" i="22"/>
  <c r="K47" i="22"/>
  <c r="J47" i="22"/>
  <c r="I47" i="22"/>
  <c r="H47" i="22"/>
  <c r="G47" i="22"/>
  <c r="F47" i="22"/>
  <c r="E47" i="22"/>
  <c r="D47" i="22"/>
  <c r="C47" i="22"/>
  <c r="B47" i="22"/>
  <c r="K46" i="22"/>
  <c r="J46" i="22"/>
  <c r="I46" i="22"/>
  <c r="H46" i="22"/>
  <c r="G46" i="22"/>
  <c r="F46" i="22"/>
  <c r="E46" i="22"/>
  <c r="D46" i="22"/>
  <c r="C46" i="22"/>
  <c r="B46" i="22"/>
  <c r="K45" i="22"/>
  <c r="J45" i="22"/>
  <c r="I45" i="22"/>
  <c r="H45" i="22"/>
  <c r="G45" i="22"/>
  <c r="F45" i="22"/>
  <c r="E45" i="22"/>
  <c r="D45" i="22"/>
  <c r="C45" i="22"/>
  <c r="B45" i="22"/>
  <c r="K44" i="22"/>
  <c r="J44" i="22"/>
  <c r="I44" i="22"/>
  <c r="H44" i="22"/>
  <c r="G44" i="22"/>
  <c r="F44" i="22"/>
  <c r="E44" i="22"/>
  <c r="D44" i="22"/>
  <c r="C44" i="22"/>
  <c r="B44" i="22"/>
  <c r="K43" i="22"/>
  <c r="J43" i="22"/>
  <c r="I43" i="22"/>
  <c r="H43" i="22"/>
  <c r="G43" i="22"/>
  <c r="F43" i="22"/>
  <c r="E43" i="22"/>
  <c r="D43" i="22"/>
  <c r="C43" i="22"/>
  <c r="B43" i="22"/>
  <c r="K42" i="22"/>
  <c r="J42" i="22"/>
  <c r="I42" i="22"/>
  <c r="H42" i="22"/>
  <c r="G42" i="22"/>
  <c r="F42" i="22"/>
  <c r="E42" i="22"/>
  <c r="D42" i="22"/>
  <c r="C42" i="22"/>
  <c r="B42" i="22"/>
  <c r="K41" i="22"/>
  <c r="J41" i="22"/>
  <c r="I41" i="22"/>
  <c r="H41" i="22"/>
  <c r="G41" i="22"/>
  <c r="F41" i="22"/>
  <c r="E41" i="22"/>
  <c r="D41" i="22"/>
  <c r="C41" i="22"/>
  <c r="B41" i="22"/>
  <c r="K40" i="22"/>
  <c r="J40" i="22"/>
  <c r="I40" i="22"/>
  <c r="H40" i="22"/>
  <c r="G40" i="22"/>
  <c r="F40" i="22"/>
  <c r="E40" i="22"/>
  <c r="D40" i="22"/>
  <c r="C40" i="22"/>
  <c r="B40" i="22"/>
  <c r="K39" i="22"/>
  <c r="J39" i="22"/>
  <c r="I39" i="22"/>
  <c r="H39" i="22"/>
  <c r="G39" i="22"/>
  <c r="F39" i="22"/>
  <c r="E39" i="22"/>
  <c r="D39" i="22"/>
  <c r="C39" i="22"/>
  <c r="B39" i="22"/>
  <c r="K38" i="22"/>
  <c r="J38" i="22"/>
  <c r="I38" i="22"/>
  <c r="H38" i="22"/>
  <c r="G38" i="22"/>
  <c r="F38" i="22"/>
  <c r="E38" i="22"/>
  <c r="D38" i="22"/>
  <c r="C38" i="22"/>
  <c r="B38" i="22"/>
  <c r="K37" i="22"/>
  <c r="J37" i="22"/>
  <c r="I37" i="22"/>
  <c r="H37" i="22"/>
  <c r="G37" i="22"/>
  <c r="F37" i="22"/>
  <c r="E37" i="22"/>
  <c r="D37" i="22"/>
  <c r="C37" i="22"/>
  <c r="B37" i="22"/>
  <c r="K36" i="22"/>
  <c r="J36" i="22"/>
  <c r="I36" i="22"/>
  <c r="H36" i="22"/>
  <c r="G36" i="22"/>
  <c r="F36" i="22"/>
  <c r="E36" i="22"/>
  <c r="D36" i="22"/>
  <c r="C36" i="22"/>
  <c r="B36" i="22"/>
  <c r="K35" i="22"/>
  <c r="J35" i="22"/>
  <c r="I35" i="22"/>
  <c r="H35" i="22"/>
  <c r="G35" i="22"/>
  <c r="F35" i="22"/>
  <c r="E35" i="22"/>
  <c r="D35" i="22"/>
  <c r="C35" i="22"/>
  <c r="B35" i="22"/>
  <c r="K34" i="22"/>
  <c r="J34" i="22"/>
  <c r="I34" i="22"/>
  <c r="H34" i="22"/>
  <c r="G34" i="22"/>
  <c r="F34" i="22"/>
  <c r="E34" i="22"/>
  <c r="D34" i="22"/>
  <c r="C34" i="22"/>
  <c r="B34" i="22"/>
  <c r="K33" i="22"/>
  <c r="J33" i="22"/>
  <c r="I33" i="22"/>
  <c r="H33" i="22"/>
  <c r="G33" i="22"/>
  <c r="F33" i="22"/>
  <c r="E33" i="22"/>
  <c r="D33" i="22"/>
  <c r="C33" i="22"/>
  <c r="B33" i="22"/>
  <c r="K32" i="22"/>
  <c r="J32" i="22"/>
  <c r="I32" i="22"/>
  <c r="H32" i="22"/>
  <c r="G32" i="22"/>
  <c r="F32" i="22"/>
  <c r="E32" i="22"/>
  <c r="D32" i="22"/>
  <c r="C32" i="22"/>
  <c r="B32" i="22"/>
  <c r="K31" i="22"/>
  <c r="J31" i="22"/>
  <c r="I31" i="22"/>
  <c r="H31" i="22"/>
  <c r="G31" i="22"/>
  <c r="F31" i="22"/>
  <c r="E31" i="22"/>
  <c r="D31" i="22"/>
  <c r="C31" i="22"/>
  <c r="B31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23" i="22"/>
  <c r="J23" i="22"/>
  <c r="I23" i="22"/>
  <c r="H23" i="22"/>
  <c r="G23" i="22"/>
  <c r="F23" i="22"/>
  <c r="E23" i="22"/>
  <c r="D23" i="22"/>
  <c r="C23" i="22"/>
  <c r="B23" i="22"/>
  <c r="K22" i="22"/>
  <c r="J22" i="22"/>
  <c r="I22" i="22"/>
  <c r="H22" i="22"/>
  <c r="G22" i="22"/>
  <c r="F22" i="22"/>
  <c r="E22" i="22"/>
  <c r="D22" i="22"/>
  <c r="C22" i="22"/>
  <c r="B22" i="22"/>
  <c r="K21" i="22"/>
  <c r="J21" i="22"/>
  <c r="I21" i="22"/>
  <c r="H21" i="22"/>
  <c r="G21" i="22"/>
  <c r="F21" i="22"/>
  <c r="E21" i="22"/>
  <c r="D21" i="22"/>
  <c r="C21" i="22"/>
  <c r="B21" i="22"/>
  <c r="K20" i="22"/>
  <c r="J20" i="22"/>
  <c r="I20" i="22"/>
  <c r="H20" i="22"/>
  <c r="G20" i="22"/>
  <c r="F20" i="22"/>
  <c r="E20" i="22"/>
  <c r="D20" i="22"/>
  <c r="C20" i="22"/>
  <c r="B20" i="22"/>
  <c r="K19" i="22"/>
  <c r="J19" i="22"/>
  <c r="I19" i="22"/>
  <c r="H19" i="22"/>
  <c r="G19" i="22"/>
  <c r="F19" i="22"/>
  <c r="E19" i="22"/>
  <c r="D19" i="22"/>
  <c r="C19" i="22"/>
  <c r="B19" i="22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6" i="22"/>
  <c r="J16" i="22"/>
  <c r="I16" i="22"/>
  <c r="H16" i="22"/>
  <c r="G16" i="22"/>
  <c r="F16" i="22"/>
  <c r="E16" i="22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4" i="22"/>
  <c r="J14" i="22"/>
  <c r="I14" i="22"/>
  <c r="H14" i="22"/>
  <c r="G14" i="22"/>
  <c r="F14" i="22"/>
  <c r="E14" i="22"/>
  <c r="D14" i="22"/>
  <c r="C14" i="22"/>
  <c r="B14" i="22"/>
  <c r="K13" i="22"/>
  <c r="J13" i="22"/>
  <c r="I13" i="22"/>
  <c r="H13" i="22"/>
  <c r="G13" i="22"/>
  <c r="F13" i="22"/>
  <c r="E13" i="22"/>
  <c r="D13" i="22"/>
  <c r="C13" i="22"/>
  <c r="B13" i="22"/>
  <c r="K12" i="22"/>
  <c r="J12" i="22"/>
  <c r="I12" i="22"/>
  <c r="H12" i="22"/>
  <c r="G12" i="22"/>
  <c r="F12" i="22"/>
  <c r="E12" i="22"/>
  <c r="D12" i="22"/>
  <c r="C12" i="22"/>
  <c r="B12" i="22"/>
  <c r="K11" i="22"/>
  <c r="J11" i="22"/>
  <c r="I11" i="22"/>
  <c r="H11" i="22"/>
  <c r="G11" i="22"/>
  <c r="F11" i="22"/>
  <c r="E11" i="22"/>
  <c r="D11" i="22"/>
  <c r="C11" i="22"/>
  <c r="B11" i="22"/>
  <c r="K10" i="22"/>
  <c r="J10" i="22"/>
  <c r="I10" i="22"/>
  <c r="H10" i="22"/>
  <c r="G10" i="22"/>
  <c r="F10" i="22"/>
  <c r="E10" i="22"/>
  <c r="D10" i="22"/>
  <c r="C10" i="22"/>
  <c r="B10" i="22"/>
  <c r="K9" i="22"/>
  <c r="J9" i="22"/>
  <c r="I9" i="22"/>
  <c r="H9" i="22"/>
  <c r="G9" i="22"/>
  <c r="F9" i="22"/>
  <c r="E9" i="22"/>
  <c r="D9" i="22"/>
  <c r="C9" i="22"/>
  <c r="B9" i="22"/>
  <c r="K8" i="22"/>
  <c r="J8" i="22"/>
  <c r="I8" i="22"/>
  <c r="H8" i="22"/>
  <c r="G8" i="22"/>
  <c r="F8" i="22"/>
  <c r="E8" i="22"/>
  <c r="D8" i="22"/>
  <c r="C8" i="22"/>
  <c r="B8" i="22"/>
  <c r="K7" i="22"/>
  <c r="J7" i="22"/>
  <c r="I7" i="22"/>
  <c r="H7" i="22"/>
  <c r="G7" i="22"/>
  <c r="F7" i="22"/>
  <c r="E7" i="22"/>
  <c r="D7" i="22"/>
  <c r="C7" i="22"/>
  <c r="B7" i="22"/>
  <c r="K6" i="22"/>
  <c r="J6" i="22"/>
  <c r="I6" i="22"/>
  <c r="H6" i="22"/>
  <c r="G6" i="22"/>
  <c r="F6" i="22"/>
  <c r="E6" i="22"/>
  <c r="D6" i="22"/>
  <c r="C6" i="22"/>
  <c r="B6" i="22"/>
  <c r="K5" i="22"/>
  <c r="J5" i="22"/>
  <c r="I5" i="22"/>
  <c r="H5" i="22"/>
  <c r="G5" i="22"/>
  <c r="F5" i="22"/>
  <c r="E5" i="22"/>
  <c r="D5" i="22"/>
  <c r="C5" i="22"/>
  <c r="B5" i="22"/>
  <c r="K4" i="22"/>
  <c r="J4" i="22"/>
  <c r="I4" i="22"/>
  <c r="H4" i="22"/>
  <c r="G4" i="22"/>
  <c r="F4" i="22"/>
  <c r="E4" i="22"/>
  <c r="D4" i="22"/>
  <c r="C4" i="22"/>
  <c r="B4" i="22"/>
  <c r="K3" i="22"/>
  <c r="J3" i="22"/>
  <c r="I3" i="22"/>
  <c r="H3" i="22"/>
  <c r="G3" i="22"/>
  <c r="F3" i="22"/>
  <c r="E3" i="22"/>
  <c r="D3" i="22"/>
  <c r="C3" i="22"/>
  <c r="B3" i="22"/>
  <c r="K2" i="22"/>
  <c r="J2" i="22"/>
  <c r="I2" i="22"/>
  <c r="H2" i="22"/>
  <c r="G2" i="22"/>
  <c r="K1" i="22"/>
  <c r="J1" i="22"/>
  <c r="I1" i="22"/>
  <c r="H1" i="22"/>
  <c r="G1" i="22"/>
  <c r="B1" i="22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X65" i="7" l="1"/>
  <c r="L65" i="3"/>
  <c r="C3" i="13"/>
  <c r="D3" i="13"/>
  <c r="E3" i="13"/>
  <c r="F3" i="13"/>
  <c r="B3" i="13"/>
  <c r="K65" i="6"/>
  <c r="J65" i="6"/>
  <c r="I65" i="6"/>
  <c r="H65" i="6"/>
  <c r="G65" i="6"/>
  <c r="G3" i="6"/>
  <c r="H3" i="6"/>
  <c r="I3" i="6"/>
  <c r="J3" i="6"/>
  <c r="K3" i="6"/>
  <c r="G4" i="6"/>
  <c r="H4" i="6"/>
  <c r="I4" i="6"/>
  <c r="J4" i="6"/>
  <c r="K4" i="6"/>
  <c r="G5" i="6"/>
  <c r="H5" i="6"/>
  <c r="I5" i="6"/>
  <c r="J5" i="6"/>
  <c r="K5" i="6"/>
  <c r="G6" i="6"/>
  <c r="H6" i="6"/>
  <c r="I6" i="6"/>
  <c r="J6" i="6"/>
  <c r="K6" i="6"/>
  <c r="G7" i="6"/>
  <c r="H7" i="6"/>
  <c r="I7" i="6"/>
  <c r="J7" i="6"/>
  <c r="K7" i="6"/>
  <c r="G8" i="6"/>
  <c r="H8" i="6"/>
  <c r="I8" i="6"/>
  <c r="J8" i="6"/>
  <c r="K8" i="6"/>
  <c r="G9" i="6"/>
  <c r="H9" i="6"/>
  <c r="I9" i="6"/>
  <c r="J9" i="6"/>
  <c r="K9" i="6"/>
  <c r="G10" i="6"/>
  <c r="H10" i="6"/>
  <c r="I10" i="6"/>
  <c r="J10" i="6"/>
  <c r="K10" i="6"/>
  <c r="G11" i="6"/>
  <c r="H11" i="6"/>
  <c r="I11" i="6"/>
  <c r="J11" i="6"/>
  <c r="K11" i="6"/>
  <c r="G12" i="6"/>
  <c r="H12" i="6"/>
  <c r="I12" i="6"/>
  <c r="J12" i="6"/>
  <c r="K12" i="6"/>
  <c r="G13" i="6"/>
  <c r="H13" i="6"/>
  <c r="I13" i="6"/>
  <c r="J13" i="6"/>
  <c r="K13" i="6"/>
  <c r="G14" i="6"/>
  <c r="H14" i="6"/>
  <c r="I14" i="6"/>
  <c r="J14" i="6"/>
  <c r="K14" i="6"/>
  <c r="G15" i="6"/>
  <c r="H15" i="6"/>
  <c r="I15" i="6"/>
  <c r="J15" i="6"/>
  <c r="K15" i="6"/>
  <c r="G16" i="6"/>
  <c r="H16" i="6"/>
  <c r="I16" i="6"/>
  <c r="J16" i="6"/>
  <c r="K16" i="6"/>
  <c r="G17" i="6"/>
  <c r="H17" i="6"/>
  <c r="I17" i="6"/>
  <c r="J17" i="6"/>
  <c r="K17" i="6"/>
  <c r="G18" i="6"/>
  <c r="H18" i="6"/>
  <c r="I18" i="6"/>
  <c r="J18" i="6"/>
  <c r="K18" i="6"/>
  <c r="G19" i="6"/>
  <c r="H19" i="6"/>
  <c r="I19" i="6"/>
  <c r="J19" i="6"/>
  <c r="K19" i="6"/>
  <c r="G20" i="6"/>
  <c r="H20" i="6"/>
  <c r="I20" i="6"/>
  <c r="J20" i="6"/>
  <c r="K20" i="6"/>
  <c r="G21" i="6"/>
  <c r="H21" i="6"/>
  <c r="I21" i="6"/>
  <c r="J21" i="6"/>
  <c r="K21" i="6"/>
  <c r="G22" i="6"/>
  <c r="H22" i="6"/>
  <c r="I22" i="6"/>
  <c r="J22" i="6"/>
  <c r="K22" i="6"/>
  <c r="G23" i="6"/>
  <c r="H23" i="6"/>
  <c r="I23" i="6"/>
  <c r="J23" i="6"/>
  <c r="K23" i="6"/>
  <c r="G24" i="6"/>
  <c r="H24" i="6"/>
  <c r="I24" i="6"/>
  <c r="J24" i="6"/>
  <c r="K24" i="6"/>
  <c r="G25" i="6"/>
  <c r="H25" i="6"/>
  <c r="I25" i="6"/>
  <c r="J25" i="6"/>
  <c r="K25" i="6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7" i="6"/>
  <c r="H37" i="6"/>
  <c r="I37" i="6"/>
  <c r="J37" i="6"/>
  <c r="K37" i="6"/>
  <c r="G38" i="6"/>
  <c r="H38" i="6"/>
  <c r="I38" i="6"/>
  <c r="J38" i="6"/>
  <c r="K38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G46" i="6"/>
  <c r="H46" i="6"/>
  <c r="I46" i="6"/>
  <c r="J46" i="6"/>
  <c r="K46" i="6"/>
  <c r="G47" i="6"/>
  <c r="H47" i="6"/>
  <c r="I47" i="6"/>
  <c r="J47" i="6"/>
  <c r="K47" i="6"/>
  <c r="G48" i="6"/>
  <c r="H48" i="6"/>
  <c r="I48" i="6"/>
  <c r="J48" i="6"/>
  <c r="K48" i="6"/>
  <c r="G49" i="6"/>
  <c r="H49" i="6"/>
  <c r="I49" i="6"/>
  <c r="J49" i="6"/>
  <c r="K49" i="6"/>
  <c r="G50" i="6"/>
  <c r="H50" i="6"/>
  <c r="I50" i="6"/>
  <c r="J50" i="6"/>
  <c r="K50" i="6"/>
  <c r="G51" i="6"/>
  <c r="H51" i="6"/>
  <c r="I51" i="6"/>
  <c r="J51" i="6"/>
  <c r="K51" i="6"/>
  <c r="G52" i="6"/>
  <c r="H52" i="6"/>
  <c r="I52" i="6"/>
  <c r="J52" i="6"/>
  <c r="K52" i="6"/>
  <c r="G53" i="6"/>
  <c r="H53" i="6"/>
  <c r="I53" i="6"/>
  <c r="J53" i="6"/>
  <c r="K53" i="6"/>
  <c r="G54" i="6"/>
  <c r="H54" i="6"/>
  <c r="I54" i="6"/>
  <c r="J54" i="6"/>
  <c r="K54" i="6"/>
  <c r="G55" i="6"/>
  <c r="H55" i="6"/>
  <c r="I55" i="6"/>
  <c r="J55" i="6"/>
  <c r="K55" i="6"/>
  <c r="G56" i="6"/>
  <c r="H56" i="6"/>
  <c r="I56" i="6"/>
  <c r="J56" i="6"/>
  <c r="K56" i="6"/>
  <c r="G57" i="6"/>
  <c r="H57" i="6"/>
  <c r="I57" i="6"/>
  <c r="J57" i="6"/>
  <c r="K57" i="6"/>
  <c r="G58" i="6"/>
  <c r="H58" i="6"/>
  <c r="I58" i="6"/>
  <c r="J58" i="6"/>
  <c r="K58" i="6"/>
  <c r="G59" i="6"/>
  <c r="H59" i="6"/>
  <c r="I59" i="6"/>
  <c r="J59" i="6"/>
  <c r="K59" i="6"/>
  <c r="G60" i="6"/>
  <c r="H60" i="6"/>
  <c r="I60" i="6"/>
  <c r="J60" i="6"/>
  <c r="K60" i="6"/>
  <c r="G61" i="6"/>
  <c r="H61" i="6"/>
  <c r="I61" i="6"/>
  <c r="J61" i="6"/>
  <c r="K61" i="6"/>
  <c r="G62" i="6"/>
  <c r="H62" i="6"/>
  <c r="I62" i="6"/>
  <c r="J62" i="6"/>
  <c r="K62" i="6"/>
  <c r="G63" i="6"/>
  <c r="H63" i="6"/>
  <c r="I63" i="6"/>
  <c r="J63" i="6"/>
  <c r="K63" i="6"/>
  <c r="H2" i="6"/>
  <c r="I2" i="6"/>
  <c r="J2" i="6"/>
  <c r="K2" i="6"/>
  <c r="G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J2" i="3"/>
  <c r="I2" i="3"/>
  <c r="I2" i="2"/>
  <c r="H2" i="2"/>
  <c r="G2" i="2"/>
  <c r="F2" i="2"/>
  <c r="E2" i="2"/>
  <c r="T63" i="1"/>
  <c r="L5" i="13" l="1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G5" i="13"/>
  <c r="H5" i="13"/>
  <c r="I5" i="13"/>
  <c r="J5" i="13"/>
  <c r="K5" i="13"/>
  <c r="G6" i="13"/>
  <c r="H6" i="13"/>
  <c r="I6" i="13"/>
  <c r="J6" i="13"/>
  <c r="K6" i="13"/>
  <c r="G7" i="13"/>
  <c r="H7" i="13"/>
  <c r="I7" i="13"/>
  <c r="J7" i="13"/>
  <c r="K7" i="13"/>
  <c r="G8" i="13"/>
  <c r="H8" i="13"/>
  <c r="I8" i="13"/>
  <c r="J8" i="13"/>
  <c r="K8" i="13"/>
  <c r="G9" i="13"/>
  <c r="H9" i="13"/>
  <c r="I9" i="13"/>
  <c r="J9" i="13"/>
  <c r="K9" i="13"/>
  <c r="G10" i="13"/>
  <c r="H10" i="13"/>
  <c r="I10" i="13"/>
  <c r="J10" i="13"/>
  <c r="K10" i="13"/>
  <c r="G11" i="13"/>
  <c r="H11" i="13"/>
  <c r="I11" i="13"/>
  <c r="J11" i="13"/>
  <c r="K11" i="13"/>
  <c r="G4" i="13"/>
  <c r="H4" i="13"/>
  <c r="I4" i="13"/>
  <c r="J4" i="13"/>
  <c r="K4" i="13"/>
  <c r="L4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L3" i="13"/>
  <c r="P3" i="13"/>
  <c r="O3" i="13"/>
  <c r="N3" i="13"/>
  <c r="M3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K3" i="13"/>
  <c r="J3" i="13"/>
  <c r="I3" i="13"/>
  <c r="H3" i="13"/>
  <c r="G3" i="13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49" i="8"/>
  <c r="I44" i="8" s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2" i="8"/>
  <c r="I43" i="8"/>
  <c r="I45" i="8" l="1"/>
  <c r="I46" i="8"/>
  <c r="I42" i="8"/>
  <c r="C39" i="8"/>
  <c r="D39" i="8"/>
  <c r="E39" i="8"/>
  <c r="F39" i="8"/>
  <c r="G39" i="8"/>
  <c r="B39" i="8"/>
  <c r="C38" i="8"/>
  <c r="D38" i="8"/>
  <c r="E38" i="8"/>
  <c r="F38" i="8"/>
  <c r="G38" i="8"/>
  <c r="B38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B46" i="8"/>
  <c r="B45" i="8"/>
  <c r="B44" i="8"/>
  <c r="B43" i="8"/>
  <c r="B4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2" i="1"/>
  <c r="F29" i="4"/>
  <c r="G31" i="4"/>
  <c r="F32" i="4"/>
  <c r="E29" i="4"/>
  <c r="D28" i="4"/>
  <c r="C29" i="4"/>
  <c r="E31" i="4"/>
  <c r="C30" i="4"/>
  <c r="G32" i="4"/>
  <c r="F30" i="4"/>
  <c r="C31" i="4"/>
  <c r="E32" i="4"/>
  <c r="D29" i="4"/>
  <c r="C32" i="4"/>
  <c r="G28" i="4"/>
  <c r="F28" i="4"/>
  <c r="E30" i="4"/>
  <c r="E28" i="4"/>
  <c r="G29" i="4"/>
  <c r="G30" i="4"/>
  <c r="D30" i="4"/>
  <c r="D31" i="4"/>
  <c r="F31" i="4"/>
  <c r="D32" i="4"/>
  <c r="C28" i="4"/>
  <c r="D294" i="5" l="1"/>
  <c r="D298" i="5"/>
  <c r="D295" i="5"/>
  <c r="D299" i="5"/>
  <c r="D292" i="5"/>
  <c r="D296" i="5"/>
  <c r="D300" i="5"/>
  <c r="D293" i="5"/>
  <c r="D297" i="5"/>
  <c r="D301" i="5"/>
  <c r="B272" i="5"/>
  <c r="B276" i="5"/>
  <c r="B280" i="5"/>
  <c r="B273" i="5"/>
  <c r="B277" i="5"/>
  <c r="B281" i="5"/>
  <c r="B274" i="5"/>
  <c r="B278" i="5"/>
  <c r="B275" i="5"/>
  <c r="B279" i="5"/>
  <c r="F304" i="5"/>
  <c r="F302" i="5"/>
  <c r="F303" i="5"/>
  <c r="B304" i="5"/>
  <c r="B302" i="5"/>
  <c r="B303" i="5"/>
  <c r="C295" i="5"/>
  <c r="C299" i="5"/>
  <c r="C292" i="5"/>
  <c r="C296" i="5"/>
  <c r="C300" i="5"/>
  <c r="C293" i="5"/>
  <c r="C297" i="5"/>
  <c r="C301" i="5"/>
  <c r="C294" i="5"/>
  <c r="C298" i="5"/>
  <c r="D282" i="5"/>
  <c r="D286" i="5"/>
  <c r="D290" i="5"/>
  <c r="D283" i="5"/>
  <c r="D287" i="5"/>
  <c r="D291" i="5"/>
  <c r="D284" i="5"/>
  <c r="D288" i="5"/>
  <c r="D285" i="5"/>
  <c r="D289" i="5"/>
  <c r="E273" i="5"/>
  <c r="E277" i="5"/>
  <c r="E281" i="5"/>
  <c r="E274" i="5"/>
  <c r="E278" i="5"/>
  <c r="E275" i="5"/>
  <c r="E279" i="5"/>
  <c r="E272" i="5"/>
  <c r="E276" i="5"/>
  <c r="E280" i="5"/>
  <c r="C303" i="5"/>
  <c r="C304" i="5"/>
  <c r="C302" i="5"/>
  <c r="F272" i="5"/>
  <c r="F276" i="5"/>
  <c r="F280" i="5"/>
  <c r="F273" i="5"/>
  <c r="F277" i="5"/>
  <c r="F281" i="5"/>
  <c r="F274" i="5"/>
  <c r="F278" i="5"/>
  <c r="F275" i="5"/>
  <c r="F279" i="5"/>
  <c r="E302" i="5"/>
  <c r="E303" i="5"/>
  <c r="E304" i="5"/>
  <c r="F292" i="5"/>
  <c r="F296" i="5"/>
  <c r="F300" i="5"/>
  <c r="F293" i="5"/>
  <c r="F297" i="5"/>
  <c r="F301" i="5"/>
  <c r="F294" i="5"/>
  <c r="F298" i="5"/>
  <c r="F295" i="5"/>
  <c r="F299" i="5"/>
  <c r="B292" i="5"/>
  <c r="B296" i="5"/>
  <c r="B300" i="5"/>
  <c r="B293" i="5"/>
  <c r="B297" i="5"/>
  <c r="B301" i="5"/>
  <c r="B294" i="5"/>
  <c r="B298" i="5"/>
  <c r="B295" i="5"/>
  <c r="B299" i="5"/>
  <c r="C283" i="5"/>
  <c r="C287" i="5"/>
  <c r="C291" i="5"/>
  <c r="C284" i="5"/>
  <c r="C288" i="5"/>
  <c r="C285" i="5"/>
  <c r="C289" i="5"/>
  <c r="C282" i="5"/>
  <c r="C286" i="5"/>
  <c r="C290" i="5"/>
  <c r="D274" i="5"/>
  <c r="D278" i="5"/>
  <c r="D275" i="5"/>
  <c r="D279" i="5"/>
  <c r="D272" i="5"/>
  <c r="D276" i="5"/>
  <c r="D280" i="5"/>
  <c r="D273" i="5"/>
  <c r="D277" i="5"/>
  <c r="D281" i="5"/>
  <c r="E285" i="5"/>
  <c r="E289" i="5"/>
  <c r="E282" i="5"/>
  <c r="E286" i="5"/>
  <c r="E290" i="5"/>
  <c r="E283" i="5"/>
  <c r="E287" i="5"/>
  <c r="E291" i="5"/>
  <c r="E284" i="5"/>
  <c r="E288" i="5"/>
  <c r="D302" i="5"/>
  <c r="D303" i="5"/>
  <c r="D304" i="5"/>
  <c r="E293" i="5"/>
  <c r="E297" i="5"/>
  <c r="E301" i="5"/>
  <c r="E294" i="5"/>
  <c r="E298" i="5"/>
  <c r="E295" i="5"/>
  <c r="E299" i="5"/>
  <c r="E292" i="5"/>
  <c r="E296" i="5"/>
  <c r="E300" i="5"/>
  <c r="F284" i="5"/>
  <c r="F288" i="5"/>
  <c r="F285" i="5"/>
  <c r="F289" i="5"/>
  <c r="F282" i="5"/>
  <c r="F286" i="5"/>
  <c r="F290" i="5"/>
  <c r="F283" i="5"/>
  <c r="F287" i="5"/>
  <c r="F291" i="5"/>
  <c r="B284" i="5"/>
  <c r="B288" i="5"/>
  <c r="B285" i="5"/>
  <c r="B289" i="5"/>
  <c r="B282" i="5"/>
  <c r="B286" i="5"/>
  <c r="B290" i="5"/>
  <c r="B283" i="5"/>
  <c r="B287" i="5"/>
  <c r="B291" i="5"/>
  <c r="C275" i="5"/>
  <c r="C279" i="5"/>
  <c r="C272" i="5"/>
  <c r="C276" i="5"/>
  <c r="C280" i="5"/>
  <c r="C273" i="5"/>
  <c r="C277" i="5"/>
  <c r="C281" i="5"/>
  <c r="C274" i="5"/>
  <c r="C278" i="5"/>
  <c r="F264" i="5"/>
  <c r="F268" i="5"/>
  <c r="F265" i="5"/>
  <c r="F269" i="5"/>
  <c r="F262" i="5"/>
  <c r="F266" i="5"/>
  <c r="F270" i="5"/>
  <c r="F263" i="5"/>
  <c r="F267" i="5"/>
  <c r="E265" i="5"/>
  <c r="E269" i="5"/>
  <c r="E262" i="5"/>
  <c r="E266" i="5"/>
  <c r="E270" i="5"/>
  <c r="E263" i="5"/>
  <c r="E267" i="5"/>
  <c r="E264" i="5"/>
  <c r="E268" i="5"/>
  <c r="D262" i="5"/>
  <c r="D266" i="5"/>
  <c r="D270" i="5"/>
  <c r="D263" i="5"/>
  <c r="D267" i="5"/>
  <c r="D264" i="5"/>
  <c r="D268" i="5"/>
  <c r="D265" i="5"/>
  <c r="D269" i="5"/>
  <c r="C263" i="5"/>
  <c r="C267" i="5"/>
  <c r="C264" i="5"/>
  <c r="C268" i="5"/>
  <c r="C265" i="5"/>
  <c r="C269" i="5"/>
  <c r="C262" i="5"/>
  <c r="C266" i="5"/>
  <c r="C270" i="5"/>
  <c r="B264" i="5"/>
  <c r="B268" i="5"/>
  <c r="B265" i="5"/>
  <c r="B269" i="5"/>
  <c r="B262" i="5"/>
  <c r="B266" i="5"/>
  <c r="B270" i="5"/>
  <c r="B263" i="5"/>
  <c r="B267" i="5"/>
  <c r="F271" i="5"/>
  <c r="E271" i="5"/>
  <c r="D271" i="5"/>
  <c r="C271" i="5"/>
  <c r="B271" i="5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D3" i="6"/>
  <c r="E3" i="6"/>
  <c r="F3" i="6"/>
  <c r="C3" i="6"/>
  <c r="H1" i="6" l="1"/>
  <c r="I1" i="6"/>
  <c r="J1" i="6"/>
  <c r="K1" i="6"/>
  <c r="G1" i="6"/>
  <c r="C1" i="6"/>
  <c r="D1" i="6"/>
  <c r="E1" i="6"/>
  <c r="F1" i="6"/>
  <c r="B3" i="6"/>
  <c r="B1" i="6"/>
  <c r="D1" i="4"/>
  <c r="E1" i="4"/>
  <c r="F1" i="4"/>
  <c r="G1" i="4"/>
  <c r="C1" i="4"/>
  <c r="B1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2" i="1"/>
  <c r="C15" i="4"/>
  <c r="G13" i="4"/>
  <c r="C21" i="4"/>
  <c r="D11" i="4"/>
  <c r="F12" i="4"/>
  <c r="G8" i="4"/>
  <c r="C25" i="4"/>
  <c r="D3" i="4"/>
  <c r="D4" i="4"/>
  <c r="D20" i="4"/>
  <c r="F25" i="4"/>
  <c r="F2" i="4"/>
  <c r="D5" i="4"/>
  <c r="D16" i="4"/>
  <c r="E18" i="4"/>
  <c r="C18" i="4"/>
  <c r="D12" i="4"/>
  <c r="F19" i="4"/>
  <c r="G24" i="4"/>
  <c r="E14" i="4"/>
  <c r="E21" i="4"/>
  <c r="C3" i="4"/>
  <c r="F24" i="4"/>
  <c r="G20" i="4"/>
  <c r="E24" i="4"/>
  <c r="D14" i="4"/>
  <c r="D27" i="4"/>
  <c r="E17" i="4"/>
  <c r="C6" i="4"/>
  <c r="C8" i="4"/>
  <c r="D6" i="4"/>
  <c r="D17" i="4"/>
  <c r="G11" i="4"/>
  <c r="F20" i="4"/>
  <c r="G26" i="4"/>
  <c r="D23" i="4"/>
  <c r="C9" i="4"/>
  <c r="C22" i="4"/>
  <c r="G16" i="4"/>
  <c r="G18" i="4"/>
  <c r="C2" i="4"/>
  <c r="F5" i="4"/>
  <c r="C17" i="4"/>
  <c r="F21" i="4"/>
  <c r="C19" i="4"/>
  <c r="F18" i="4"/>
  <c r="D7" i="4"/>
  <c r="F7" i="4"/>
  <c r="C20" i="4"/>
  <c r="G9" i="4"/>
  <c r="F14" i="4"/>
  <c r="E9" i="4"/>
  <c r="F26" i="4"/>
  <c r="F4" i="4"/>
  <c r="G15" i="4"/>
  <c r="F17" i="4"/>
  <c r="E22" i="4"/>
  <c r="C16" i="4"/>
  <c r="G5" i="4"/>
  <c r="E12" i="4"/>
  <c r="F13" i="4"/>
  <c r="E20" i="4"/>
  <c r="C11" i="4"/>
  <c r="E13" i="4"/>
  <c r="E3" i="4"/>
  <c r="D24" i="4"/>
  <c r="G25" i="4"/>
  <c r="F8" i="4"/>
  <c r="G21" i="4"/>
  <c r="F23" i="4"/>
  <c r="C13" i="4"/>
  <c r="F27" i="4"/>
  <c r="F6" i="4"/>
  <c r="C10" i="4"/>
  <c r="E10" i="4"/>
  <c r="E11" i="4"/>
  <c r="E23" i="4"/>
  <c r="F9" i="4"/>
  <c r="D9" i="4"/>
  <c r="C24" i="4"/>
  <c r="E2" i="4"/>
  <c r="G7" i="4"/>
  <c r="E16" i="4"/>
  <c r="G22" i="4"/>
  <c r="C27" i="4"/>
  <c r="G12" i="4"/>
  <c r="D19" i="4"/>
  <c r="C23" i="4"/>
  <c r="C12" i="4"/>
  <c r="F3" i="4"/>
  <c r="G4" i="4"/>
  <c r="D25" i="4"/>
  <c r="C5" i="4"/>
  <c r="F10" i="4"/>
  <c r="E7" i="4"/>
  <c r="D15" i="4"/>
  <c r="D2" i="4"/>
  <c r="C14" i="4"/>
  <c r="E25" i="4"/>
  <c r="E4" i="4"/>
  <c r="G17" i="4"/>
  <c r="G27" i="4"/>
  <c r="F15" i="4"/>
  <c r="D22" i="4"/>
  <c r="G2" i="4"/>
  <c r="F11" i="4"/>
  <c r="F22" i="4"/>
  <c r="E6" i="4"/>
  <c r="C7" i="4"/>
  <c r="F16" i="4"/>
  <c r="G14" i="4"/>
  <c r="D8" i="4"/>
  <c r="E27" i="4"/>
  <c r="E19" i="4"/>
  <c r="D21" i="4"/>
  <c r="G10" i="4"/>
  <c r="D26" i="4"/>
  <c r="D10" i="4"/>
  <c r="G23" i="4"/>
  <c r="E26" i="4"/>
  <c r="D13" i="4"/>
  <c r="G3" i="4"/>
  <c r="G6" i="4"/>
  <c r="C26" i="4"/>
  <c r="C4" i="4"/>
  <c r="E5" i="4"/>
  <c r="G19" i="4"/>
  <c r="D18" i="4"/>
  <c r="E8" i="4"/>
  <c r="E15" i="4"/>
  <c r="C193" i="5" l="1"/>
  <c r="C197" i="5"/>
  <c r="C201" i="5"/>
  <c r="C194" i="5"/>
  <c r="C198" i="5"/>
  <c r="C195" i="5"/>
  <c r="C199" i="5"/>
  <c r="C192" i="5"/>
  <c r="C196" i="5"/>
  <c r="C200" i="5"/>
  <c r="F244" i="5"/>
  <c r="F248" i="5"/>
  <c r="F245" i="5"/>
  <c r="F249" i="5"/>
  <c r="F242" i="5"/>
  <c r="F246" i="5"/>
  <c r="F250" i="5"/>
  <c r="F243" i="5"/>
  <c r="F247" i="5"/>
  <c r="F251" i="5"/>
  <c r="C153" i="5"/>
  <c r="C157" i="5"/>
  <c r="C161" i="5"/>
  <c r="C154" i="5"/>
  <c r="C158" i="5"/>
  <c r="C155" i="5"/>
  <c r="C159" i="5"/>
  <c r="C152" i="5"/>
  <c r="C156" i="5"/>
  <c r="C160" i="5"/>
  <c r="E55" i="5"/>
  <c r="E59" i="5"/>
  <c r="E52" i="5"/>
  <c r="E56" i="5"/>
  <c r="E60" i="5"/>
  <c r="E53" i="5"/>
  <c r="E57" i="5"/>
  <c r="E61" i="5"/>
  <c r="E54" i="5"/>
  <c r="E58" i="5"/>
  <c r="D214" i="5"/>
  <c r="D218" i="5"/>
  <c r="D215" i="5"/>
  <c r="D219" i="5"/>
  <c r="D212" i="5"/>
  <c r="D216" i="5"/>
  <c r="D220" i="5"/>
  <c r="D213" i="5"/>
  <c r="D217" i="5"/>
  <c r="D221" i="5"/>
  <c r="C25" i="5"/>
  <c r="C29" i="5"/>
  <c r="C22" i="5"/>
  <c r="C26" i="5"/>
  <c r="C30" i="5"/>
  <c r="C23" i="5"/>
  <c r="C27" i="5"/>
  <c r="C31" i="5"/>
  <c r="C24" i="5"/>
  <c r="C28" i="5"/>
  <c r="F2" i="5"/>
  <c r="F6" i="5"/>
  <c r="F10" i="5"/>
  <c r="F3" i="5"/>
  <c r="F7" i="5"/>
  <c r="F11" i="5"/>
  <c r="F4" i="5"/>
  <c r="F8" i="5"/>
  <c r="F5" i="5"/>
  <c r="F9" i="5"/>
  <c r="C235" i="5"/>
  <c r="C239" i="5"/>
  <c r="C232" i="5"/>
  <c r="C236" i="5"/>
  <c r="C240" i="5"/>
  <c r="C233" i="5"/>
  <c r="C237" i="5"/>
  <c r="C241" i="5"/>
  <c r="C234" i="5"/>
  <c r="C238" i="5"/>
  <c r="B202" i="5"/>
  <c r="B206" i="5"/>
  <c r="B203" i="5"/>
  <c r="B204" i="5"/>
  <c r="B205" i="5"/>
  <c r="B208" i="5"/>
  <c r="B209" i="5"/>
  <c r="B210" i="5"/>
  <c r="B207" i="5"/>
  <c r="B211" i="5"/>
  <c r="F162" i="5"/>
  <c r="F166" i="5"/>
  <c r="F170" i="5"/>
  <c r="F163" i="5"/>
  <c r="F167" i="5"/>
  <c r="F171" i="5"/>
  <c r="F164" i="5"/>
  <c r="F168" i="5"/>
  <c r="F165" i="5"/>
  <c r="F169" i="5"/>
  <c r="E134" i="5"/>
  <c r="E135" i="5"/>
  <c r="E132" i="5"/>
  <c r="E136" i="5"/>
  <c r="E133" i="5"/>
  <c r="E137" i="5"/>
  <c r="E139" i="5"/>
  <c r="E140" i="5"/>
  <c r="E141" i="5"/>
  <c r="E138" i="5"/>
  <c r="D103" i="5"/>
  <c r="D107" i="5"/>
  <c r="D111" i="5"/>
  <c r="D104" i="5"/>
  <c r="D108" i="5"/>
  <c r="D105" i="5"/>
  <c r="D109" i="5"/>
  <c r="D102" i="5"/>
  <c r="D106" i="5"/>
  <c r="D110" i="5"/>
  <c r="C72" i="5"/>
  <c r="C76" i="5"/>
  <c r="C80" i="5"/>
  <c r="C73" i="5"/>
  <c r="C77" i="5"/>
  <c r="C81" i="5"/>
  <c r="C74" i="5"/>
  <c r="C78" i="5"/>
  <c r="C75" i="5"/>
  <c r="C79" i="5"/>
  <c r="B42" i="5"/>
  <c r="B46" i="5"/>
  <c r="B50" i="5"/>
  <c r="B43" i="5"/>
  <c r="B47" i="5"/>
  <c r="B51" i="5"/>
  <c r="B44" i="5"/>
  <c r="B48" i="5"/>
  <c r="B45" i="5"/>
  <c r="B49" i="5"/>
  <c r="B232" i="5"/>
  <c r="B236" i="5"/>
  <c r="B240" i="5"/>
  <c r="B233" i="5"/>
  <c r="B237" i="5"/>
  <c r="B241" i="5"/>
  <c r="B234" i="5"/>
  <c r="B238" i="5"/>
  <c r="B235" i="5"/>
  <c r="B239" i="5"/>
  <c r="F194" i="5"/>
  <c r="F198" i="5"/>
  <c r="F195" i="5"/>
  <c r="F199" i="5"/>
  <c r="F192" i="5"/>
  <c r="F196" i="5"/>
  <c r="F200" i="5"/>
  <c r="F193" i="5"/>
  <c r="F197" i="5"/>
  <c r="F201" i="5"/>
  <c r="E163" i="5"/>
  <c r="E167" i="5"/>
  <c r="E171" i="5"/>
  <c r="E164" i="5"/>
  <c r="E168" i="5"/>
  <c r="E165" i="5"/>
  <c r="E169" i="5"/>
  <c r="E162" i="5"/>
  <c r="E166" i="5"/>
  <c r="E170" i="5"/>
  <c r="D135" i="5"/>
  <c r="D132" i="5"/>
  <c r="D136" i="5"/>
  <c r="D133" i="5"/>
  <c r="D137" i="5"/>
  <c r="D134" i="5"/>
  <c r="D140" i="5"/>
  <c r="D141" i="5"/>
  <c r="D138" i="5"/>
  <c r="D139" i="5"/>
  <c r="C104" i="5"/>
  <c r="C108" i="5"/>
  <c r="C105" i="5"/>
  <c r="C109" i="5"/>
  <c r="C102" i="5"/>
  <c r="C106" i="5"/>
  <c r="C110" i="5"/>
  <c r="C103" i="5"/>
  <c r="C107" i="5"/>
  <c r="C111" i="5"/>
  <c r="B73" i="5"/>
  <c r="B77" i="5"/>
  <c r="B81" i="5"/>
  <c r="B74" i="5"/>
  <c r="B78" i="5"/>
  <c r="B75" i="5"/>
  <c r="B79" i="5"/>
  <c r="B72" i="5"/>
  <c r="B76" i="5"/>
  <c r="B80" i="5"/>
  <c r="F34" i="5"/>
  <c r="F38" i="5"/>
  <c r="F35" i="5"/>
  <c r="F39" i="5"/>
  <c r="F32" i="5"/>
  <c r="F36" i="5"/>
  <c r="F40" i="5"/>
  <c r="F33" i="5"/>
  <c r="F37" i="5"/>
  <c r="F41" i="5"/>
  <c r="E233" i="5"/>
  <c r="E237" i="5"/>
  <c r="E241" i="5"/>
  <c r="E234" i="5"/>
  <c r="E238" i="5"/>
  <c r="E235" i="5"/>
  <c r="E239" i="5"/>
  <c r="E232" i="5"/>
  <c r="E236" i="5"/>
  <c r="E240" i="5"/>
  <c r="D204" i="5"/>
  <c r="D205" i="5"/>
  <c r="D202" i="5"/>
  <c r="D206" i="5"/>
  <c r="D203" i="5"/>
  <c r="D210" i="5"/>
  <c r="D207" i="5"/>
  <c r="D211" i="5"/>
  <c r="D208" i="5"/>
  <c r="D209" i="5"/>
  <c r="C173" i="5"/>
  <c r="C177" i="5"/>
  <c r="C181" i="5"/>
  <c r="C174" i="5"/>
  <c r="C178" i="5"/>
  <c r="C175" i="5"/>
  <c r="C179" i="5"/>
  <c r="C172" i="5"/>
  <c r="C176" i="5"/>
  <c r="C180" i="5"/>
  <c r="B142" i="5"/>
  <c r="B146" i="5"/>
  <c r="B150" i="5"/>
  <c r="B143" i="5"/>
  <c r="B147" i="5"/>
  <c r="B151" i="5"/>
  <c r="B144" i="5"/>
  <c r="B148" i="5"/>
  <c r="B145" i="5"/>
  <c r="B149" i="5"/>
  <c r="F105" i="5"/>
  <c r="F109" i="5"/>
  <c r="F102" i="5"/>
  <c r="F106" i="5"/>
  <c r="F110" i="5"/>
  <c r="F103" i="5"/>
  <c r="F107" i="5"/>
  <c r="F111" i="5"/>
  <c r="F104" i="5"/>
  <c r="F108" i="5"/>
  <c r="E74" i="5"/>
  <c r="E78" i="5"/>
  <c r="E75" i="5"/>
  <c r="E79" i="5"/>
  <c r="E72" i="5"/>
  <c r="E76" i="5"/>
  <c r="E80" i="5"/>
  <c r="E73" i="5"/>
  <c r="E77" i="5"/>
  <c r="E81" i="5"/>
  <c r="D44" i="5"/>
  <c r="D48" i="5"/>
  <c r="D45" i="5"/>
  <c r="D49" i="5"/>
  <c r="D42" i="5"/>
  <c r="D46" i="5"/>
  <c r="D50" i="5"/>
  <c r="D43" i="5"/>
  <c r="D47" i="5"/>
  <c r="D51" i="5"/>
  <c r="C13" i="5"/>
  <c r="C17" i="5"/>
  <c r="C21" i="5"/>
  <c r="C14" i="5"/>
  <c r="C18" i="5"/>
  <c r="C15" i="5"/>
  <c r="C19" i="5"/>
  <c r="C12" i="5"/>
  <c r="C16" i="5"/>
  <c r="C20" i="5"/>
  <c r="C243" i="5"/>
  <c r="C247" i="5"/>
  <c r="C251" i="5"/>
  <c r="C244" i="5"/>
  <c r="C248" i="5"/>
  <c r="C245" i="5"/>
  <c r="C249" i="5"/>
  <c r="C242" i="5"/>
  <c r="C246" i="5"/>
  <c r="C250" i="5"/>
  <c r="B212" i="5"/>
  <c r="B216" i="5"/>
  <c r="B220" i="5"/>
  <c r="B213" i="5"/>
  <c r="B217" i="5"/>
  <c r="B221" i="5"/>
  <c r="B214" i="5"/>
  <c r="B218" i="5"/>
  <c r="B215" i="5"/>
  <c r="B219" i="5"/>
  <c r="F174" i="5"/>
  <c r="F178" i="5"/>
  <c r="F175" i="5"/>
  <c r="F179" i="5"/>
  <c r="F172" i="5"/>
  <c r="F176" i="5"/>
  <c r="F180" i="5"/>
  <c r="F173" i="5"/>
  <c r="F177" i="5"/>
  <c r="F181" i="5"/>
  <c r="E143" i="5"/>
  <c r="E147" i="5"/>
  <c r="E151" i="5"/>
  <c r="E144" i="5"/>
  <c r="E148" i="5"/>
  <c r="E145" i="5"/>
  <c r="E149" i="5"/>
  <c r="E142" i="5"/>
  <c r="E146" i="5"/>
  <c r="E150" i="5"/>
  <c r="D115" i="5"/>
  <c r="D119" i="5"/>
  <c r="D112" i="5"/>
  <c r="D116" i="5"/>
  <c r="D120" i="5"/>
  <c r="D113" i="5"/>
  <c r="D117" i="5"/>
  <c r="D121" i="5"/>
  <c r="D114" i="5"/>
  <c r="D118" i="5"/>
  <c r="C84" i="5"/>
  <c r="C88" i="5"/>
  <c r="C85" i="5"/>
  <c r="C89" i="5"/>
  <c r="C82" i="5"/>
  <c r="C86" i="5"/>
  <c r="C90" i="5"/>
  <c r="C83" i="5"/>
  <c r="C87" i="5"/>
  <c r="C91" i="5"/>
  <c r="B54" i="5"/>
  <c r="B58" i="5"/>
  <c r="B55" i="5"/>
  <c r="B59" i="5"/>
  <c r="B52" i="5"/>
  <c r="B56" i="5"/>
  <c r="B60" i="5"/>
  <c r="B53" i="5"/>
  <c r="B57" i="5"/>
  <c r="B61" i="5"/>
  <c r="F14" i="5"/>
  <c r="F18" i="5"/>
  <c r="F15" i="5"/>
  <c r="F19" i="5"/>
  <c r="F12" i="5"/>
  <c r="F16" i="5"/>
  <c r="F20" i="5"/>
  <c r="F13" i="5"/>
  <c r="F17" i="5"/>
  <c r="F21" i="5"/>
  <c r="E3" i="5"/>
  <c r="E7" i="5"/>
  <c r="E11" i="5"/>
  <c r="E4" i="5"/>
  <c r="E8" i="5"/>
  <c r="E5" i="5"/>
  <c r="E9" i="5"/>
  <c r="E2" i="5"/>
  <c r="E6" i="5"/>
  <c r="E10" i="5"/>
  <c r="B162" i="5"/>
  <c r="B166" i="5"/>
  <c r="B170" i="5"/>
  <c r="B163" i="5"/>
  <c r="B167" i="5"/>
  <c r="B171" i="5"/>
  <c r="B164" i="5"/>
  <c r="B168" i="5"/>
  <c r="B165" i="5"/>
  <c r="B169" i="5"/>
  <c r="F125" i="5"/>
  <c r="F129" i="5"/>
  <c r="F122" i="5"/>
  <c r="F126" i="5"/>
  <c r="F130" i="5"/>
  <c r="F123" i="5"/>
  <c r="F127" i="5"/>
  <c r="F131" i="5"/>
  <c r="F124" i="5"/>
  <c r="F128" i="5"/>
  <c r="E94" i="5"/>
  <c r="E98" i="5"/>
  <c r="E95" i="5"/>
  <c r="E99" i="5"/>
  <c r="E92" i="5"/>
  <c r="E96" i="5"/>
  <c r="E100" i="5"/>
  <c r="E93" i="5"/>
  <c r="E97" i="5"/>
  <c r="E101" i="5"/>
  <c r="D64" i="5"/>
  <c r="D68" i="5"/>
  <c r="D65" i="5"/>
  <c r="D69" i="5"/>
  <c r="D62" i="5"/>
  <c r="D66" i="5"/>
  <c r="D63" i="5"/>
  <c r="D67" i="5"/>
  <c r="D71" i="5"/>
  <c r="D70" i="5"/>
  <c r="C33" i="5"/>
  <c r="C37" i="5"/>
  <c r="C41" i="5"/>
  <c r="C34" i="5"/>
  <c r="C38" i="5"/>
  <c r="C35" i="5"/>
  <c r="C39" i="5"/>
  <c r="C32" i="5"/>
  <c r="C36" i="5"/>
  <c r="C40" i="5"/>
  <c r="D254" i="5"/>
  <c r="D258" i="5"/>
  <c r="D255" i="5"/>
  <c r="D259" i="5"/>
  <c r="D252" i="5"/>
  <c r="D256" i="5"/>
  <c r="D260" i="5"/>
  <c r="D253" i="5"/>
  <c r="D257" i="5"/>
  <c r="D261" i="5"/>
  <c r="C223" i="5"/>
  <c r="C227" i="5"/>
  <c r="C231" i="5"/>
  <c r="C224" i="5"/>
  <c r="C228" i="5"/>
  <c r="C225" i="5"/>
  <c r="C229" i="5"/>
  <c r="C222" i="5"/>
  <c r="C226" i="5"/>
  <c r="C230" i="5"/>
  <c r="B194" i="5"/>
  <c r="B198" i="5"/>
  <c r="B195" i="5"/>
  <c r="B199" i="5"/>
  <c r="B192" i="5"/>
  <c r="B196" i="5"/>
  <c r="B200" i="5"/>
  <c r="B193" i="5"/>
  <c r="B197" i="5"/>
  <c r="B201" i="5"/>
  <c r="F154" i="5"/>
  <c r="F158" i="5"/>
  <c r="F155" i="5"/>
  <c r="F159" i="5"/>
  <c r="F152" i="5"/>
  <c r="F156" i="5"/>
  <c r="F160" i="5"/>
  <c r="F153" i="5"/>
  <c r="F157" i="5"/>
  <c r="F161" i="5"/>
  <c r="E122" i="5"/>
  <c r="E126" i="5"/>
  <c r="E130" i="5"/>
  <c r="E123" i="5"/>
  <c r="E127" i="5"/>
  <c r="E131" i="5"/>
  <c r="E124" i="5"/>
  <c r="E128" i="5"/>
  <c r="E125" i="5"/>
  <c r="E129" i="5"/>
  <c r="D95" i="5"/>
  <c r="D99" i="5"/>
  <c r="D92" i="5"/>
  <c r="D96" i="5"/>
  <c r="D100" i="5"/>
  <c r="D93" i="5"/>
  <c r="D97" i="5"/>
  <c r="D101" i="5"/>
  <c r="D94" i="5"/>
  <c r="D98" i="5"/>
  <c r="C65" i="5"/>
  <c r="C69" i="5"/>
  <c r="C62" i="5"/>
  <c r="C66" i="5"/>
  <c r="C63" i="5"/>
  <c r="L62" i="3" s="1"/>
  <c r="C67" i="5"/>
  <c r="C64" i="5"/>
  <c r="C68" i="5"/>
  <c r="C70" i="5"/>
  <c r="C71" i="5"/>
  <c r="B34" i="5"/>
  <c r="B38" i="5"/>
  <c r="B35" i="5"/>
  <c r="B39" i="5"/>
  <c r="B32" i="5"/>
  <c r="B36" i="5"/>
  <c r="B40" i="5"/>
  <c r="B33" i="5"/>
  <c r="B37" i="5"/>
  <c r="B41" i="5"/>
  <c r="F224" i="5"/>
  <c r="F228" i="5"/>
  <c r="F225" i="5"/>
  <c r="F229" i="5"/>
  <c r="F222" i="5"/>
  <c r="F226" i="5"/>
  <c r="F230" i="5"/>
  <c r="F223" i="5"/>
  <c r="F227" i="5"/>
  <c r="F231" i="5"/>
  <c r="E195" i="5"/>
  <c r="E199" i="5"/>
  <c r="E192" i="5"/>
  <c r="E196" i="5"/>
  <c r="E200" i="5"/>
  <c r="E193" i="5"/>
  <c r="E197" i="5"/>
  <c r="E201" i="5"/>
  <c r="E194" i="5"/>
  <c r="E198" i="5"/>
  <c r="D164" i="5"/>
  <c r="D168" i="5"/>
  <c r="D165" i="5"/>
  <c r="D169" i="5"/>
  <c r="D162" i="5"/>
  <c r="D166" i="5"/>
  <c r="D170" i="5"/>
  <c r="D163" i="5"/>
  <c r="D167" i="5"/>
  <c r="D171" i="5"/>
  <c r="C132" i="5"/>
  <c r="C136" i="5"/>
  <c r="C133" i="5"/>
  <c r="C137" i="5"/>
  <c r="C134" i="5"/>
  <c r="C135" i="5"/>
  <c r="C141" i="5"/>
  <c r="C138" i="5"/>
  <c r="C139" i="5"/>
  <c r="C140" i="5"/>
  <c r="B105" i="5"/>
  <c r="B109" i="5"/>
  <c r="B102" i="5"/>
  <c r="B106" i="5"/>
  <c r="B110" i="5"/>
  <c r="B103" i="5"/>
  <c r="B107" i="5"/>
  <c r="B111" i="5"/>
  <c r="B104" i="5"/>
  <c r="B108" i="5"/>
  <c r="F62" i="5"/>
  <c r="F66" i="5"/>
  <c r="F63" i="5"/>
  <c r="F67" i="5"/>
  <c r="F64" i="5"/>
  <c r="F68" i="5"/>
  <c r="F65" i="5"/>
  <c r="F69" i="5"/>
  <c r="F70" i="5"/>
  <c r="F71" i="5"/>
  <c r="E35" i="5"/>
  <c r="E39" i="5"/>
  <c r="E32" i="5"/>
  <c r="E36" i="5"/>
  <c r="E40" i="5"/>
  <c r="E33" i="5"/>
  <c r="E37" i="5"/>
  <c r="E41" i="5"/>
  <c r="E34" i="5"/>
  <c r="E38" i="5"/>
  <c r="D234" i="5"/>
  <c r="D238" i="5"/>
  <c r="D235" i="5"/>
  <c r="D239" i="5"/>
  <c r="D232" i="5"/>
  <c r="D236" i="5"/>
  <c r="D240" i="5"/>
  <c r="D233" i="5"/>
  <c r="D237" i="5"/>
  <c r="D241" i="5"/>
  <c r="C205" i="5"/>
  <c r="C202" i="5"/>
  <c r="C203" i="5"/>
  <c r="C204" i="5"/>
  <c r="C206" i="5"/>
  <c r="C207" i="5"/>
  <c r="C211" i="5"/>
  <c r="C208" i="5"/>
  <c r="C209" i="5"/>
  <c r="C210" i="5"/>
  <c r="B174" i="5"/>
  <c r="B178" i="5"/>
  <c r="B175" i="5"/>
  <c r="B179" i="5"/>
  <c r="B172" i="5"/>
  <c r="B176" i="5"/>
  <c r="B180" i="5"/>
  <c r="B173" i="5"/>
  <c r="B177" i="5"/>
  <c r="B181" i="5"/>
  <c r="F133" i="5"/>
  <c r="F137" i="5"/>
  <c r="F134" i="5"/>
  <c r="F135" i="5"/>
  <c r="F132" i="5"/>
  <c r="F136" i="5"/>
  <c r="F138" i="5"/>
  <c r="F139" i="5"/>
  <c r="F140" i="5"/>
  <c r="F141" i="5"/>
  <c r="E102" i="5"/>
  <c r="E106" i="5"/>
  <c r="E110" i="5"/>
  <c r="E103" i="5"/>
  <c r="E107" i="5"/>
  <c r="E111" i="5"/>
  <c r="E104" i="5"/>
  <c r="E108" i="5"/>
  <c r="E105" i="5"/>
  <c r="E109" i="5"/>
  <c r="D75" i="5"/>
  <c r="D79" i="5"/>
  <c r="D72" i="5"/>
  <c r="D76" i="5"/>
  <c r="D80" i="5"/>
  <c r="D73" i="5"/>
  <c r="D77" i="5"/>
  <c r="D81" i="5"/>
  <c r="D74" i="5"/>
  <c r="D78" i="5"/>
  <c r="C45" i="5"/>
  <c r="L44" i="3" s="1"/>
  <c r="C49" i="5"/>
  <c r="C42" i="5"/>
  <c r="C46" i="5"/>
  <c r="C50" i="5"/>
  <c r="L49" i="3" s="1"/>
  <c r="C43" i="5"/>
  <c r="C47" i="5"/>
  <c r="C51" i="5"/>
  <c r="C44" i="5"/>
  <c r="C48" i="5"/>
  <c r="B14" i="5"/>
  <c r="B18" i="5"/>
  <c r="B15" i="5"/>
  <c r="B19" i="5"/>
  <c r="B12" i="5"/>
  <c r="B16" i="5"/>
  <c r="B20" i="5"/>
  <c r="B13" i="5"/>
  <c r="B17" i="5"/>
  <c r="B21" i="5"/>
  <c r="D222" i="5"/>
  <c r="D226" i="5"/>
  <c r="D230" i="5"/>
  <c r="D223" i="5"/>
  <c r="D227" i="5"/>
  <c r="D231" i="5"/>
  <c r="D224" i="5"/>
  <c r="D228" i="5"/>
  <c r="D225" i="5"/>
  <c r="D229" i="5"/>
  <c r="E213" i="5"/>
  <c r="E217" i="5"/>
  <c r="E221" i="5"/>
  <c r="E214" i="5"/>
  <c r="E218" i="5"/>
  <c r="E215" i="5"/>
  <c r="E219" i="5"/>
  <c r="E212" i="5"/>
  <c r="E216" i="5"/>
  <c r="E220" i="5"/>
  <c r="B125" i="5"/>
  <c r="B129" i="5"/>
  <c r="B122" i="5"/>
  <c r="B126" i="5"/>
  <c r="B130" i="5"/>
  <c r="B123" i="5"/>
  <c r="B127" i="5"/>
  <c r="B131" i="5"/>
  <c r="B124" i="5"/>
  <c r="B128" i="5"/>
  <c r="D24" i="5"/>
  <c r="D28" i="5"/>
  <c r="D25" i="5"/>
  <c r="D29" i="5"/>
  <c r="D22" i="5"/>
  <c r="D26" i="5"/>
  <c r="D30" i="5"/>
  <c r="D23" i="5"/>
  <c r="D27" i="5"/>
  <c r="D31" i="5"/>
  <c r="C185" i="5"/>
  <c r="C189" i="5"/>
  <c r="C182" i="5"/>
  <c r="C186" i="5"/>
  <c r="C190" i="5"/>
  <c r="C183" i="5"/>
  <c r="C187" i="5"/>
  <c r="C191" i="5"/>
  <c r="C184" i="5"/>
  <c r="C188" i="5"/>
  <c r="B154" i="5"/>
  <c r="B158" i="5"/>
  <c r="B155" i="5"/>
  <c r="B159" i="5"/>
  <c r="B152" i="5"/>
  <c r="B156" i="5"/>
  <c r="B160" i="5"/>
  <c r="B153" i="5"/>
  <c r="B157" i="5"/>
  <c r="B161" i="5"/>
  <c r="F113" i="5"/>
  <c r="F117" i="5"/>
  <c r="F121" i="5"/>
  <c r="F114" i="5"/>
  <c r="F118" i="5"/>
  <c r="F115" i="5"/>
  <c r="F119" i="5"/>
  <c r="F112" i="5"/>
  <c r="F116" i="5"/>
  <c r="F120" i="5"/>
  <c r="D52" i="5"/>
  <c r="D56" i="5"/>
  <c r="D60" i="5"/>
  <c r="D53" i="5"/>
  <c r="D57" i="5"/>
  <c r="D61" i="5"/>
  <c r="D54" i="5"/>
  <c r="D58" i="5"/>
  <c r="D55" i="5"/>
  <c r="D59" i="5"/>
  <c r="C255" i="5"/>
  <c r="C259" i="5"/>
  <c r="C252" i="5"/>
  <c r="C256" i="5"/>
  <c r="C260" i="5"/>
  <c r="C253" i="5"/>
  <c r="C257" i="5"/>
  <c r="C261" i="5"/>
  <c r="C254" i="5"/>
  <c r="C258" i="5"/>
  <c r="B224" i="5"/>
  <c r="B228" i="5"/>
  <c r="B225" i="5"/>
  <c r="B229" i="5"/>
  <c r="B222" i="5"/>
  <c r="B226" i="5"/>
  <c r="B230" i="5"/>
  <c r="B223" i="5"/>
  <c r="B227" i="5"/>
  <c r="B231" i="5"/>
  <c r="F182" i="5"/>
  <c r="F186" i="5"/>
  <c r="F190" i="5"/>
  <c r="F183" i="5"/>
  <c r="F187" i="5"/>
  <c r="F191" i="5"/>
  <c r="F184" i="5"/>
  <c r="F188" i="5"/>
  <c r="F185" i="5"/>
  <c r="F189" i="5"/>
  <c r="E155" i="5"/>
  <c r="E159" i="5"/>
  <c r="E152" i="5"/>
  <c r="E156" i="5"/>
  <c r="E160" i="5"/>
  <c r="E153" i="5"/>
  <c r="E157" i="5"/>
  <c r="E161" i="5"/>
  <c r="E154" i="5"/>
  <c r="E158" i="5"/>
  <c r="D123" i="5"/>
  <c r="D127" i="5"/>
  <c r="D131" i="5"/>
  <c r="D124" i="5"/>
  <c r="D128" i="5"/>
  <c r="D125" i="5"/>
  <c r="D129" i="5"/>
  <c r="D122" i="5"/>
  <c r="D126" i="5"/>
  <c r="D130" i="5"/>
  <c r="C92" i="5"/>
  <c r="C96" i="5"/>
  <c r="C100" i="5"/>
  <c r="C93" i="5"/>
  <c r="C97" i="5"/>
  <c r="C101" i="5"/>
  <c r="C94" i="5"/>
  <c r="C98" i="5"/>
  <c r="C95" i="5"/>
  <c r="C99" i="5"/>
  <c r="B62" i="5"/>
  <c r="B66" i="5"/>
  <c r="B63" i="5"/>
  <c r="B67" i="5"/>
  <c r="B64" i="5"/>
  <c r="B68" i="5"/>
  <c r="B65" i="5"/>
  <c r="B69" i="5"/>
  <c r="B70" i="5"/>
  <c r="B71" i="5"/>
  <c r="F22" i="5"/>
  <c r="F26" i="5"/>
  <c r="F30" i="5"/>
  <c r="F23" i="5"/>
  <c r="F27" i="5"/>
  <c r="F31" i="5"/>
  <c r="F24" i="5"/>
  <c r="F28" i="5"/>
  <c r="F25" i="5"/>
  <c r="F29" i="5"/>
  <c r="F252" i="5"/>
  <c r="F256" i="5"/>
  <c r="F260" i="5"/>
  <c r="F253" i="5"/>
  <c r="F257" i="5"/>
  <c r="F261" i="5"/>
  <c r="F254" i="5"/>
  <c r="F258" i="5"/>
  <c r="F255" i="5"/>
  <c r="F259" i="5"/>
  <c r="E225" i="5"/>
  <c r="E229" i="5"/>
  <c r="E222" i="5"/>
  <c r="E226" i="5"/>
  <c r="E230" i="5"/>
  <c r="E223" i="5"/>
  <c r="E227" i="5"/>
  <c r="E231" i="5"/>
  <c r="E224" i="5"/>
  <c r="E228" i="5"/>
  <c r="D192" i="5"/>
  <c r="D196" i="5"/>
  <c r="D200" i="5"/>
  <c r="D193" i="5"/>
  <c r="D197" i="5"/>
  <c r="D201" i="5"/>
  <c r="D194" i="5"/>
  <c r="D198" i="5"/>
  <c r="D195" i="5"/>
  <c r="D199" i="5"/>
  <c r="C165" i="5"/>
  <c r="C169" i="5"/>
  <c r="C162" i="5"/>
  <c r="C166" i="5"/>
  <c r="C170" i="5"/>
  <c r="C163" i="5"/>
  <c r="C167" i="5"/>
  <c r="C171" i="5"/>
  <c r="C164" i="5"/>
  <c r="C168" i="5"/>
  <c r="B133" i="5"/>
  <c r="B137" i="5"/>
  <c r="B134" i="5"/>
  <c r="B135" i="5"/>
  <c r="B132" i="5"/>
  <c r="B136" i="5"/>
  <c r="B138" i="5"/>
  <c r="B139" i="5"/>
  <c r="B140" i="5"/>
  <c r="B141" i="5"/>
  <c r="F93" i="5"/>
  <c r="F97" i="5"/>
  <c r="F101" i="5"/>
  <c r="F94" i="5"/>
  <c r="F98" i="5"/>
  <c r="F95" i="5"/>
  <c r="F99" i="5"/>
  <c r="F92" i="5"/>
  <c r="F96" i="5"/>
  <c r="F100" i="5"/>
  <c r="E63" i="5"/>
  <c r="E67" i="5"/>
  <c r="E64" i="5"/>
  <c r="E68" i="5"/>
  <c r="E65" i="5"/>
  <c r="E62" i="5"/>
  <c r="E66" i="5"/>
  <c r="E69" i="5"/>
  <c r="E70" i="5"/>
  <c r="E71" i="5"/>
  <c r="D32" i="5"/>
  <c r="D36" i="5"/>
  <c r="D40" i="5"/>
  <c r="D33" i="5"/>
  <c r="D37" i="5"/>
  <c r="D41" i="5"/>
  <c r="D34" i="5"/>
  <c r="D38" i="5"/>
  <c r="D35" i="5"/>
  <c r="D39" i="5"/>
  <c r="E253" i="5"/>
  <c r="E257" i="5"/>
  <c r="E261" i="5"/>
  <c r="E254" i="5"/>
  <c r="E258" i="5"/>
  <c r="E255" i="5"/>
  <c r="E259" i="5"/>
  <c r="E252" i="5"/>
  <c r="E256" i="5"/>
  <c r="E260" i="5"/>
  <c r="D4" i="5"/>
  <c r="D8" i="5"/>
  <c r="D5" i="5"/>
  <c r="D9" i="5"/>
  <c r="D2" i="5"/>
  <c r="D6" i="5"/>
  <c r="D10" i="5"/>
  <c r="D3" i="5"/>
  <c r="D7" i="5"/>
  <c r="D11" i="5"/>
  <c r="D184" i="5"/>
  <c r="D188" i="5"/>
  <c r="D185" i="5"/>
  <c r="D189" i="5"/>
  <c r="D182" i="5"/>
  <c r="D186" i="5"/>
  <c r="D190" i="5"/>
  <c r="D183" i="5"/>
  <c r="D187" i="5"/>
  <c r="D191" i="5"/>
  <c r="F85" i="5"/>
  <c r="F89" i="5"/>
  <c r="F82" i="5"/>
  <c r="F86" i="5"/>
  <c r="F90" i="5"/>
  <c r="F83" i="5"/>
  <c r="F87" i="5"/>
  <c r="F91" i="5"/>
  <c r="F84" i="5"/>
  <c r="F88" i="5"/>
  <c r="E245" i="5"/>
  <c r="E249" i="5"/>
  <c r="E242" i="5"/>
  <c r="E246" i="5"/>
  <c r="E250" i="5"/>
  <c r="E243" i="5"/>
  <c r="E247" i="5"/>
  <c r="E251" i="5"/>
  <c r="E244" i="5"/>
  <c r="E248" i="5"/>
  <c r="E82" i="5"/>
  <c r="E86" i="5"/>
  <c r="E90" i="5"/>
  <c r="E83" i="5"/>
  <c r="E87" i="5"/>
  <c r="E91" i="5"/>
  <c r="E84" i="5"/>
  <c r="E88" i="5"/>
  <c r="E85" i="5"/>
  <c r="E89" i="5"/>
  <c r="B2" i="5"/>
  <c r="B6" i="5"/>
  <c r="B10" i="5"/>
  <c r="B3" i="5"/>
  <c r="B7" i="5"/>
  <c r="B11" i="5"/>
  <c r="B4" i="5"/>
  <c r="B8" i="5"/>
  <c r="B5" i="5"/>
  <c r="B9" i="5"/>
  <c r="C5" i="5"/>
  <c r="C9" i="5"/>
  <c r="C2" i="5"/>
  <c r="C6" i="5"/>
  <c r="C10" i="5"/>
  <c r="C3" i="5"/>
  <c r="C7" i="5"/>
  <c r="C11" i="5"/>
  <c r="C4" i="5"/>
  <c r="C8" i="5"/>
  <c r="B244" i="5"/>
  <c r="B248" i="5"/>
  <c r="B245" i="5"/>
  <c r="B249" i="5"/>
  <c r="B242" i="5"/>
  <c r="B246" i="5"/>
  <c r="B250" i="5"/>
  <c r="B243" i="5"/>
  <c r="B247" i="5"/>
  <c r="B251" i="5"/>
  <c r="F202" i="5"/>
  <c r="F203" i="5"/>
  <c r="F204" i="5"/>
  <c r="F205" i="5"/>
  <c r="F208" i="5"/>
  <c r="F209" i="5"/>
  <c r="F206" i="5"/>
  <c r="F210" i="5"/>
  <c r="F207" i="5"/>
  <c r="F211" i="5"/>
  <c r="E175" i="5"/>
  <c r="E179" i="5"/>
  <c r="E172" i="5"/>
  <c r="E176" i="5"/>
  <c r="E180" i="5"/>
  <c r="E173" i="5"/>
  <c r="E177" i="5"/>
  <c r="E181" i="5"/>
  <c r="E174" i="5"/>
  <c r="E178" i="5"/>
  <c r="D144" i="5"/>
  <c r="D148" i="5"/>
  <c r="D145" i="5"/>
  <c r="D149" i="5"/>
  <c r="D142" i="5"/>
  <c r="D146" i="5"/>
  <c r="D150" i="5"/>
  <c r="D143" i="5"/>
  <c r="D147" i="5"/>
  <c r="D151" i="5"/>
  <c r="C112" i="5"/>
  <c r="C116" i="5"/>
  <c r="C120" i="5"/>
  <c r="C113" i="5"/>
  <c r="C117" i="5"/>
  <c r="C121" i="5"/>
  <c r="C114" i="5"/>
  <c r="C118" i="5"/>
  <c r="C115" i="5"/>
  <c r="C119" i="5"/>
  <c r="B85" i="5"/>
  <c r="B89" i="5"/>
  <c r="B82" i="5"/>
  <c r="B86" i="5"/>
  <c r="B90" i="5"/>
  <c r="B83" i="5"/>
  <c r="B87" i="5"/>
  <c r="B91" i="5"/>
  <c r="B84" i="5"/>
  <c r="B88" i="5"/>
  <c r="F42" i="5"/>
  <c r="F46" i="5"/>
  <c r="F50" i="5"/>
  <c r="F43" i="5"/>
  <c r="F47" i="5"/>
  <c r="F51" i="5"/>
  <c r="F44" i="5"/>
  <c r="F48" i="5"/>
  <c r="F45" i="5"/>
  <c r="F49" i="5"/>
  <c r="E15" i="5"/>
  <c r="E19" i="5"/>
  <c r="E12" i="5"/>
  <c r="E16" i="5"/>
  <c r="E20" i="5"/>
  <c r="E13" i="5"/>
  <c r="E17" i="5"/>
  <c r="E21" i="5"/>
  <c r="E14" i="5"/>
  <c r="E18" i="5"/>
  <c r="F232" i="5"/>
  <c r="F236" i="5"/>
  <c r="F240" i="5"/>
  <c r="F233" i="5"/>
  <c r="F237" i="5"/>
  <c r="F241" i="5"/>
  <c r="F234" i="5"/>
  <c r="F238" i="5"/>
  <c r="F235" i="5"/>
  <c r="F239" i="5"/>
  <c r="E203" i="5"/>
  <c r="E204" i="5"/>
  <c r="E205" i="5"/>
  <c r="E202" i="5"/>
  <c r="E209" i="5"/>
  <c r="E206" i="5"/>
  <c r="E210" i="5"/>
  <c r="E207" i="5"/>
  <c r="E211" i="5"/>
  <c r="E208" i="5"/>
  <c r="D172" i="5"/>
  <c r="D176" i="5"/>
  <c r="D180" i="5"/>
  <c r="D173" i="5"/>
  <c r="D177" i="5"/>
  <c r="D181" i="5"/>
  <c r="D174" i="5"/>
  <c r="D178" i="5"/>
  <c r="D175" i="5"/>
  <c r="D179" i="5"/>
  <c r="C145" i="5"/>
  <c r="C149" i="5"/>
  <c r="C142" i="5"/>
  <c r="C146" i="5"/>
  <c r="C150" i="5"/>
  <c r="C143" i="5"/>
  <c r="C147" i="5"/>
  <c r="C151" i="5"/>
  <c r="C144" i="5"/>
  <c r="C148" i="5"/>
  <c r="B113" i="5"/>
  <c r="B117" i="5"/>
  <c r="B121" i="5"/>
  <c r="B114" i="5"/>
  <c r="B118" i="5"/>
  <c r="B115" i="5"/>
  <c r="B119" i="5"/>
  <c r="B112" i="5"/>
  <c r="B116" i="5"/>
  <c r="B120" i="5"/>
  <c r="F73" i="5"/>
  <c r="F77" i="5"/>
  <c r="F81" i="5"/>
  <c r="F74" i="5"/>
  <c r="F78" i="5"/>
  <c r="F75" i="5"/>
  <c r="F79" i="5"/>
  <c r="F72" i="5"/>
  <c r="F76" i="5"/>
  <c r="F80" i="5"/>
  <c r="E43" i="5"/>
  <c r="E47" i="5"/>
  <c r="E51" i="5"/>
  <c r="E44" i="5"/>
  <c r="E48" i="5"/>
  <c r="E45" i="5"/>
  <c r="E49" i="5"/>
  <c r="E42" i="5"/>
  <c r="E46" i="5"/>
  <c r="E50" i="5"/>
  <c r="D12" i="5"/>
  <c r="D16" i="5"/>
  <c r="D20" i="5"/>
  <c r="D13" i="5"/>
  <c r="D17" i="5"/>
  <c r="D21" i="5"/>
  <c r="D14" i="5"/>
  <c r="D18" i="5"/>
  <c r="D15" i="5"/>
  <c r="D19" i="5"/>
  <c r="D242" i="5"/>
  <c r="D246" i="5"/>
  <c r="D250" i="5"/>
  <c r="D243" i="5"/>
  <c r="D247" i="5"/>
  <c r="D251" i="5"/>
  <c r="D244" i="5"/>
  <c r="D248" i="5"/>
  <c r="D245" i="5"/>
  <c r="D249" i="5"/>
  <c r="C215" i="5"/>
  <c r="C219" i="5"/>
  <c r="C212" i="5"/>
  <c r="C216" i="5"/>
  <c r="C220" i="5"/>
  <c r="C213" i="5"/>
  <c r="C217" i="5"/>
  <c r="C221" i="5"/>
  <c r="C214" i="5"/>
  <c r="C218" i="5"/>
  <c r="B182" i="5"/>
  <c r="B186" i="5"/>
  <c r="B190" i="5"/>
  <c r="B183" i="5"/>
  <c r="B187" i="5"/>
  <c r="B191" i="5"/>
  <c r="B184" i="5"/>
  <c r="B188" i="5"/>
  <c r="B185" i="5"/>
  <c r="B189" i="5"/>
  <c r="F142" i="5"/>
  <c r="F146" i="5"/>
  <c r="F150" i="5"/>
  <c r="F143" i="5"/>
  <c r="F147" i="5"/>
  <c r="F151" i="5"/>
  <c r="F144" i="5"/>
  <c r="F148" i="5"/>
  <c r="F145" i="5"/>
  <c r="F149" i="5"/>
  <c r="E114" i="5"/>
  <c r="E118" i="5"/>
  <c r="E115" i="5"/>
  <c r="E119" i="5"/>
  <c r="E112" i="5"/>
  <c r="E116" i="5"/>
  <c r="E120" i="5"/>
  <c r="E113" i="5"/>
  <c r="E117" i="5"/>
  <c r="E121" i="5"/>
  <c r="D83" i="5"/>
  <c r="D87" i="5"/>
  <c r="D91" i="5"/>
  <c r="D84" i="5"/>
  <c r="D88" i="5"/>
  <c r="D85" i="5"/>
  <c r="D89" i="5"/>
  <c r="D82" i="5"/>
  <c r="D86" i="5"/>
  <c r="D90" i="5"/>
  <c r="C53" i="5"/>
  <c r="C57" i="5"/>
  <c r="C61" i="5"/>
  <c r="C54" i="5"/>
  <c r="C58" i="5"/>
  <c r="C55" i="5"/>
  <c r="C59" i="5"/>
  <c r="C52" i="5"/>
  <c r="C56" i="5"/>
  <c r="C60" i="5"/>
  <c r="B22" i="5"/>
  <c r="B26" i="5"/>
  <c r="B30" i="5"/>
  <c r="B23" i="5"/>
  <c r="B27" i="5"/>
  <c r="B31" i="5"/>
  <c r="B24" i="5"/>
  <c r="B28" i="5"/>
  <c r="B25" i="5"/>
  <c r="B29" i="5"/>
  <c r="B252" i="5"/>
  <c r="B256" i="5"/>
  <c r="B260" i="5"/>
  <c r="B253" i="5"/>
  <c r="B257" i="5"/>
  <c r="B261" i="5"/>
  <c r="B254" i="5"/>
  <c r="B258" i="5"/>
  <c r="B255" i="5"/>
  <c r="B259" i="5"/>
  <c r="F212" i="5"/>
  <c r="F216" i="5"/>
  <c r="F220" i="5"/>
  <c r="F213" i="5"/>
  <c r="F217" i="5"/>
  <c r="F221" i="5"/>
  <c r="F214" i="5"/>
  <c r="F218" i="5"/>
  <c r="F215" i="5"/>
  <c r="F219" i="5"/>
  <c r="E183" i="5"/>
  <c r="E187" i="5"/>
  <c r="E191" i="5"/>
  <c r="E184" i="5"/>
  <c r="E188" i="5"/>
  <c r="E185" i="5"/>
  <c r="E189" i="5"/>
  <c r="E182" i="5"/>
  <c r="E186" i="5"/>
  <c r="E190" i="5"/>
  <c r="D152" i="5"/>
  <c r="D156" i="5"/>
  <c r="D160" i="5"/>
  <c r="D153" i="5"/>
  <c r="D157" i="5"/>
  <c r="D161" i="5"/>
  <c r="D154" i="5"/>
  <c r="D158" i="5"/>
  <c r="D155" i="5"/>
  <c r="D159" i="5"/>
  <c r="C124" i="5"/>
  <c r="C128" i="5"/>
  <c r="C125" i="5"/>
  <c r="C129" i="5"/>
  <c r="C122" i="5"/>
  <c r="C126" i="5"/>
  <c r="C130" i="5"/>
  <c r="C123" i="5"/>
  <c r="C127" i="5"/>
  <c r="C131" i="5"/>
  <c r="B93" i="5"/>
  <c r="B97" i="5"/>
  <c r="B101" i="5"/>
  <c r="B94" i="5"/>
  <c r="B98" i="5"/>
  <c r="B95" i="5"/>
  <c r="B99" i="5"/>
  <c r="B92" i="5"/>
  <c r="B96" i="5"/>
  <c r="B100" i="5"/>
  <c r="F54" i="5"/>
  <c r="F58" i="5"/>
  <c r="F55" i="5"/>
  <c r="F59" i="5"/>
  <c r="F52" i="5"/>
  <c r="F56" i="5"/>
  <c r="F60" i="5"/>
  <c r="F53" i="5"/>
  <c r="F57" i="5"/>
  <c r="F61" i="5"/>
  <c r="E23" i="5"/>
  <c r="E27" i="5"/>
  <c r="E31" i="5"/>
  <c r="E24" i="5"/>
  <c r="E28" i="5"/>
  <c r="E25" i="5"/>
  <c r="E29" i="5"/>
  <c r="E22" i="5"/>
  <c r="E26" i="5"/>
  <c r="E30" i="5"/>
  <c r="L39" i="3" l="1"/>
  <c r="L18" i="3"/>
  <c r="L20" i="3"/>
  <c r="L15" i="3"/>
  <c r="L10" i="3"/>
  <c r="L5" i="3"/>
  <c r="L7" i="3"/>
  <c r="L38" i="3"/>
  <c r="L40" i="3"/>
  <c r="L35" i="3"/>
  <c r="L58" i="3"/>
  <c r="L60" i="3"/>
  <c r="L55" i="3"/>
  <c r="L30" i="3"/>
  <c r="L25" i="3"/>
  <c r="L27" i="3"/>
  <c r="L50" i="3"/>
  <c r="L45" i="3"/>
  <c r="L47" i="3"/>
  <c r="L14" i="3"/>
  <c r="L16" i="3"/>
  <c r="L11" i="3"/>
  <c r="L6" i="3"/>
  <c r="L3" i="3"/>
  <c r="L34" i="3"/>
  <c r="L36" i="3"/>
  <c r="L31" i="3"/>
  <c r="L54" i="3"/>
  <c r="L56" i="3"/>
  <c r="L51" i="3"/>
  <c r="L26" i="3"/>
  <c r="L21" i="3"/>
  <c r="L23" i="3"/>
  <c r="L61" i="3"/>
  <c r="L63" i="3"/>
  <c r="L46" i="3"/>
  <c r="L41" i="3"/>
  <c r="L43" i="3"/>
  <c r="L17" i="3"/>
  <c r="L12" i="3"/>
  <c r="L8" i="3"/>
  <c r="L37" i="3"/>
  <c r="L32" i="3"/>
  <c r="L57" i="3"/>
  <c r="L52" i="3"/>
  <c r="L22" i="3"/>
  <c r="L28" i="3"/>
  <c r="L42" i="3"/>
  <c r="L48" i="3"/>
  <c r="L13" i="3"/>
  <c r="L19" i="3"/>
  <c r="L9" i="3"/>
  <c r="L4" i="3"/>
  <c r="L33" i="3"/>
  <c r="L53" i="3"/>
  <c r="L59" i="3"/>
  <c r="L29" i="3"/>
  <c r="L24" i="3"/>
  <c r="L2" i="3"/>
</calcChain>
</file>

<file path=xl/connections.xml><?xml version="1.0" encoding="utf-8"?>
<connections xmlns="http://schemas.openxmlformats.org/spreadsheetml/2006/main">
  <connection id="1" name="accuracy" type="6" refreshedVersion="4" background="1" saveData="1">
    <textPr codePage="850" sourceFile="C:\dev\ImitationLearning\Algorithm_2\data\ddqn\log\accuracy.csv" thousands="#" comma="1">
      <textFields count="2">
        <textField/>
        <textField/>
      </textFields>
    </textPr>
  </connection>
  <connection id="2" name="action_0" type="6" refreshedVersion="4" background="1" saveData="1">
    <textPr codePage="850" sourceFile="C:\dev\ImitationLearning\Algorithm_2\data\ddqn\log\action_0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tion_1" type="6" refreshedVersion="4" background="1" saveData="1">
    <textPr codePage="850" sourceFile="C:\dev\ImitationLearning\Algorithm_2\data\ddqn\log\action_1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tion_2" type="6" refreshedVersion="4" background="1" saveData="1">
    <textPr codePage="850" sourceFile="C:\dev\ImitationLearning\Algorithm_2\data\ddqn\log\action_2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tion_3" type="6" refreshedVersion="4" background="1" saveData="1">
    <textPr codePage="850" sourceFile="C:\dev\ImitationLearning\Algorithm_2\data\ddqn\log\action_3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tion_4" type="6" refreshedVersion="4" background="1" saveData="1">
    <textPr codePage="850" sourceFile="C:\dev\ImitationLearning\Algorithm_2\data\ddqn\log\action_4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ction_5" type="6" refreshedVersion="4" background="1" saveData="1">
    <textPr codePage="850" sourceFile="C:\dev\ImitationLearning\Algorithm_2\data\ddqn\log\action_5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uration" type="6" refreshedVersion="4" background="1" saveData="1">
    <textPr codePage="850" sourceFile="C:\dev\ImitationLearning\Algorithm_2\data\ddqn\log\duration.csv" thousands="#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ert_actions" type="6" refreshedVersion="4" background="1" saveData="1">
    <textPr codePage="850" sourceFile="C:\dev\ImitationLearning\Algorithm_2\data\ddqn\log\expert_actions.csv" decimal="," thousands=".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ert_actions1" type="6" refreshedVersion="4" background="1" saveData="1">
    <textPr codePage="850" sourceFile="C:\dev\ImitationLearning\Algorithm_2\data\ddqn\log\expert_actions.csv" decimal="," thousands=".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loss" type="6" refreshedVersion="4" background="1" saveData="1">
    <textPr codePage="850" sourceFile="C:\dev\ImitationLearning\Algorithm_2\data\ddqn\log\loss.csv" thousands="#" comma="1">
      <textFields count="2">
        <textField/>
        <textField/>
      </textFields>
    </textPr>
  </connection>
  <connection id="12" name="q" type="6" refreshedVersion="4" background="1" saveData="1">
    <textPr codePage="850" sourceFile="C:\dev\ImitationLearning\Algorithm_2\data\ddqn\log\q.csv" thousands="#" comma="1">
      <textFields>
        <textField/>
      </textFields>
    </textPr>
  </connection>
  <connection id="13" name="reward" type="6" refreshedVersion="4" background="1" saveData="1">
    <textPr codePage="850" sourceFile="C:\dev\ImitationLearning\Algorithm_2\data\ddqn\log\reward.csv" thousands="#" comma="1">
      <textFields count="7">
        <textField/>
        <textField/>
        <textField/>
        <textField/>
        <textField/>
        <textField/>
        <textField/>
      </textFields>
    </textPr>
  </connection>
  <connection id="14" name="score" type="6" refreshedVersion="4" background="1" saveData="1">
    <textPr codePage="850" sourceFile="C:\dev\ImitationLearning\Algorithm_2\data\ddqn\log\score.csv" thousands="'" comma="1">
      <textFields>
        <textField/>
      </textFields>
    </textPr>
  </connection>
  <connection id="15" name="t_conf_2" type="6" refreshedVersion="4" background="1" saveData="1">
    <textPr codePage="850" sourceFile="C:\dev\ImitationLearning\Algorithm_2\data\ddqn\log\t_conf_2.csv" thousands="#" comma="1">
      <textFields>
        <textField/>
      </textFields>
    </textPr>
  </connection>
</connections>
</file>

<file path=xl/sharedStrings.xml><?xml version="1.0" encoding="utf-8"?>
<sst xmlns="http://schemas.openxmlformats.org/spreadsheetml/2006/main" count="485" uniqueCount="119">
  <si>
    <t>Iteration</t>
  </si>
  <si>
    <t>Aktion 0</t>
  </si>
  <si>
    <t>Aktion 1</t>
  </si>
  <si>
    <t>Aktion 2</t>
  </si>
  <si>
    <t>Aktion 3</t>
  </si>
  <si>
    <t>Aktion 4</t>
  </si>
  <si>
    <t>Aktion 5</t>
  </si>
  <si>
    <t>Aktion 6</t>
  </si>
  <si>
    <t>Aktion 7</t>
  </si>
  <si>
    <t>Aktion 8</t>
  </si>
  <si>
    <t>Aktion 9</t>
  </si>
  <si>
    <t>Aktion 10</t>
  </si>
  <si>
    <t>Aktion 11</t>
  </si>
  <si>
    <t>Aktion 12</t>
  </si>
  <si>
    <t>Aktion 13</t>
  </si>
  <si>
    <t>Aktion 14</t>
  </si>
  <si>
    <t>Aktion 15</t>
  </si>
  <si>
    <t>Aktion 16</t>
  </si>
  <si>
    <t>Aktion 17</t>
  </si>
  <si>
    <t>Lerniteration</t>
  </si>
  <si>
    <t>Frames</t>
  </si>
  <si>
    <t>Reward</t>
  </si>
  <si>
    <t>Mittelwert</t>
  </si>
  <si>
    <t>Standardabweichung</t>
  </si>
  <si>
    <t>Minimum</t>
  </si>
  <si>
    <t>Median</t>
  </si>
  <si>
    <t>3.Quartil</t>
  </si>
  <si>
    <t>Maximum</t>
  </si>
  <si>
    <t>B2</t>
  </si>
  <si>
    <t>B2:B3</t>
  </si>
  <si>
    <t>B2:B4</t>
  </si>
  <si>
    <t>B2:B5</t>
  </si>
  <si>
    <t>B2:B6</t>
  </si>
  <si>
    <t>B2:B7</t>
  </si>
  <si>
    <t>B2:B8</t>
  </si>
  <si>
    <t>B2:B9</t>
  </si>
  <si>
    <t>B2:B10</t>
  </si>
  <si>
    <t>B2:B11</t>
  </si>
  <si>
    <t>B2:B12</t>
  </si>
  <si>
    <t>B2:B13</t>
  </si>
  <si>
    <t>B2:B14</t>
  </si>
  <si>
    <t>B2:B15</t>
  </si>
  <si>
    <t>B2:B16</t>
  </si>
  <si>
    <t>B2:B17</t>
  </si>
  <si>
    <t>B2:B18</t>
  </si>
  <si>
    <t>B2:B19</t>
  </si>
  <si>
    <t>B2:B20</t>
  </si>
  <si>
    <t>B2:B21</t>
  </si>
  <si>
    <t>B2:B22</t>
  </si>
  <si>
    <t>B2:B23</t>
  </si>
  <si>
    <t>B2:B24</t>
  </si>
  <si>
    <t>B2:B25</t>
  </si>
  <si>
    <t>B2:B26</t>
  </si>
  <si>
    <t>B2:B27</t>
  </si>
  <si>
    <t>B2:B28</t>
  </si>
  <si>
    <t>1.Quartil</t>
  </si>
  <si>
    <t>Minimum Agent</t>
  </si>
  <si>
    <t>1. Quartil Agent</t>
  </si>
  <si>
    <t>Median Agent</t>
  </si>
  <si>
    <t>3.Quartil Agent</t>
  </si>
  <si>
    <t>Maximum Agent</t>
  </si>
  <si>
    <t>Minimum Experte</t>
  </si>
  <si>
    <t>1. Quartil Experte</t>
  </si>
  <si>
    <t>Median Experte</t>
  </si>
  <si>
    <t>3.Quartil Experte</t>
  </si>
  <si>
    <t>Maximum Experte</t>
  </si>
  <si>
    <t>B2:B29</t>
  </si>
  <si>
    <t>B2:B30</t>
  </si>
  <si>
    <t>B2:B31</t>
  </si>
  <si>
    <t>B2:B32</t>
  </si>
  <si>
    <t>Ergebnis</t>
  </si>
  <si>
    <t>Max q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</si>
  <si>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</si>
  <si>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</si>
  <si>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</si>
  <si>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</si>
  <si>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</si>
  <si>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</si>
  <si>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</si>
  <si>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</si>
  <si>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</si>
  <si>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</si>
  <si>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</si>
  <si>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</si>
  <si>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</si>
  <si>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</si>
  <si>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</si>
  <si>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</si>
  <si>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</si>
  <si>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</si>
  <si>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</si>
  <si>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</si>
  <si>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</si>
  <si>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</si>
  <si>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</si>
  <si>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</si>
  <si>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</si>
  <si>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</si>
  <si>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</si>
  <si>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</si>
  <si>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</si>
  <si>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</si>
  <si>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Agents</t>
  </si>
  <si>
    <t>1. Quartil</t>
  </si>
  <si>
    <t>3. Quartil</t>
  </si>
  <si>
    <t>Experte</t>
  </si>
  <si>
    <t>Rewards</t>
  </si>
  <si>
    <t>Duration in Frames</t>
  </si>
  <si>
    <t>Min</t>
  </si>
  <si>
    <t>Max</t>
  </si>
  <si>
    <t>Minimum bis 1. Quartil</t>
  </si>
  <si>
    <t>1. bis 3. Quartil inkl. Median (Mitte)</t>
  </si>
  <si>
    <t>3.Quartil bis Maximum</t>
  </si>
  <si>
    <t>Genauigkeits-Werte von Trainingsdaten</t>
  </si>
  <si>
    <t>Genauigkeits-Werte von Testdaten</t>
  </si>
  <si>
    <t>Fehler-Werte von Trainingdaten</t>
  </si>
  <si>
    <t>Fehler-Werte von Testdaten</t>
  </si>
  <si>
    <t>Konfidenzschwellwert τ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</si>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</sst>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/>
    <xf numFmtId="0" fontId="1" fillId="2" borderId="0" xfId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Schlecht" xfId="1" builtinId="27"/>
    <cellStyle name="Standard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00"/>
      <color rgb="FFC0504D"/>
      <color rgb="FF1F497D"/>
      <color rgb="FF558ED5"/>
      <color rgb="FF95B3D7"/>
      <color rgb="FF8052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Boxplot-Funktion</a:t>
            </a:r>
            <a:r>
              <a:rPr lang="de-DE" sz="2400" baseline="0"/>
              <a:t> der erreichten Punkte pro Runde (n = 30)</a:t>
            </a:r>
            <a:endParaRPr lang="de-DE" sz="24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'Reward_Agent_Expert (2)'!$B$1</c:f>
              <c:strCache>
                <c:ptCount val="1"/>
                <c:pt idx="0">
                  <c:v>Minimum Agent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(2)'!$B$2:$B$63</c:f>
              <c:numCache>
                <c:formatCode>General</c:formatCode>
                <c:ptCount val="62"/>
                <c:pt idx="0">
                  <c:v>0</c:v>
                </c:pt>
                <c:pt idx="1">
                  <c:v>3384</c:v>
                </c:pt>
                <c:pt idx="2">
                  <c:v>1918</c:v>
                </c:pt>
                <c:pt idx="3">
                  <c:v>2058</c:v>
                </c:pt>
                <c:pt idx="4">
                  <c:v>785</c:v>
                </c:pt>
                <c:pt idx="5">
                  <c:v>1269</c:v>
                </c:pt>
                <c:pt idx="6">
                  <c:v>1372</c:v>
                </c:pt>
                <c:pt idx="7">
                  <c:v>377</c:v>
                </c:pt>
                <c:pt idx="8">
                  <c:v>2181</c:v>
                </c:pt>
                <c:pt idx="9">
                  <c:v>1990</c:v>
                </c:pt>
                <c:pt idx="10">
                  <c:v>786</c:v>
                </c:pt>
                <c:pt idx="11">
                  <c:v>1439</c:v>
                </c:pt>
                <c:pt idx="12">
                  <c:v>1877</c:v>
                </c:pt>
                <c:pt idx="13">
                  <c:v>924</c:v>
                </c:pt>
                <c:pt idx="14">
                  <c:v>1026</c:v>
                </c:pt>
                <c:pt idx="15">
                  <c:v>848</c:v>
                </c:pt>
                <c:pt idx="16">
                  <c:v>1806</c:v>
                </c:pt>
                <c:pt idx="17">
                  <c:v>2115</c:v>
                </c:pt>
                <c:pt idx="18">
                  <c:v>2171</c:v>
                </c:pt>
                <c:pt idx="19">
                  <c:v>2487</c:v>
                </c:pt>
                <c:pt idx="20">
                  <c:v>1671</c:v>
                </c:pt>
                <c:pt idx="21">
                  <c:v>1730</c:v>
                </c:pt>
                <c:pt idx="22">
                  <c:v>2673</c:v>
                </c:pt>
                <c:pt idx="23">
                  <c:v>1711</c:v>
                </c:pt>
                <c:pt idx="24">
                  <c:v>1459</c:v>
                </c:pt>
                <c:pt idx="25">
                  <c:v>813</c:v>
                </c:pt>
                <c:pt idx="26">
                  <c:v>1105</c:v>
                </c:pt>
                <c:pt idx="27">
                  <c:v>764</c:v>
                </c:pt>
                <c:pt idx="28">
                  <c:v>448</c:v>
                </c:pt>
                <c:pt idx="29">
                  <c:v>653</c:v>
                </c:pt>
                <c:pt idx="30">
                  <c:v>1100</c:v>
                </c:pt>
                <c:pt idx="31">
                  <c:v>1600</c:v>
                </c:pt>
                <c:pt idx="32">
                  <c:v>1452</c:v>
                </c:pt>
                <c:pt idx="33">
                  <c:v>1679</c:v>
                </c:pt>
                <c:pt idx="34">
                  <c:v>1392</c:v>
                </c:pt>
                <c:pt idx="35">
                  <c:v>1193</c:v>
                </c:pt>
                <c:pt idx="36">
                  <c:v>967</c:v>
                </c:pt>
                <c:pt idx="37">
                  <c:v>1128</c:v>
                </c:pt>
                <c:pt idx="38">
                  <c:v>1625</c:v>
                </c:pt>
                <c:pt idx="39">
                  <c:v>1287</c:v>
                </c:pt>
                <c:pt idx="40">
                  <c:v>1567</c:v>
                </c:pt>
                <c:pt idx="41">
                  <c:v>1130</c:v>
                </c:pt>
                <c:pt idx="42">
                  <c:v>1607</c:v>
                </c:pt>
                <c:pt idx="43">
                  <c:v>1266</c:v>
                </c:pt>
                <c:pt idx="44">
                  <c:v>1061</c:v>
                </c:pt>
                <c:pt idx="45">
                  <c:v>1204</c:v>
                </c:pt>
                <c:pt idx="46">
                  <c:v>259</c:v>
                </c:pt>
                <c:pt idx="47">
                  <c:v>1566</c:v>
                </c:pt>
                <c:pt idx="48">
                  <c:v>1017</c:v>
                </c:pt>
                <c:pt idx="49">
                  <c:v>779</c:v>
                </c:pt>
                <c:pt idx="50">
                  <c:v>1063</c:v>
                </c:pt>
                <c:pt idx="51">
                  <c:v>1086</c:v>
                </c:pt>
                <c:pt idx="52">
                  <c:v>315</c:v>
                </c:pt>
                <c:pt idx="53">
                  <c:v>948</c:v>
                </c:pt>
                <c:pt idx="54">
                  <c:v>1136</c:v>
                </c:pt>
                <c:pt idx="55">
                  <c:v>1171</c:v>
                </c:pt>
                <c:pt idx="56">
                  <c:v>889</c:v>
                </c:pt>
                <c:pt idx="57">
                  <c:v>1169</c:v>
                </c:pt>
                <c:pt idx="58">
                  <c:v>1061</c:v>
                </c:pt>
                <c:pt idx="59">
                  <c:v>459</c:v>
                </c:pt>
                <c:pt idx="60">
                  <c:v>1289</c:v>
                </c:pt>
                <c:pt idx="61">
                  <c:v>810</c:v>
                </c:pt>
              </c:numCache>
            </c:numRef>
          </c:val>
        </c:ser>
        <c:ser>
          <c:idx val="1"/>
          <c:order val="1"/>
          <c:tx>
            <c:strRef>
              <c:f>'Reward_Agent_Expert (2)'!$C$1</c:f>
              <c:strCache>
                <c:ptCount val="1"/>
                <c:pt idx="0">
                  <c:v>Minimum bis 1. Quartil</c:v>
                </c:pt>
              </c:strCache>
            </c:strRef>
          </c:tx>
          <c:spPr>
            <a:solidFill>
              <a:srgbClr val="558ED5">
                <a:alpha val="50196"/>
              </a:srgbClr>
            </a:solidFill>
            <a:ln>
              <a:noFill/>
            </a:ln>
          </c:spP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(2)'!$C$2:$C$63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1466</c:v>
                </c:pt>
                <c:pt idx="3">
                  <c:v>1326</c:v>
                </c:pt>
                <c:pt idx="4">
                  <c:v>1652</c:v>
                </c:pt>
                <c:pt idx="5">
                  <c:v>325.25</c:v>
                </c:pt>
                <c:pt idx="6">
                  <c:v>911</c:v>
                </c:pt>
                <c:pt idx="7">
                  <c:v>475.75</c:v>
                </c:pt>
                <c:pt idx="8">
                  <c:v>1554</c:v>
                </c:pt>
                <c:pt idx="9">
                  <c:v>1536.25</c:v>
                </c:pt>
                <c:pt idx="10">
                  <c:v>1220</c:v>
                </c:pt>
                <c:pt idx="11">
                  <c:v>1440</c:v>
                </c:pt>
                <c:pt idx="12">
                  <c:v>922.5</c:v>
                </c:pt>
                <c:pt idx="13">
                  <c:v>1621</c:v>
                </c:pt>
                <c:pt idx="14">
                  <c:v>1381.5</c:v>
                </c:pt>
                <c:pt idx="15">
                  <c:v>1198</c:v>
                </c:pt>
                <c:pt idx="16">
                  <c:v>1597.5</c:v>
                </c:pt>
                <c:pt idx="17">
                  <c:v>1269</c:v>
                </c:pt>
                <c:pt idx="18">
                  <c:v>1401.5</c:v>
                </c:pt>
                <c:pt idx="19">
                  <c:v>897</c:v>
                </c:pt>
                <c:pt idx="20">
                  <c:v>1048</c:v>
                </c:pt>
                <c:pt idx="21">
                  <c:v>1758</c:v>
                </c:pt>
                <c:pt idx="22">
                  <c:v>711</c:v>
                </c:pt>
                <c:pt idx="23">
                  <c:v>1361</c:v>
                </c:pt>
                <c:pt idx="24">
                  <c:v>1499.5</c:v>
                </c:pt>
                <c:pt idx="25">
                  <c:v>1491.25</c:v>
                </c:pt>
                <c:pt idx="26">
                  <c:v>945.25</c:v>
                </c:pt>
                <c:pt idx="27">
                  <c:v>1074.25</c:v>
                </c:pt>
                <c:pt idx="28">
                  <c:v>1262</c:v>
                </c:pt>
                <c:pt idx="29">
                  <c:v>1108</c:v>
                </c:pt>
                <c:pt idx="30">
                  <c:v>1269.25</c:v>
                </c:pt>
                <c:pt idx="31">
                  <c:v>1370.5</c:v>
                </c:pt>
                <c:pt idx="32">
                  <c:v>1324.5</c:v>
                </c:pt>
                <c:pt idx="33">
                  <c:v>1041.25</c:v>
                </c:pt>
                <c:pt idx="34">
                  <c:v>1659</c:v>
                </c:pt>
                <c:pt idx="35">
                  <c:v>914.5</c:v>
                </c:pt>
                <c:pt idx="36">
                  <c:v>1677</c:v>
                </c:pt>
                <c:pt idx="37">
                  <c:v>1145.25</c:v>
                </c:pt>
                <c:pt idx="38">
                  <c:v>1086.5</c:v>
                </c:pt>
                <c:pt idx="39">
                  <c:v>1525.75</c:v>
                </c:pt>
                <c:pt idx="40">
                  <c:v>1255.5</c:v>
                </c:pt>
                <c:pt idx="41">
                  <c:v>1534.5</c:v>
                </c:pt>
                <c:pt idx="42">
                  <c:v>1132</c:v>
                </c:pt>
                <c:pt idx="43">
                  <c:v>1459.75</c:v>
                </c:pt>
                <c:pt idx="44">
                  <c:v>1143.5</c:v>
                </c:pt>
                <c:pt idx="45">
                  <c:v>730</c:v>
                </c:pt>
                <c:pt idx="46">
                  <c:v>2083.75</c:v>
                </c:pt>
                <c:pt idx="47">
                  <c:v>904.75</c:v>
                </c:pt>
                <c:pt idx="48">
                  <c:v>1333</c:v>
                </c:pt>
                <c:pt idx="49">
                  <c:v>1753</c:v>
                </c:pt>
                <c:pt idx="50">
                  <c:v>653.25</c:v>
                </c:pt>
                <c:pt idx="51">
                  <c:v>1080.75</c:v>
                </c:pt>
                <c:pt idx="52">
                  <c:v>1493</c:v>
                </c:pt>
                <c:pt idx="53">
                  <c:v>1583</c:v>
                </c:pt>
                <c:pt idx="54">
                  <c:v>853.25</c:v>
                </c:pt>
                <c:pt idx="55">
                  <c:v>1129</c:v>
                </c:pt>
                <c:pt idx="56">
                  <c:v>1048</c:v>
                </c:pt>
                <c:pt idx="57">
                  <c:v>1241.5</c:v>
                </c:pt>
                <c:pt idx="58">
                  <c:v>1001.5</c:v>
                </c:pt>
                <c:pt idx="59">
                  <c:v>1405</c:v>
                </c:pt>
                <c:pt idx="60">
                  <c:v>1450.75</c:v>
                </c:pt>
                <c:pt idx="61">
                  <c:v>1134.75</c:v>
                </c:pt>
              </c:numCache>
            </c:numRef>
          </c:val>
        </c:ser>
        <c:ser>
          <c:idx val="2"/>
          <c:order val="2"/>
          <c:tx>
            <c:strRef>
              <c:f>'Reward_Agent_Expert (2)'!$D$1</c:f>
              <c:strCache>
                <c:ptCount val="1"/>
                <c:pt idx="0">
                  <c:v>1. bis 3. Quartil inkl. Median (Mitte)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(2)'!$D$2:$D$63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1011.5</c:v>
                </c:pt>
                <c:pt idx="5">
                  <c:v>1294.25</c:v>
                </c:pt>
                <c:pt idx="6">
                  <c:v>1420.5</c:v>
                </c:pt>
                <c:pt idx="7">
                  <c:v>175.75</c:v>
                </c:pt>
                <c:pt idx="8">
                  <c:v>2964</c:v>
                </c:pt>
                <c:pt idx="9">
                  <c:v>1219.75</c:v>
                </c:pt>
                <c:pt idx="10">
                  <c:v>1823</c:v>
                </c:pt>
                <c:pt idx="11">
                  <c:v>1558</c:v>
                </c:pt>
                <c:pt idx="12">
                  <c:v>963</c:v>
                </c:pt>
                <c:pt idx="13">
                  <c:v>1378</c:v>
                </c:pt>
                <c:pt idx="14">
                  <c:v>1173.5</c:v>
                </c:pt>
                <c:pt idx="15">
                  <c:v>955.5</c:v>
                </c:pt>
                <c:pt idx="16">
                  <c:v>963.5</c:v>
                </c:pt>
                <c:pt idx="17">
                  <c:v>0</c:v>
                </c:pt>
                <c:pt idx="18">
                  <c:v>1468</c:v>
                </c:pt>
                <c:pt idx="19">
                  <c:v>1277.5</c:v>
                </c:pt>
                <c:pt idx="20">
                  <c:v>1402</c:v>
                </c:pt>
                <c:pt idx="21">
                  <c:v>1846</c:v>
                </c:pt>
                <c:pt idx="22">
                  <c:v>0</c:v>
                </c:pt>
                <c:pt idx="23">
                  <c:v>1277.5</c:v>
                </c:pt>
                <c:pt idx="24">
                  <c:v>881</c:v>
                </c:pt>
                <c:pt idx="25">
                  <c:v>729.25</c:v>
                </c:pt>
                <c:pt idx="26">
                  <c:v>1631.75</c:v>
                </c:pt>
                <c:pt idx="27">
                  <c:v>754.75</c:v>
                </c:pt>
                <c:pt idx="28">
                  <c:v>927</c:v>
                </c:pt>
                <c:pt idx="29">
                  <c:v>1224</c:v>
                </c:pt>
                <c:pt idx="30">
                  <c:v>1179.25</c:v>
                </c:pt>
                <c:pt idx="31">
                  <c:v>848.5</c:v>
                </c:pt>
                <c:pt idx="32">
                  <c:v>720</c:v>
                </c:pt>
                <c:pt idx="33">
                  <c:v>818.25</c:v>
                </c:pt>
                <c:pt idx="34">
                  <c:v>1184.5</c:v>
                </c:pt>
                <c:pt idx="35">
                  <c:v>563.5</c:v>
                </c:pt>
                <c:pt idx="36">
                  <c:v>680.5</c:v>
                </c:pt>
                <c:pt idx="37">
                  <c:v>571.25</c:v>
                </c:pt>
                <c:pt idx="38">
                  <c:v>959.5</c:v>
                </c:pt>
                <c:pt idx="39">
                  <c:v>1436.75</c:v>
                </c:pt>
                <c:pt idx="40">
                  <c:v>1268.5</c:v>
                </c:pt>
                <c:pt idx="41">
                  <c:v>819.5</c:v>
                </c:pt>
                <c:pt idx="42">
                  <c:v>1349</c:v>
                </c:pt>
                <c:pt idx="43">
                  <c:v>1352.75</c:v>
                </c:pt>
                <c:pt idx="44">
                  <c:v>775.5</c:v>
                </c:pt>
                <c:pt idx="45">
                  <c:v>980.5</c:v>
                </c:pt>
                <c:pt idx="46">
                  <c:v>592.75</c:v>
                </c:pt>
                <c:pt idx="47">
                  <c:v>937.25</c:v>
                </c:pt>
                <c:pt idx="48">
                  <c:v>454.5</c:v>
                </c:pt>
                <c:pt idx="49">
                  <c:v>1018.5</c:v>
                </c:pt>
                <c:pt idx="50">
                  <c:v>994.25</c:v>
                </c:pt>
                <c:pt idx="51">
                  <c:v>529.75</c:v>
                </c:pt>
                <c:pt idx="52">
                  <c:v>953</c:v>
                </c:pt>
                <c:pt idx="53">
                  <c:v>878</c:v>
                </c:pt>
                <c:pt idx="54">
                  <c:v>756.25</c:v>
                </c:pt>
                <c:pt idx="55">
                  <c:v>638</c:v>
                </c:pt>
                <c:pt idx="56">
                  <c:v>596</c:v>
                </c:pt>
                <c:pt idx="57">
                  <c:v>1131</c:v>
                </c:pt>
                <c:pt idx="58">
                  <c:v>408.5</c:v>
                </c:pt>
                <c:pt idx="59">
                  <c:v>949</c:v>
                </c:pt>
                <c:pt idx="60">
                  <c:v>569.25</c:v>
                </c:pt>
                <c:pt idx="61">
                  <c:v>776.25</c:v>
                </c:pt>
              </c:numCache>
            </c:numRef>
          </c:val>
        </c:ser>
        <c:ser>
          <c:idx val="3"/>
          <c:order val="3"/>
          <c:tx>
            <c:strRef>
              <c:f>'Reward_Agent_Expert (2)'!$E$1</c:f>
              <c:strCache>
                <c:ptCount val="1"/>
                <c:pt idx="0">
                  <c:v>3.Quartil bis Maximum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(2)'!$E$2:$E$63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1626.75</c:v>
                </c:pt>
                <c:pt idx="5">
                  <c:v>1379.75</c:v>
                </c:pt>
                <c:pt idx="6">
                  <c:v>2199.5</c:v>
                </c:pt>
                <c:pt idx="7">
                  <c:v>197.25</c:v>
                </c:pt>
                <c:pt idx="8">
                  <c:v>2618.25</c:v>
                </c:pt>
                <c:pt idx="9">
                  <c:v>1530</c:v>
                </c:pt>
                <c:pt idx="10">
                  <c:v>1844.25</c:v>
                </c:pt>
                <c:pt idx="11">
                  <c:v>2642.5</c:v>
                </c:pt>
                <c:pt idx="12">
                  <c:v>3055.75</c:v>
                </c:pt>
                <c:pt idx="13">
                  <c:v>2691.25</c:v>
                </c:pt>
                <c:pt idx="14">
                  <c:v>1499.75</c:v>
                </c:pt>
                <c:pt idx="15">
                  <c:v>3775</c:v>
                </c:pt>
                <c:pt idx="16">
                  <c:v>2654.25</c:v>
                </c:pt>
                <c:pt idx="17">
                  <c:v>0</c:v>
                </c:pt>
                <c:pt idx="18">
                  <c:v>3344.5</c:v>
                </c:pt>
                <c:pt idx="19">
                  <c:v>2053.5</c:v>
                </c:pt>
                <c:pt idx="20">
                  <c:v>886.5</c:v>
                </c:pt>
                <c:pt idx="21">
                  <c:v>2308</c:v>
                </c:pt>
                <c:pt idx="22">
                  <c:v>2432</c:v>
                </c:pt>
                <c:pt idx="23">
                  <c:v>3966.5</c:v>
                </c:pt>
                <c:pt idx="24">
                  <c:v>1344.5</c:v>
                </c:pt>
                <c:pt idx="25">
                  <c:v>1095.5</c:v>
                </c:pt>
                <c:pt idx="26">
                  <c:v>1763.25</c:v>
                </c:pt>
                <c:pt idx="27">
                  <c:v>1648.5</c:v>
                </c:pt>
                <c:pt idx="28">
                  <c:v>1035.75</c:v>
                </c:pt>
                <c:pt idx="29">
                  <c:v>1925.75</c:v>
                </c:pt>
                <c:pt idx="30">
                  <c:v>2295.5</c:v>
                </c:pt>
                <c:pt idx="31">
                  <c:v>804.5</c:v>
                </c:pt>
                <c:pt idx="32">
                  <c:v>2121</c:v>
                </c:pt>
                <c:pt idx="33">
                  <c:v>1525.75</c:v>
                </c:pt>
                <c:pt idx="34">
                  <c:v>1137.75</c:v>
                </c:pt>
                <c:pt idx="35">
                  <c:v>1744.5</c:v>
                </c:pt>
                <c:pt idx="36">
                  <c:v>1171.25</c:v>
                </c:pt>
                <c:pt idx="37">
                  <c:v>1053.25</c:v>
                </c:pt>
                <c:pt idx="38">
                  <c:v>1573</c:v>
                </c:pt>
                <c:pt idx="39">
                  <c:v>769.5</c:v>
                </c:pt>
                <c:pt idx="40">
                  <c:v>978.5</c:v>
                </c:pt>
                <c:pt idx="41">
                  <c:v>1154</c:v>
                </c:pt>
                <c:pt idx="42">
                  <c:v>1319.25</c:v>
                </c:pt>
                <c:pt idx="43">
                  <c:v>2329.25</c:v>
                </c:pt>
                <c:pt idx="44">
                  <c:v>2278.75</c:v>
                </c:pt>
                <c:pt idx="45">
                  <c:v>1107</c:v>
                </c:pt>
                <c:pt idx="46">
                  <c:v>1823</c:v>
                </c:pt>
                <c:pt idx="47">
                  <c:v>1068.25</c:v>
                </c:pt>
                <c:pt idx="48">
                  <c:v>1834.25</c:v>
                </c:pt>
                <c:pt idx="49">
                  <c:v>1141.75</c:v>
                </c:pt>
                <c:pt idx="50">
                  <c:v>1644.5</c:v>
                </c:pt>
                <c:pt idx="51">
                  <c:v>851.5</c:v>
                </c:pt>
                <c:pt idx="52">
                  <c:v>844.5</c:v>
                </c:pt>
                <c:pt idx="53">
                  <c:v>1160.75</c:v>
                </c:pt>
                <c:pt idx="54">
                  <c:v>1372.75</c:v>
                </c:pt>
                <c:pt idx="55">
                  <c:v>2170.25</c:v>
                </c:pt>
                <c:pt idx="56">
                  <c:v>2200</c:v>
                </c:pt>
                <c:pt idx="57">
                  <c:v>1199.25</c:v>
                </c:pt>
                <c:pt idx="58">
                  <c:v>982</c:v>
                </c:pt>
                <c:pt idx="59">
                  <c:v>2355.25</c:v>
                </c:pt>
                <c:pt idx="60">
                  <c:v>1628.75</c:v>
                </c:pt>
                <c:pt idx="61">
                  <c:v>1992.5</c:v>
                </c:pt>
              </c:numCache>
            </c:numRef>
          </c:val>
        </c:ser>
        <c:ser>
          <c:idx val="4"/>
          <c:order val="4"/>
          <c:tx>
            <c:strRef>
              <c:f>'Reward_Agent_Expert (2)'!$F$1</c:f>
              <c:strCache>
                <c:ptCount val="1"/>
                <c:pt idx="0">
                  <c:v>3.Quartil bis Maximum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50196"/>
              </a:schemeClr>
            </a:solidFill>
            <a:ln>
              <a:noFill/>
            </a:ln>
          </c:spP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(2)'!$F$2:$F$63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15172</c:v>
                </c:pt>
                <c:pt idx="3">
                  <c:v>4199</c:v>
                </c:pt>
                <c:pt idx="4">
                  <c:v>2881.75</c:v>
                </c:pt>
                <c:pt idx="5">
                  <c:v>7790.75</c:v>
                </c:pt>
                <c:pt idx="6">
                  <c:v>6212</c:v>
                </c:pt>
                <c:pt idx="7">
                  <c:v>3522.25</c:v>
                </c:pt>
                <c:pt idx="8">
                  <c:v>18247.75</c:v>
                </c:pt>
                <c:pt idx="9">
                  <c:v>3036</c:v>
                </c:pt>
                <c:pt idx="10">
                  <c:v>7592.75</c:v>
                </c:pt>
                <c:pt idx="11">
                  <c:v>18878.5</c:v>
                </c:pt>
                <c:pt idx="12">
                  <c:v>16649.75</c:v>
                </c:pt>
                <c:pt idx="13">
                  <c:v>14255.75</c:v>
                </c:pt>
                <c:pt idx="14">
                  <c:v>10976.25</c:v>
                </c:pt>
                <c:pt idx="15">
                  <c:v>9295.5</c:v>
                </c:pt>
                <c:pt idx="16">
                  <c:v>6314.75</c:v>
                </c:pt>
                <c:pt idx="17">
                  <c:v>12591</c:v>
                </c:pt>
                <c:pt idx="18">
                  <c:v>17319</c:v>
                </c:pt>
                <c:pt idx="19">
                  <c:v>16523</c:v>
                </c:pt>
                <c:pt idx="20">
                  <c:v>4537.5</c:v>
                </c:pt>
                <c:pt idx="21">
                  <c:v>10608</c:v>
                </c:pt>
                <c:pt idx="22">
                  <c:v>9489</c:v>
                </c:pt>
                <c:pt idx="23">
                  <c:v>13699</c:v>
                </c:pt>
                <c:pt idx="24">
                  <c:v>1733</c:v>
                </c:pt>
                <c:pt idx="25">
                  <c:v>4111</c:v>
                </c:pt>
                <c:pt idx="26">
                  <c:v>2205.75</c:v>
                </c:pt>
                <c:pt idx="27">
                  <c:v>5054.5</c:v>
                </c:pt>
                <c:pt idx="28">
                  <c:v>4700.25</c:v>
                </c:pt>
                <c:pt idx="29">
                  <c:v>8291.25</c:v>
                </c:pt>
                <c:pt idx="30">
                  <c:v>8514</c:v>
                </c:pt>
                <c:pt idx="31">
                  <c:v>14290.5</c:v>
                </c:pt>
                <c:pt idx="32">
                  <c:v>3625.5</c:v>
                </c:pt>
                <c:pt idx="33">
                  <c:v>29528.75</c:v>
                </c:pt>
                <c:pt idx="34">
                  <c:v>8594.75</c:v>
                </c:pt>
                <c:pt idx="35">
                  <c:v>5415.5</c:v>
                </c:pt>
                <c:pt idx="36">
                  <c:v>6992.25</c:v>
                </c:pt>
                <c:pt idx="37">
                  <c:v>3551.25</c:v>
                </c:pt>
                <c:pt idx="38">
                  <c:v>3292</c:v>
                </c:pt>
                <c:pt idx="39">
                  <c:v>4110</c:v>
                </c:pt>
                <c:pt idx="40">
                  <c:v>10819.5</c:v>
                </c:pt>
                <c:pt idx="41">
                  <c:v>5187</c:v>
                </c:pt>
                <c:pt idx="42">
                  <c:v>4155.75</c:v>
                </c:pt>
                <c:pt idx="43">
                  <c:v>9262.25</c:v>
                </c:pt>
                <c:pt idx="44">
                  <c:v>2605.25</c:v>
                </c:pt>
                <c:pt idx="45">
                  <c:v>3526.5</c:v>
                </c:pt>
                <c:pt idx="46">
                  <c:v>2696.5</c:v>
                </c:pt>
                <c:pt idx="47">
                  <c:v>10051.75</c:v>
                </c:pt>
                <c:pt idx="48">
                  <c:v>1749.25</c:v>
                </c:pt>
                <c:pt idx="49">
                  <c:v>3365.75</c:v>
                </c:pt>
                <c:pt idx="50">
                  <c:v>8086</c:v>
                </c:pt>
                <c:pt idx="51">
                  <c:v>4491</c:v>
                </c:pt>
                <c:pt idx="52">
                  <c:v>5696.5</c:v>
                </c:pt>
                <c:pt idx="53">
                  <c:v>3525.25</c:v>
                </c:pt>
                <c:pt idx="54">
                  <c:v>6341.75</c:v>
                </c:pt>
                <c:pt idx="55">
                  <c:v>9476.75</c:v>
                </c:pt>
                <c:pt idx="56">
                  <c:v>2911</c:v>
                </c:pt>
                <c:pt idx="57">
                  <c:v>9653.25</c:v>
                </c:pt>
                <c:pt idx="58">
                  <c:v>3655</c:v>
                </c:pt>
                <c:pt idx="59">
                  <c:v>8014.75</c:v>
                </c:pt>
                <c:pt idx="60">
                  <c:v>6503.25</c:v>
                </c:pt>
                <c:pt idx="61">
                  <c:v>4421.5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1872"/>
        <c:axId val="45802240"/>
      </c:areaChart>
      <c:lineChart>
        <c:grouping val="standard"/>
        <c:varyColors val="0"/>
        <c:ser>
          <c:idx val="5"/>
          <c:order val="5"/>
          <c:tx>
            <c:strRef>
              <c:f>'Reward_Agent_Expert (2)'!$G$1</c:f>
              <c:strCache>
                <c:ptCount val="1"/>
                <c:pt idx="0">
                  <c:v>Minimum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(2)'!$G$2:$G$63</c:f>
              <c:numCache>
                <c:formatCode>General</c:formatCode>
                <c:ptCount val="62"/>
                <c:pt idx="0">
                  <c:v>713</c:v>
                </c:pt>
                <c:pt idx="1">
                  <c:v>713</c:v>
                </c:pt>
                <c:pt idx="2">
                  <c:v>713</c:v>
                </c:pt>
                <c:pt idx="3">
                  <c:v>713</c:v>
                </c:pt>
                <c:pt idx="4">
                  <c:v>713</c:v>
                </c:pt>
                <c:pt idx="5">
                  <c:v>713</c:v>
                </c:pt>
                <c:pt idx="6">
                  <c:v>713</c:v>
                </c:pt>
                <c:pt idx="7">
                  <c:v>713</c:v>
                </c:pt>
                <c:pt idx="8">
                  <c:v>713</c:v>
                </c:pt>
                <c:pt idx="9">
                  <c:v>713</c:v>
                </c:pt>
                <c:pt idx="10">
                  <c:v>713</c:v>
                </c:pt>
                <c:pt idx="11">
                  <c:v>713</c:v>
                </c:pt>
                <c:pt idx="12">
                  <c:v>713</c:v>
                </c:pt>
                <c:pt idx="13">
                  <c:v>713</c:v>
                </c:pt>
                <c:pt idx="14">
                  <c:v>713</c:v>
                </c:pt>
                <c:pt idx="15">
                  <c:v>713</c:v>
                </c:pt>
                <c:pt idx="16">
                  <c:v>713</c:v>
                </c:pt>
                <c:pt idx="17">
                  <c:v>713</c:v>
                </c:pt>
                <c:pt idx="18">
                  <c:v>713</c:v>
                </c:pt>
                <c:pt idx="19">
                  <c:v>713</c:v>
                </c:pt>
                <c:pt idx="20">
                  <c:v>713</c:v>
                </c:pt>
                <c:pt idx="21">
                  <c:v>713</c:v>
                </c:pt>
                <c:pt idx="22">
                  <c:v>713</c:v>
                </c:pt>
                <c:pt idx="23">
                  <c:v>713</c:v>
                </c:pt>
                <c:pt idx="24">
                  <c:v>713</c:v>
                </c:pt>
                <c:pt idx="25">
                  <c:v>713</c:v>
                </c:pt>
                <c:pt idx="26">
                  <c:v>713</c:v>
                </c:pt>
                <c:pt idx="27">
                  <c:v>713</c:v>
                </c:pt>
                <c:pt idx="28">
                  <c:v>713</c:v>
                </c:pt>
                <c:pt idx="29">
                  <c:v>713</c:v>
                </c:pt>
                <c:pt idx="30">
                  <c:v>713</c:v>
                </c:pt>
                <c:pt idx="31">
                  <c:v>713</c:v>
                </c:pt>
                <c:pt idx="32">
                  <c:v>713</c:v>
                </c:pt>
                <c:pt idx="33">
                  <c:v>713</c:v>
                </c:pt>
                <c:pt idx="34">
                  <c:v>713</c:v>
                </c:pt>
                <c:pt idx="35">
                  <c:v>713</c:v>
                </c:pt>
                <c:pt idx="36">
                  <c:v>713</c:v>
                </c:pt>
                <c:pt idx="37">
                  <c:v>713</c:v>
                </c:pt>
                <c:pt idx="38">
                  <c:v>713</c:v>
                </c:pt>
                <c:pt idx="39">
                  <c:v>713</c:v>
                </c:pt>
                <c:pt idx="40">
                  <c:v>713</c:v>
                </c:pt>
                <c:pt idx="41">
                  <c:v>713</c:v>
                </c:pt>
                <c:pt idx="42">
                  <c:v>713</c:v>
                </c:pt>
                <c:pt idx="43">
                  <c:v>713</c:v>
                </c:pt>
                <c:pt idx="44">
                  <c:v>713</c:v>
                </c:pt>
                <c:pt idx="45">
                  <c:v>713</c:v>
                </c:pt>
                <c:pt idx="46">
                  <c:v>713</c:v>
                </c:pt>
                <c:pt idx="47">
                  <c:v>713</c:v>
                </c:pt>
                <c:pt idx="48">
                  <c:v>713</c:v>
                </c:pt>
                <c:pt idx="49">
                  <c:v>713</c:v>
                </c:pt>
                <c:pt idx="50">
                  <c:v>713</c:v>
                </c:pt>
                <c:pt idx="51">
                  <c:v>713</c:v>
                </c:pt>
                <c:pt idx="52">
                  <c:v>713</c:v>
                </c:pt>
                <c:pt idx="53">
                  <c:v>713</c:v>
                </c:pt>
                <c:pt idx="54">
                  <c:v>713</c:v>
                </c:pt>
                <c:pt idx="55">
                  <c:v>713</c:v>
                </c:pt>
                <c:pt idx="56">
                  <c:v>713</c:v>
                </c:pt>
                <c:pt idx="57">
                  <c:v>713</c:v>
                </c:pt>
                <c:pt idx="58">
                  <c:v>713</c:v>
                </c:pt>
                <c:pt idx="59">
                  <c:v>713</c:v>
                </c:pt>
                <c:pt idx="60">
                  <c:v>713</c:v>
                </c:pt>
                <c:pt idx="61">
                  <c:v>713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'Reward_Agent_Expert (2)'!$H$1</c:f>
              <c:strCache>
                <c:ptCount val="1"/>
                <c:pt idx="0">
                  <c:v>1. 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(2)'!$H$2:$H$63</c:f>
              <c:numCache>
                <c:formatCode>General</c:formatCode>
                <c:ptCount val="62"/>
                <c:pt idx="0">
                  <c:v>3335.75</c:v>
                </c:pt>
                <c:pt idx="1">
                  <c:v>3335.75</c:v>
                </c:pt>
                <c:pt idx="2">
                  <c:v>3335.75</c:v>
                </c:pt>
                <c:pt idx="3">
                  <c:v>3335.75</c:v>
                </c:pt>
                <c:pt idx="4">
                  <c:v>3335.75</c:v>
                </c:pt>
                <c:pt idx="5">
                  <c:v>3335.75</c:v>
                </c:pt>
                <c:pt idx="6">
                  <c:v>3335.75</c:v>
                </c:pt>
                <c:pt idx="7">
                  <c:v>3335.75</c:v>
                </c:pt>
                <c:pt idx="8">
                  <c:v>3335.75</c:v>
                </c:pt>
                <c:pt idx="9">
                  <c:v>3335.75</c:v>
                </c:pt>
                <c:pt idx="10">
                  <c:v>3335.75</c:v>
                </c:pt>
                <c:pt idx="11">
                  <c:v>3335.75</c:v>
                </c:pt>
                <c:pt idx="12">
                  <c:v>3335.75</c:v>
                </c:pt>
                <c:pt idx="13">
                  <c:v>3335.75</c:v>
                </c:pt>
                <c:pt idx="14">
                  <c:v>3335.75</c:v>
                </c:pt>
                <c:pt idx="15">
                  <c:v>3335.75</c:v>
                </c:pt>
                <c:pt idx="16">
                  <c:v>3335.75</c:v>
                </c:pt>
                <c:pt idx="17">
                  <c:v>3335.75</c:v>
                </c:pt>
                <c:pt idx="18">
                  <c:v>3335.75</c:v>
                </c:pt>
                <c:pt idx="19">
                  <c:v>3335.75</c:v>
                </c:pt>
                <c:pt idx="20">
                  <c:v>3335.75</c:v>
                </c:pt>
                <c:pt idx="21">
                  <c:v>3335.75</c:v>
                </c:pt>
                <c:pt idx="22">
                  <c:v>3335.75</c:v>
                </c:pt>
                <c:pt idx="23">
                  <c:v>3335.75</c:v>
                </c:pt>
                <c:pt idx="24">
                  <c:v>3335.75</c:v>
                </c:pt>
                <c:pt idx="25">
                  <c:v>3335.75</c:v>
                </c:pt>
                <c:pt idx="26">
                  <c:v>3335.75</c:v>
                </c:pt>
                <c:pt idx="27">
                  <c:v>3335.75</c:v>
                </c:pt>
                <c:pt idx="28">
                  <c:v>3335.75</c:v>
                </c:pt>
                <c:pt idx="29">
                  <c:v>3335.75</c:v>
                </c:pt>
                <c:pt idx="30">
                  <c:v>3335.75</c:v>
                </c:pt>
                <c:pt idx="31">
                  <c:v>3335.75</c:v>
                </c:pt>
                <c:pt idx="32">
                  <c:v>3335.75</c:v>
                </c:pt>
                <c:pt idx="33">
                  <c:v>3335.75</c:v>
                </c:pt>
                <c:pt idx="34">
                  <c:v>3335.75</c:v>
                </c:pt>
                <c:pt idx="35">
                  <c:v>3335.75</c:v>
                </c:pt>
                <c:pt idx="36">
                  <c:v>3335.75</c:v>
                </c:pt>
                <c:pt idx="37">
                  <c:v>3335.75</c:v>
                </c:pt>
                <c:pt idx="38">
                  <c:v>3335.75</c:v>
                </c:pt>
                <c:pt idx="39">
                  <c:v>3335.75</c:v>
                </c:pt>
                <c:pt idx="40">
                  <c:v>3335.75</c:v>
                </c:pt>
                <c:pt idx="41">
                  <c:v>3335.75</c:v>
                </c:pt>
                <c:pt idx="42">
                  <c:v>3335.75</c:v>
                </c:pt>
                <c:pt idx="43">
                  <c:v>3335.75</c:v>
                </c:pt>
                <c:pt idx="44">
                  <c:v>3335.75</c:v>
                </c:pt>
                <c:pt idx="45">
                  <c:v>3335.75</c:v>
                </c:pt>
                <c:pt idx="46">
                  <c:v>3335.75</c:v>
                </c:pt>
                <c:pt idx="47">
                  <c:v>3335.75</c:v>
                </c:pt>
                <c:pt idx="48">
                  <c:v>3335.75</c:v>
                </c:pt>
                <c:pt idx="49">
                  <c:v>3335.75</c:v>
                </c:pt>
                <c:pt idx="50">
                  <c:v>3335.75</c:v>
                </c:pt>
                <c:pt idx="51">
                  <c:v>3335.75</c:v>
                </c:pt>
                <c:pt idx="52">
                  <c:v>3335.75</c:v>
                </c:pt>
                <c:pt idx="53">
                  <c:v>3335.75</c:v>
                </c:pt>
                <c:pt idx="54">
                  <c:v>3335.75</c:v>
                </c:pt>
                <c:pt idx="55">
                  <c:v>3335.75</c:v>
                </c:pt>
                <c:pt idx="56">
                  <c:v>3335.75</c:v>
                </c:pt>
                <c:pt idx="57">
                  <c:v>3335.75</c:v>
                </c:pt>
                <c:pt idx="58">
                  <c:v>3335.75</c:v>
                </c:pt>
                <c:pt idx="59">
                  <c:v>3335.75</c:v>
                </c:pt>
                <c:pt idx="60">
                  <c:v>3335.75</c:v>
                </c:pt>
                <c:pt idx="61">
                  <c:v>3335.75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'Reward_Agent_Expert (2)'!$I$1</c:f>
              <c:strCache>
                <c:ptCount val="1"/>
                <c:pt idx="0">
                  <c:v>Median Experte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(2)'!$I$2:$I$63</c:f>
              <c:numCache>
                <c:formatCode>General</c:formatCode>
                <c:ptCount val="62"/>
                <c:pt idx="0">
                  <c:v>5207.5</c:v>
                </c:pt>
                <c:pt idx="1">
                  <c:v>5207.5</c:v>
                </c:pt>
                <c:pt idx="2">
                  <c:v>5207.5</c:v>
                </c:pt>
                <c:pt idx="3">
                  <c:v>5207.5</c:v>
                </c:pt>
                <c:pt idx="4">
                  <c:v>5207.5</c:v>
                </c:pt>
                <c:pt idx="5">
                  <c:v>5207.5</c:v>
                </c:pt>
                <c:pt idx="6">
                  <c:v>5207.5</c:v>
                </c:pt>
                <c:pt idx="7">
                  <c:v>5207.5</c:v>
                </c:pt>
                <c:pt idx="8">
                  <c:v>5207.5</c:v>
                </c:pt>
                <c:pt idx="9">
                  <c:v>5207.5</c:v>
                </c:pt>
                <c:pt idx="10">
                  <c:v>5207.5</c:v>
                </c:pt>
                <c:pt idx="11">
                  <c:v>5207.5</c:v>
                </c:pt>
                <c:pt idx="12">
                  <c:v>5207.5</c:v>
                </c:pt>
                <c:pt idx="13">
                  <c:v>5207.5</c:v>
                </c:pt>
                <c:pt idx="14">
                  <c:v>5207.5</c:v>
                </c:pt>
                <c:pt idx="15">
                  <c:v>5207.5</c:v>
                </c:pt>
                <c:pt idx="16">
                  <c:v>5207.5</c:v>
                </c:pt>
                <c:pt idx="17">
                  <c:v>5207.5</c:v>
                </c:pt>
                <c:pt idx="18">
                  <c:v>5207.5</c:v>
                </c:pt>
                <c:pt idx="19">
                  <c:v>5207.5</c:v>
                </c:pt>
                <c:pt idx="20">
                  <c:v>5207.5</c:v>
                </c:pt>
                <c:pt idx="21">
                  <c:v>5207.5</c:v>
                </c:pt>
                <c:pt idx="22">
                  <c:v>5207.5</c:v>
                </c:pt>
                <c:pt idx="23">
                  <c:v>5207.5</c:v>
                </c:pt>
                <c:pt idx="24">
                  <c:v>5207.5</c:v>
                </c:pt>
                <c:pt idx="25">
                  <c:v>5207.5</c:v>
                </c:pt>
                <c:pt idx="26">
                  <c:v>5207.5</c:v>
                </c:pt>
                <c:pt idx="27">
                  <c:v>5207.5</c:v>
                </c:pt>
                <c:pt idx="28">
                  <c:v>5207.5</c:v>
                </c:pt>
                <c:pt idx="29">
                  <c:v>5207.5</c:v>
                </c:pt>
                <c:pt idx="30">
                  <c:v>5207.5</c:v>
                </c:pt>
                <c:pt idx="31">
                  <c:v>5207.5</c:v>
                </c:pt>
                <c:pt idx="32">
                  <c:v>5207.5</c:v>
                </c:pt>
                <c:pt idx="33">
                  <c:v>5207.5</c:v>
                </c:pt>
                <c:pt idx="34">
                  <c:v>5207.5</c:v>
                </c:pt>
                <c:pt idx="35">
                  <c:v>5207.5</c:v>
                </c:pt>
                <c:pt idx="36">
                  <c:v>5207.5</c:v>
                </c:pt>
                <c:pt idx="37">
                  <c:v>5207.5</c:v>
                </c:pt>
                <c:pt idx="38">
                  <c:v>5207.5</c:v>
                </c:pt>
                <c:pt idx="39">
                  <c:v>5207.5</c:v>
                </c:pt>
                <c:pt idx="40">
                  <c:v>5207.5</c:v>
                </c:pt>
                <c:pt idx="41">
                  <c:v>5207.5</c:v>
                </c:pt>
                <c:pt idx="42">
                  <c:v>5207.5</c:v>
                </c:pt>
                <c:pt idx="43">
                  <c:v>5207.5</c:v>
                </c:pt>
                <c:pt idx="44">
                  <c:v>5207.5</c:v>
                </c:pt>
                <c:pt idx="45">
                  <c:v>5207.5</c:v>
                </c:pt>
                <c:pt idx="46">
                  <c:v>5207.5</c:v>
                </c:pt>
                <c:pt idx="47">
                  <c:v>5207.5</c:v>
                </c:pt>
                <c:pt idx="48">
                  <c:v>5207.5</c:v>
                </c:pt>
                <c:pt idx="49">
                  <c:v>5207.5</c:v>
                </c:pt>
                <c:pt idx="50">
                  <c:v>5207.5</c:v>
                </c:pt>
                <c:pt idx="51">
                  <c:v>5207.5</c:v>
                </c:pt>
                <c:pt idx="52">
                  <c:v>5207.5</c:v>
                </c:pt>
                <c:pt idx="53">
                  <c:v>5207.5</c:v>
                </c:pt>
                <c:pt idx="54">
                  <c:v>5207.5</c:v>
                </c:pt>
                <c:pt idx="55">
                  <c:v>5207.5</c:v>
                </c:pt>
                <c:pt idx="56">
                  <c:v>5207.5</c:v>
                </c:pt>
                <c:pt idx="57">
                  <c:v>5207.5</c:v>
                </c:pt>
                <c:pt idx="58">
                  <c:v>5207.5</c:v>
                </c:pt>
                <c:pt idx="59">
                  <c:v>5207.5</c:v>
                </c:pt>
                <c:pt idx="60">
                  <c:v>5207.5</c:v>
                </c:pt>
                <c:pt idx="61">
                  <c:v>5207.5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'Reward_Agent_Expert (2)'!$J$1</c:f>
              <c:strCache>
                <c:ptCount val="1"/>
                <c:pt idx="0">
                  <c:v>3.Quartil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(2)'!$J$2:$J$63</c:f>
              <c:numCache>
                <c:formatCode>General</c:formatCode>
                <c:ptCount val="62"/>
                <c:pt idx="0">
                  <c:v>6930.75</c:v>
                </c:pt>
                <c:pt idx="1">
                  <c:v>6930.75</c:v>
                </c:pt>
                <c:pt idx="2">
                  <c:v>6930.75</c:v>
                </c:pt>
                <c:pt idx="3">
                  <c:v>6930.75</c:v>
                </c:pt>
                <c:pt idx="4">
                  <c:v>6930.75</c:v>
                </c:pt>
                <c:pt idx="5">
                  <c:v>6930.75</c:v>
                </c:pt>
                <c:pt idx="6">
                  <c:v>6930.75</c:v>
                </c:pt>
                <c:pt idx="7">
                  <c:v>6930.75</c:v>
                </c:pt>
                <c:pt idx="8">
                  <c:v>6930.75</c:v>
                </c:pt>
                <c:pt idx="9">
                  <c:v>6930.75</c:v>
                </c:pt>
                <c:pt idx="10">
                  <c:v>6930.75</c:v>
                </c:pt>
                <c:pt idx="11">
                  <c:v>6930.75</c:v>
                </c:pt>
                <c:pt idx="12">
                  <c:v>6930.75</c:v>
                </c:pt>
                <c:pt idx="13">
                  <c:v>6930.75</c:v>
                </c:pt>
                <c:pt idx="14">
                  <c:v>6930.75</c:v>
                </c:pt>
                <c:pt idx="15">
                  <c:v>6930.75</c:v>
                </c:pt>
                <c:pt idx="16">
                  <c:v>6930.75</c:v>
                </c:pt>
                <c:pt idx="17">
                  <c:v>6930.75</c:v>
                </c:pt>
                <c:pt idx="18">
                  <c:v>6930.75</c:v>
                </c:pt>
                <c:pt idx="19">
                  <c:v>6930.75</c:v>
                </c:pt>
                <c:pt idx="20">
                  <c:v>6930.75</c:v>
                </c:pt>
                <c:pt idx="21">
                  <c:v>6930.75</c:v>
                </c:pt>
                <c:pt idx="22">
                  <c:v>6930.75</c:v>
                </c:pt>
                <c:pt idx="23">
                  <c:v>6930.75</c:v>
                </c:pt>
                <c:pt idx="24">
                  <c:v>6930.75</c:v>
                </c:pt>
                <c:pt idx="25">
                  <c:v>6930.75</c:v>
                </c:pt>
                <c:pt idx="26">
                  <c:v>6930.75</c:v>
                </c:pt>
                <c:pt idx="27">
                  <c:v>6930.75</c:v>
                </c:pt>
                <c:pt idx="28">
                  <c:v>6930.75</c:v>
                </c:pt>
                <c:pt idx="29">
                  <c:v>6930.75</c:v>
                </c:pt>
                <c:pt idx="30">
                  <c:v>6930.75</c:v>
                </c:pt>
                <c:pt idx="31">
                  <c:v>6930.75</c:v>
                </c:pt>
                <c:pt idx="32">
                  <c:v>6930.75</c:v>
                </c:pt>
                <c:pt idx="33">
                  <c:v>6930.75</c:v>
                </c:pt>
                <c:pt idx="34">
                  <c:v>6930.75</c:v>
                </c:pt>
                <c:pt idx="35">
                  <c:v>6930.75</c:v>
                </c:pt>
                <c:pt idx="36">
                  <c:v>6930.75</c:v>
                </c:pt>
                <c:pt idx="37">
                  <c:v>6930.75</c:v>
                </c:pt>
                <c:pt idx="38">
                  <c:v>6930.75</c:v>
                </c:pt>
                <c:pt idx="39">
                  <c:v>6930.75</c:v>
                </c:pt>
                <c:pt idx="40">
                  <c:v>6930.75</c:v>
                </c:pt>
                <c:pt idx="41">
                  <c:v>6930.75</c:v>
                </c:pt>
                <c:pt idx="42">
                  <c:v>6930.75</c:v>
                </c:pt>
                <c:pt idx="43">
                  <c:v>6930.75</c:v>
                </c:pt>
                <c:pt idx="44">
                  <c:v>6930.75</c:v>
                </c:pt>
                <c:pt idx="45">
                  <c:v>6930.75</c:v>
                </c:pt>
                <c:pt idx="46">
                  <c:v>6930.75</c:v>
                </c:pt>
                <c:pt idx="47">
                  <c:v>6930.75</c:v>
                </c:pt>
                <c:pt idx="48">
                  <c:v>6930.75</c:v>
                </c:pt>
                <c:pt idx="49">
                  <c:v>6930.75</c:v>
                </c:pt>
                <c:pt idx="50">
                  <c:v>6930.75</c:v>
                </c:pt>
                <c:pt idx="51">
                  <c:v>6930.75</c:v>
                </c:pt>
                <c:pt idx="52">
                  <c:v>6930.75</c:v>
                </c:pt>
                <c:pt idx="53">
                  <c:v>6930.75</c:v>
                </c:pt>
                <c:pt idx="54">
                  <c:v>6930.75</c:v>
                </c:pt>
                <c:pt idx="55">
                  <c:v>6930.75</c:v>
                </c:pt>
                <c:pt idx="56">
                  <c:v>6930.75</c:v>
                </c:pt>
                <c:pt idx="57">
                  <c:v>6930.75</c:v>
                </c:pt>
                <c:pt idx="58">
                  <c:v>6930.75</c:v>
                </c:pt>
                <c:pt idx="59">
                  <c:v>6930.75</c:v>
                </c:pt>
                <c:pt idx="60">
                  <c:v>6930.75</c:v>
                </c:pt>
                <c:pt idx="61">
                  <c:v>6930.75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'Reward_Agent_Expert (2)'!$K$1</c:f>
              <c:strCache>
                <c:ptCount val="1"/>
                <c:pt idx="0">
                  <c:v>Maximum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'Reward_Agent_Expert (2)'!$K$2:$K$63</c:f>
              <c:numCache>
                <c:formatCode>General</c:formatCode>
                <c:ptCount val="62"/>
                <c:pt idx="0">
                  <c:v>13003</c:v>
                </c:pt>
                <c:pt idx="1">
                  <c:v>13003</c:v>
                </c:pt>
                <c:pt idx="2">
                  <c:v>13003</c:v>
                </c:pt>
                <c:pt idx="3">
                  <c:v>13003</c:v>
                </c:pt>
                <c:pt idx="4">
                  <c:v>13003</c:v>
                </c:pt>
                <c:pt idx="5">
                  <c:v>13003</c:v>
                </c:pt>
                <c:pt idx="6">
                  <c:v>13003</c:v>
                </c:pt>
                <c:pt idx="7">
                  <c:v>13003</c:v>
                </c:pt>
                <c:pt idx="8">
                  <c:v>13003</c:v>
                </c:pt>
                <c:pt idx="9">
                  <c:v>13003</c:v>
                </c:pt>
                <c:pt idx="10">
                  <c:v>13003</c:v>
                </c:pt>
                <c:pt idx="11">
                  <c:v>13003</c:v>
                </c:pt>
                <c:pt idx="12">
                  <c:v>13003</c:v>
                </c:pt>
                <c:pt idx="13">
                  <c:v>13003</c:v>
                </c:pt>
                <c:pt idx="14">
                  <c:v>13003</c:v>
                </c:pt>
                <c:pt idx="15">
                  <c:v>13003</c:v>
                </c:pt>
                <c:pt idx="16">
                  <c:v>13003</c:v>
                </c:pt>
                <c:pt idx="17">
                  <c:v>13003</c:v>
                </c:pt>
                <c:pt idx="18">
                  <c:v>13003</c:v>
                </c:pt>
                <c:pt idx="19">
                  <c:v>13003</c:v>
                </c:pt>
                <c:pt idx="20">
                  <c:v>13003</c:v>
                </c:pt>
                <c:pt idx="21">
                  <c:v>13003</c:v>
                </c:pt>
                <c:pt idx="22">
                  <c:v>13003</c:v>
                </c:pt>
                <c:pt idx="23">
                  <c:v>13003</c:v>
                </c:pt>
                <c:pt idx="24">
                  <c:v>13003</c:v>
                </c:pt>
                <c:pt idx="25">
                  <c:v>13003</c:v>
                </c:pt>
                <c:pt idx="26">
                  <c:v>13003</c:v>
                </c:pt>
                <c:pt idx="27">
                  <c:v>13003</c:v>
                </c:pt>
                <c:pt idx="28">
                  <c:v>13003</c:v>
                </c:pt>
                <c:pt idx="29">
                  <c:v>13003</c:v>
                </c:pt>
                <c:pt idx="30">
                  <c:v>13003</c:v>
                </c:pt>
                <c:pt idx="31">
                  <c:v>13003</c:v>
                </c:pt>
                <c:pt idx="32">
                  <c:v>13003</c:v>
                </c:pt>
                <c:pt idx="33">
                  <c:v>13003</c:v>
                </c:pt>
                <c:pt idx="34">
                  <c:v>13003</c:v>
                </c:pt>
                <c:pt idx="35">
                  <c:v>13003</c:v>
                </c:pt>
                <c:pt idx="36">
                  <c:v>13003</c:v>
                </c:pt>
                <c:pt idx="37">
                  <c:v>13003</c:v>
                </c:pt>
                <c:pt idx="38">
                  <c:v>13003</c:v>
                </c:pt>
                <c:pt idx="39">
                  <c:v>13003</c:v>
                </c:pt>
                <c:pt idx="40">
                  <c:v>13003</c:v>
                </c:pt>
                <c:pt idx="41">
                  <c:v>13003</c:v>
                </c:pt>
                <c:pt idx="42">
                  <c:v>13003</c:v>
                </c:pt>
                <c:pt idx="43">
                  <c:v>13003</c:v>
                </c:pt>
                <c:pt idx="44">
                  <c:v>13003</c:v>
                </c:pt>
                <c:pt idx="45">
                  <c:v>13003</c:v>
                </c:pt>
                <c:pt idx="46">
                  <c:v>13003</c:v>
                </c:pt>
                <c:pt idx="47">
                  <c:v>13003</c:v>
                </c:pt>
                <c:pt idx="48">
                  <c:v>13003</c:v>
                </c:pt>
                <c:pt idx="49">
                  <c:v>13003</c:v>
                </c:pt>
                <c:pt idx="50">
                  <c:v>13003</c:v>
                </c:pt>
                <c:pt idx="51">
                  <c:v>13003</c:v>
                </c:pt>
                <c:pt idx="52">
                  <c:v>13003</c:v>
                </c:pt>
                <c:pt idx="53">
                  <c:v>13003</c:v>
                </c:pt>
                <c:pt idx="54">
                  <c:v>13003</c:v>
                </c:pt>
                <c:pt idx="55">
                  <c:v>13003</c:v>
                </c:pt>
                <c:pt idx="56">
                  <c:v>13003</c:v>
                </c:pt>
                <c:pt idx="57">
                  <c:v>13003</c:v>
                </c:pt>
                <c:pt idx="58">
                  <c:v>13003</c:v>
                </c:pt>
                <c:pt idx="59">
                  <c:v>13003</c:v>
                </c:pt>
                <c:pt idx="60">
                  <c:v>13003</c:v>
                </c:pt>
                <c:pt idx="61">
                  <c:v>13003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1872"/>
        <c:axId val="45802240"/>
      </c:lineChart>
      <c:catAx>
        <c:axId val="4579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 sz="1800"/>
                  <a:t>Trainingsiterationen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5802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5802240"/>
        <c:scaling>
          <c:orientation val="minMax"/>
          <c:max val="1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Endpunktzahl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5791872"/>
        <c:crossesAt val="1"/>
        <c:crossBetween val="midCat"/>
        <c:majorUnit val="1000"/>
        <c:minorUnit val="500"/>
      </c:valAx>
    </c:plotArea>
    <c:legend>
      <c:legendPos val="b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6.0625694444444447E-2"/>
          <c:y val="0.91531866666666661"/>
          <c:w val="0.91843611111111101"/>
          <c:h val="7.6214666666666667E-2"/>
        </c:manualLayout>
      </c:layout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Bewegung nach Links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(2)'!$AF$2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(2)'!$AF$3:$AF$4</c:f>
              <c:numCache>
                <c:formatCode>General</c:formatCode>
                <c:ptCount val="2"/>
                <c:pt idx="0">
                  <c:v>17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(2)'!$AG$2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(2)'!$AG$3:$AG$4</c:f>
                <c:numCache>
                  <c:formatCode>General</c:formatCode>
                  <c:ptCount val="2"/>
                  <c:pt idx="0">
                    <c:v>19.5</c:v>
                  </c:pt>
                  <c:pt idx="1">
                    <c:v>3.25</c:v>
                  </c:pt>
                </c:numCache>
              </c:numRef>
            </c:plus>
            <c:minus>
              <c:numRef>
                <c:f>'All (2)'!$AG$3:$AG$4</c:f>
                <c:numCache>
                  <c:formatCode>General</c:formatCode>
                  <c:ptCount val="2"/>
                  <c:pt idx="0">
                    <c:v>19.5</c:v>
                  </c:pt>
                  <c:pt idx="1">
                    <c:v>3.25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(2)'!$AG$3:$AG$4</c:f>
              <c:numCache>
                <c:formatCode>General</c:formatCode>
                <c:ptCount val="2"/>
                <c:pt idx="0">
                  <c:v>19.5</c:v>
                </c:pt>
                <c:pt idx="1">
                  <c:v>3.25</c:v>
                </c:pt>
              </c:numCache>
            </c:numRef>
          </c:val>
        </c:ser>
        <c:ser>
          <c:idx val="2"/>
          <c:order val="2"/>
          <c:tx>
            <c:strRef>
              <c:f>'All (2)'!$AH$2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(2)'!$AH$3:$AH$4</c:f>
              <c:numCache>
                <c:formatCode>General</c:formatCode>
                <c:ptCount val="2"/>
                <c:pt idx="0">
                  <c:v>10.5</c:v>
                </c:pt>
                <c:pt idx="1">
                  <c:v>1.75</c:v>
                </c:pt>
              </c:numCache>
            </c:numRef>
          </c:val>
        </c:ser>
        <c:ser>
          <c:idx val="3"/>
          <c:order val="3"/>
          <c:tx>
            <c:strRef>
              <c:f>'All (2)'!$AI$2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(2)'!$AJ$3:$AJ$4</c:f>
                <c:numCache>
                  <c:formatCode>General</c:formatCode>
                  <c:ptCount val="2"/>
                  <c:pt idx="0">
                    <c:v>82.5</c:v>
                  </c:pt>
                  <c:pt idx="1">
                    <c:v>3.25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(2)'!$AI$3:$AI$4</c:f>
              <c:numCache>
                <c:formatCode>General</c:formatCode>
                <c:ptCount val="2"/>
                <c:pt idx="0">
                  <c:v>28.5</c:v>
                </c:pt>
                <c:pt idx="1">
                  <c:v>2.75</c:v>
                </c:pt>
              </c:numCache>
            </c:numRef>
          </c:val>
        </c:ser>
        <c:ser>
          <c:idx val="4"/>
          <c:order val="4"/>
          <c:tx>
            <c:strRef>
              <c:f>'All (2)'!$AJ$2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(2)'!$AJ$3:$AJ$4</c:f>
              <c:numCache>
                <c:formatCode>General</c:formatCode>
                <c:ptCount val="2"/>
                <c:pt idx="0">
                  <c:v>82.5</c:v>
                </c:pt>
                <c:pt idx="1">
                  <c:v>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71872"/>
        <c:axId val="139477760"/>
      </c:barChart>
      <c:catAx>
        <c:axId val="139471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39477760"/>
        <c:crosses val="autoZero"/>
        <c:auto val="1"/>
        <c:lblAlgn val="ctr"/>
        <c:lblOffset val="100"/>
        <c:noMultiLvlLbl val="0"/>
      </c:catAx>
      <c:valAx>
        <c:axId val="139477760"/>
        <c:scaling>
          <c:orientation val="minMax"/>
          <c:max val="16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39471872"/>
        <c:crosses val="autoZero"/>
        <c:crossBetween val="between"/>
        <c:min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Bewegung nach Unten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(2)'!$AK$2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(2)'!$AK$3:$AK$4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(2)'!$AL$2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(2)'!$AL$3:$AL$4</c:f>
                <c:numCache>
                  <c:formatCode>General</c:formatCode>
                  <c:ptCount val="2"/>
                  <c:pt idx="0">
                    <c:v>9</c:v>
                  </c:pt>
                  <c:pt idx="1">
                    <c:v>0</c:v>
                  </c:pt>
                </c:numCache>
              </c:numRef>
            </c:plus>
            <c:minus>
              <c:numRef>
                <c:f>'All (2)'!$AL$3:$AL$4</c:f>
                <c:numCache>
                  <c:formatCode>General</c:formatCode>
                  <c:ptCount val="2"/>
                  <c:pt idx="0">
                    <c:v>9</c:v>
                  </c:pt>
                  <c:pt idx="1">
                    <c:v>0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(2)'!$AL$3:$AL$4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'All (2)'!$AM$2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ysClr val="window" lastClr="FFFFFF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(2)'!$AM$3:$AM$4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'All (2)'!$AN$2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ysClr val="window" lastClr="FFFFFF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(2)'!$AO$3:$AO$4</c:f>
                <c:numCache>
                  <c:formatCode>General</c:formatCode>
                  <c:ptCount val="2"/>
                  <c:pt idx="0">
                    <c:v>12.75</c:v>
                  </c:pt>
                  <c:pt idx="1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(2)'!$AN$3:$AN$4</c:f>
              <c:numCache>
                <c:formatCode>General</c:formatCode>
                <c:ptCount val="2"/>
                <c:pt idx="0">
                  <c:v>4.25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'All (2)'!$AO$2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(2)'!$AO$3:$AO$4</c:f>
              <c:numCache>
                <c:formatCode>General</c:formatCode>
                <c:ptCount val="2"/>
                <c:pt idx="0">
                  <c:v>12.75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61152"/>
        <c:axId val="141362688"/>
      </c:barChart>
      <c:catAx>
        <c:axId val="141361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41362688"/>
        <c:crosses val="autoZero"/>
        <c:auto val="1"/>
        <c:lblAlgn val="ctr"/>
        <c:lblOffset val="100"/>
        <c:noMultiLvlLbl val="0"/>
      </c:catAx>
      <c:valAx>
        <c:axId val="1413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41361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/>
              <a:t>Rewards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All!$B$2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All!$B$3:$B$11</c:f>
              <c:numCache>
                <c:formatCode>General</c:formatCode>
                <c:ptCount val="9"/>
                <c:pt idx="0">
                  <c:v>713</c:v>
                </c:pt>
                <c:pt idx="1">
                  <c:v>1806</c:v>
                </c:pt>
                <c:pt idx="2">
                  <c:v>2171</c:v>
                </c:pt>
                <c:pt idx="3">
                  <c:v>2487</c:v>
                </c:pt>
                <c:pt idx="4">
                  <c:v>1730</c:v>
                </c:pt>
                <c:pt idx="5">
                  <c:v>1711</c:v>
                </c:pt>
                <c:pt idx="6">
                  <c:v>1392</c:v>
                </c:pt>
                <c:pt idx="7">
                  <c:v>1607</c:v>
                </c:pt>
                <c:pt idx="8">
                  <c:v>1266</c:v>
                </c:pt>
              </c:numCache>
            </c:numRef>
          </c:val>
        </c:ser>
        <c:ser>
          <c:idx val="2"/>
          <c:order val="1"/>
          <c:tx>
            <c:strRef>
              <c:f>All!$C$2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All!$C$3:$C$11</c:f>
                <c:numCache>
                  <c:formatCode>General</c:formatCode>
                  <c:ptCount val="9"/>
                  <c:pt idx="0">
                    <c:v>3335.75</c:v>
                  </c:pt>
                  <c:pt idx="1">
                    <c:v>1597.5</c:v>
                  </c:pt>
                  <c:pt idx="2">
                    <c:v>1401.5</c:v>
                  </c:pt>
                  <c:pt idx="3">
                    <c:v>897</c:v>
                  </c:pt>
                  <c:pt idx="4">
                    <c:v>1758</c:v>
                  </c:pt>
                  <c:pt idx="5">
                    <c:v>1361</c:v>
                  </c:pt>
                  <c:pt idx="6">
                    <c:v>1659</c:v>
                  </c:pt>
                  <c:pt idx="7">
                    <c:v>1132</c:v>
                  </c:pt>
                  <c:pt idx="8">
                    <c:v>1459.75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All!$C$3:$C$11</c:f>
              <c:numCache>
                <c:formatCode>General</c:formatCode>
                <c:ptCount val="9"/>
                <c:pt idx="0">
                  <c:v>3335.75</c:v>
                </c:pt>
                <c:pt idx="1">
                  <c:v>1597.5</c:v>
                </c:pt>
                <c:pt idx="2">
                  <c:v>1401.5</c:v>
                </c:pt>
                <c:pt idx="3">
                  <c:v>897</c:v>
                </c:pt>
                <c:pt idx="4">
                  <c:v>1758</c:v>
                </c:pt>
                <c:pt idx="5">
                  <c:v>1361</c:v>
                </c:pt>
                <c:pt idx="6">
                  <c:v>1659</c:v>
                </c:pt>
                <c:pt idx="7">
                  <c:v>1132</c:v>
                </c:pt>
                <c:pt idx="8">
                  <c:v>1459.75</c:v>
                </c:pt>
              </c:numCache>
            </c:numRef>
          </c:val>
        </c:ser>
        <c:ser>
          <c:idx val="3"/>
          <c:order val="2"/>
          <c:tx>
            <c:strRef>
              <c:f>All!$D$2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All!$D$3:$D$11</c:f>
              <c:numCache>
                <c:formatCode>General</c:formatCode>
                <c:ptCount val="9"/>
                <c:pt idx="0">
                  <c:v>5207.5</c:v>
                </c:pt>
                <c:pt idx="1">
                  <c:v>963.5</c:v>
                </c:pt>
                <c:pt idx="2">
                  <c:v>1468</c:v>
                </c:pt>
                <c:pt idx="3">
                  <c:v>1277.5</c:v>
                </c:pt>
                <c:pt idx="4">
                  <c:v>1846</c:v>
                </c:pt>
                <c:pt idx="5">
                  <c:v>1277.5</c:v>
                </c:pt>
                <c:pt idx="6">
                  <c:v>1184.5</c:v>
                </c:pt>
                <c:pt idx="7">
                  <c:v>1349</c:v>
                </c:pt>
                <c:pt idx="8">
                  <c:v>1352.75</c:v>
                </c:pt>
              </c:numCache>
            </c:numRef>
          </c:val>
        </c:ser>
        <c:ser>
          <c:idx val="4"/>
          <c:order val="3"/>
          <c:tx>
            <c:strRef>
              <c:f>All!$E$2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All!$F$3:$F$11</c:f>
                <c:numCache>
                  <c:formatCode>General</c:formatCode>
                  <c:ptCount val="9"/>
                  <c:pt idx="0">
                    <c:v>13003</c:v>
                  </c:pt>
                  <c:pt idx="1">
                    <c:v>6314.75</c:v>
                  </c:pt>
                  <c:pt idx="2">
                    <c:v>17319</c:v>
                  </c:pt>
                  <c:pt idx="3">
                    <c:v>16523</c:v>
                  </c:pt>
                  <c:pt idx="4">
                    <c:v>10608</c:v>
                  </c:pt>
                  <c:pt idx="5">
                    <c:v>13699</c:v>
                  </c:pt>
                  <c:pt idx="6">
                    <c:v>8594.75</c:v>
                  </c:pt>
                  <c:pt idx="7">
                    <c:v>4155.75</c:v>
                  </c:pt>
                  <c:pt idx="8">
                    <c:v>9262.25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All!$E$3:$E$11</c:f>
              <c:numCache>
                <c:formatCode>General</c:formatCode>
                <c:ptCount val="9"/>
                <c:pt idx="0">
                  <c:v>6930.75</c:v>
                </c:pt>
                <c:pt idx="1">
                  <c:v>2654.25</c:v>
                </c:pt>
                <c:pt idx="2">
                  <c:v>3344.5</c:v>
                </c:pt>
                <c:pt idx="3">
                  <c:v>2053.5</c:v>
                </c:pt>
                <c:pt idx="4">
                  <c:v>2308</c:v>
                </c:pt>
                <c:pt idx="5">
                  <c:v>3966.5</c:v>
                </c:pt>
                <c:pt idx="6">
                  <c:v>1137.75</c:v>
                </c:pt>
                <c:pt idx="7">
                  <c:v>1319.25</c:v>
                </c:pt>
                <c:pt idx="8">
                  <c:v>2329.25</c:v>
                </c:pt>
              </c:numCache>
            </c:numRef>
          </c:val>
        </c:ser>
        <c:ser>
          <c:idx val="5"/>
          <c:order val="4"/>
          <c:tx>
            <c:strRef>
              <c:f>All!$F$2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All!$F$3:$F$11</c:f>
              <c:numCache>
                <c:formatCode>General</c:formatCode>
                <c:ptCount val="9"/>
                <c:pt idx="0">
                  <c:v>13003</c:v>
                </c:pt>
                <c:pt idx="1">
                  <c:v>6314.75</c:v>
                </c:pt>
                <c:pt idx="2">
                  <c:v>17319</c:v>
                </c:pt>
                <c:pt idx="3">
                  <c:v>16523</c:v>
                </c:pt>
                <c:pt idx="4">
                  <c:v>10608</c:v>
                </c:pt>
                <c:pt idx="5">
                  <c:v>13699</c:v>
                </c:pt>
                <c:pt idx="6">
                  <c:v>8594.75</c:v>
                </c:pt>
                <c:pt idx="7">
                  <c:v>4155.75</c:v>
                </c:pt>
                <c:pt idx="8">
                  <c:v>9262.25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06432"/>
        <c:axId val="141507968"/>
      </c:barChart>
      <c:catAx>
        <c:axId val="1415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07968"/>
        <c:crosses val="autoZero"/>
        <c:auto val="1"/>
        <c:lblAlgn val="ctr"/>
        <c:lblOffset val="100"/>
        <c:noMultiLvlLbl val="0"/>
      </c:catAx>
      <c:valAx>
        <c:axId val="141507968"/>
        <c:scaling>
          <c:orientation val="minMax"/>
          <c:max val="3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0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Duration in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All!$G$2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All!$G$3:$G$11</c:f>
              <c:numCache>
                <c:formatCode>General</c:formatCode>
                <c:ptCount val="9"/>
                <c:pt idx="0">
                  <c:v>123</c:v>
                </c:pt>
                <c:pt idx="1">
                  <c:v>208</c:v>
                </c:pt>
                <c:pt idx="2">
                  <c:v>241</c:v>
                </c:pt>
                <c:pt idx="3">
                  <c:v>223</c:v>
                </c:pt>
                <c:pt idx="4">
                  <c:v>185</c:v>
                </c:pt>
                <c:pt idx="5">
                  <c:v>188</c:v>
                </c:pt>
                <c:pt idx="6">
                  <c:v>165</c:v>
                </c:pt>
                <c:pt idx="7">
                  <c:v>237</c:v>
                </c:pt>
                <c:pt idx="8">
                  <c:v>164</c:v>
                </c:pt>
              </c:numCache>
            </c:numRef>
          </c:val>
        </c:ser>
        <c:ser>
          <c:idx val="1"/>
          <c:order val="1"/>
          <c:tx>
            <c:strRef>
              <c:f>All!$H$2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  <a:ln w="38100"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All!$H$3:$H$11</c:f>
                <c:numCache>
                  <c:formatCode>General</c:formatCode>
                  <c:ptCount val="9"/>
                  <c:pt idx="0">
                    <c:v>154</c:v>
                  </c:pt>
                  <c:pt idx="1">
                    <c:v>93</c:v>
                  </c:pt>
                  <c:pt idx="2">
                    <c:v>72.5</c:v>
                  </c:pt>
                  <c:pt idx="3">
                    <c:v>68.25</c:v>
                  </c:pt>
                  <c:pt idx="4">
                    <c:v>81.25</c:v>
                  </c:pt>
                  <c:pt idx="5">
                    <c:v>52.25</c:v>
                  </c:pt>
                  <c:pt idx="6">
                    <c:v>30.25</c:v>
                  </c:pt>
                  <c:pt idx="7">
                    <c:v>62.25</c:v>
                  </c:pt>
                  <c:pt idx="8">
                    <c:v>45.75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All!$H$3:$H$11</c:f>
              <c:numCache>
                <c:formatCode>General</c:formatCode>
                <c:ptCount val="9"/>
                <c:pt idx="0">
                  <c:v>154</c:v>
                </c:pt>
                <c:pt idx="1">
                  <c:v>93</c:v>
                </c:pt>
                <c:pt idx="2">
                  <c:v>72.5</c:v>
                </c:pt>
                <c:pt idx="3">
                  <c:v>68.25</c:v>
                </c:pt>
                <c:pt idx="4">
                  <c:v>81.25</c:v>
                </c:pt>
                <c:pt idx="5">
                  <c:v>52.25</c:v>
                </c:pt>
                <c:pt idx="6">
                  <c:v>30.25</c:v>
                </c:pt>
                <c:pt idx="7">
                  <c:v>62.25</c:v>
                </c:pt>
                <c:pt idx="8">
                  <c:v>45.75</c:v>
                </c:pt>
              </c:numCache>
            </c:numRef>
          </c:val>
        </c:ser>
        <c:ser>
          <c:idx val="2"/>
          <c:order val="2"/>
          <c:tx>
            <c:strRef>
              <c:f>All!$I$2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All!$I$3:$I$11</c:f>
              <c:numCache>
                <c:formatCode>General</c:formatCode>
                <c:ptCount val="9"/>
                <c:pt idx="0">
                  <c:v>68.5</c:v>
                </c:pt>
                <c:pt idx="1">
                  <c:v>26</c:v>
                </c:pt>
                <c:pt idx="2">
                  <c:v>36</c:v>
                </c:pt>
                <c:pt idx="3">
                  <c:v>19.5</c:v>
                </c:pt>
                <c:pt idx="4">
                  <c:v>28.5</c:v>
                </c:pt>
                <c:pt idx="5">
                  <c:v>18.5</c:v>
                </c:pt>
                <c:pt idx="6">
                  <c:v>38</c:v>
                </c:pt>
                <c:pt idx="7">
                  <c:v>27</c:v>
                </c:pt>
                <c:pt idx="8">
                  <c:v>24.5</c:v>
                </c:pt>
              </c:numCache>
            </c:numRef>
          </c:val>
        </c:ser>
        <c:ser>
          <c:idx val="3"/>
          <c:order val="3"/>
          <c:tx>
            <c:strRef>
              <c:f>All!$J$2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All!$K$3:$K$11</c:f>
                <c:numCache>
                  <c:formatCode>General</c:formatCode>
                  <c:ptCount val="9"/>
                  <c:pt idx="0">
                    <c:v>202.25</c:v>
                  </c:pt>
                  <c:pt idx="1">
                    <c:v>212.5</c:v>
                  </c:pt>
                  <c:pt idx="2">
                    <c:v>682.5</c:v>
                  </c:pt>
                  <c:pt idx="3">
                    <c:v>599.5</c:v>
                  </c:pt>
                  <c:pt idx="4">
                    <c:v>553.5</c:v>
                  </c:pt>
                  <c:pt idx="5">
                    <c:v>695.5</c:v>
                  </c:pt>
                  <c:pt idx="6">
                    <c:v>376.5</c:v>
                  </c:pt>
                  <c:pt idx="7">
                    <c:v>169.5</c:v>
                  </c:pt>
                  <c:pt idx="8">
                    <c:v>291.5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All!$J$3:$J$11</c:f>
              <c:numCache>
                <c:formatCode>General</c:formatCode>
                <c:ptCount val="9"/>
                <c:pt idx="0">
                  <c:v>144.25</c:v>
                </c:pt>
                <c:pt idx="1">
                  <c:v>58.25</c:v>
                </c:pt>
                <c:pt idx="2">
                  <c:v>137.5</c:v>
                </c:pt>
                <c:pt idx="3">
                  <c:v>120.75</c:v>
                </c:pt>
                <c:pt idx="4">
                  <c:v>163.75</c:v>
                </c:pt>
                <c:pt idx="5">
                  <c:v>126</c:v>
                </c:pt>
                <c:pt idx="6">
                  <c:v>79.75</c:v>
                </c:pt>
                <c:pt idx="7">
                  <c:v>43.5</c:v>
                </c:pt>
                <c:pt idx="8">
                  <c:v>98.75</c:v>
                </c:pt>
              </c:numCache>
            </c:numRef>
          </c:val>
        </c:ser>
        <c:ser>
          <c:idx val="4"/>
          <c:order val="4"/>
          <c:tx>
            <c:strRef>
              <c:f>All!$K$2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All!$K$3:$K$11</c:f>
              <c:numCache>
                <c:formatCode>General</c:formatCode>
                <c:ptCount val="9"/>
                <c:pt idx="0">
                  <c:v>202.25</c:v>
                </c:pt>
                <c:pt idx="1">
                  <c:v>212.5</c:v>
                </c:pt>
                <c:pt idx="2">
                  <c:v>682.5</c:v>
                </c:pt>
                <c:pt idx="3">
                  <c:v>599.5</c:v>
                </c:pt>
                <c:pt idx="4">
                  <c:v>553.5</c:v>
                </c:pt>
                <c:pt idx="5">
                  <c:v>695.5</c:v>
                </c:pt>
                <c:pt idx="6">
                  <c:v>376.5</c:v>
                </c:pt>
                <c:pt idx="7">
                  <c:v>169.5</c:v>
                </c:pt>
                <c:pt idx="8">
                  <c:v>291.5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40352"/>
        <c:axId val="141624064"/>
      </c:barChart>
      <c:catAx>
        <c:axId val="1415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24064"/>
        <c:crosses val="autoZero"/>
        <c:auto val="1"/>
        <c:lblAlgn val="ctr"/>
        <c:lblOffset val="100"/>
        <c:noMultiLvlLbl val="0"/>
      </c:catAx>
      <c:valAx>
        <c:axId val="141624064"/>
        <c:scaling>
          <c:orientation val="minMax"/>
          <c:max val="75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40352"/>
        <c:crosses val="autoZero"/>
        <c:crossBetween val="between"/>
        <c:majorUnit val="7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0 in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All!$L$2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All!$L$3:$L$11</c:f>
              <c:numCache>
                <c:formatCode>General</c:formatCode>
                <c:ptCount val="9"/>
                <c:pt idx="0">
                  <c:v>34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All!$M$2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All!$M$3:$M$11</c:f>
                <c:numCache>
                  <c:formatCode>General</c:formatCode>
                  <c:ptCount val="9"/>
                  <c:pt idx="0">
                    <c:v>7</c:v>
                  </c:pt>
                  <c:pt idx="1">
                    <c:v>3.75</c:v>
                  </c:pt>
                  <c:pt idx="2">
                    <c:v>4.25</c:v>
                  </c:pt>
                  <c:pt idx="3">
                    <c:v>0.25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5</c:v>
                  </c:pt>
                  <c:pt idx="8">
                    <c:v>0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All!$M$3:$M$11</c:f>
              <c:numCache>
                <c:formatCode>General</c:formatCode>
                <c:ptCount val="9"/>
                <c:pt idx="0">
                  <c:v>7</c:v>
                </c:pt>
                <c:pt idx="1">
                  <c:v>3.75</c:v>
                </c:pt>
                <c:pt idx="2">
                  <c:v>4.25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All!$N$2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All!$N$3:$N$11</c:f>
              <c:numCache>
                <c:formatCode>General</c:formatCode>
                <c:ptCount val="9"/>
                <c:pt idx="0">
                  <c:v>3.5</c:v>
                </c:pt>
                <c:pt idx="1">
                  <c:v>8.75</c:v>
                </c:pt>
                <c:pt idx="2">
                  <c:v>6.25</c:v>
                </c:pt>
                <c:pt idx="3">
                  <c:v>0.75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All!$O$2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All!$P$3:$P$11</c:f>
                <c:numCache>
                  <c:formatCode>General</c:formatCode>
                  <c:ptCount val="9"/>
                  <c:pt idx="0">
                    <c:v>17.25</c:v>
                  </c:pt>
                  <c:pt idx="1">
                    <c:v>22.25</c:v>
                  </c:pt>
                  <c:pt idx="2">
                    <c:v>27.5</c:v>
                  </c:pt>
                  <c:pt idx="3">
                    <c:v>20.25</c:v>
                  </c:pt>
                  <c:pt idx="4">
                    <c:v>16</c:v>
                  </c:pt>
                  <c:pt idx="5">
                    <c:v>13</c:v>
                  </c:pt>
                  <c:pt idx="6">
                    <c:v>14.5</c:v>
                  </c:pt>
                  <c:pt idx="7">
                    <c:v>16.5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All!$O$3:$O$11</c:f>
              <c:numCache>
                <c:formatCode>General</c:formatCode>
                <c:ptCount val="9"/>
                <c:pt idx="0">
                  <c:v>6.25</c:v>
                </c:pt>
                <c:pt idx="1">
                  <c:v>7.25</c:v>
                </c:pt>
                <c:pt idx="2">
                  <c:v>5</c:v>
                </c:pt>
                <c:pt idx="3">
                  <c:v>2.75</c:v>
                </c:pt>
                <c:pt idx="4">
                  <c:v>7</c:v>
                </c:pt>
                <c:pt idx="5">
                  <c:v>7</c:v>
                </c:pt>
                <c:pt idx="6">
                  <c:v>6.5</c:v>
                </c:pt>
                <c:pt idx="7">
                  <c:v>9.5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All!$P$2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All!$P$3:$P$11</c:f>
              <c:numCache>
                <c:formatCode>General</c:formatCode>
                <c:ptCount val="9"/>
                <c:pt idx="0">
                  <c:v>17.25</c:v>
                </c:pt>
                <c:pt idx="1">
                  <c:v>22.25</c:v>
                </c:pt>
                <c:pt idx="2">
                  <c:v>27.5</c:v>
                </c:pt>
                <c:pt idx="3">
                  <c:v>20.25</c:v>
                </c:pt>
                <c:pt idx="4">
                  <c:v>16</c:v>
                </c:pt>
                <c:pt idx="5">
                  <c:v>13</c:v>
                </c:pt>
                <c:pt idx="6">
                  <c:v>14.5</c:v>
                </c:pt>
                <c:pt idx="7">
                  <c:v>16.5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56448"/>
        <c:axId val="141657984"/>
      </c:barChart>
      <c:catAx>
        <c:axId val="1416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57984"/>
        <c:crosses val="autoZero"/>
        <c:auto val="1"/>
        <c:lblAlgn val="ctr"/>
        <c:lblOffset val="100"/>
        <c:noMultiLvlLbl val="0"/>
      </c:catAx>
      <c:valAx>
        <c:axId val="1416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5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1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All!$Q$2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All!$Q$3:$Q$11</c:f>
              <c:numCache>
                <c:formatCode>General</c:formatCode>
                <c:ptCount val="9"/>
                <c:pt idx="0">
                  <c:v>46</c:v>
                </c:pt>
                <c:pt idx="1">
                  <c:v>196</c:v>
                </c:pt>
                <c:pt idx="2">
                  <c:v>212</c:v>
                </c:pt>
                <c:pt idx="3">
                  <c:v>220</c:v>
                </c:pt>
                <c:pt idx="4">
                  <c:v>173</c:v>
                </c:pt>
                <c:pt idx="5">
                  <c:v>178</c:v>
                </c:pt>
                <c:pt idx="6">
                  <c:v>158</c:v>
                </c:pt>
                <c:pt idx="7">
                  <c:v>211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All!$R$2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All!$R$3:$R$11</c:f>
                <c:numCache>
                  <c:formatCode>General</c:formatCode>
                  <c:ptCount val="9"/>
                  <c:pt idx="0">
                    <c:v>69</c:v>
                  </c:pt>
                  <c:pt idx="1">
                    <c:v>79.25</c:v>
                  </c:pt>
                  <c:pt idx="2">
                    <c:v>59.75</c:v>
                  </c:pt>
                  <c:pt idx="3">
                    <c:v>56.25</c:v>
                  </c:pt>
                  <c:pt idx="4">
                    <c:v>105.25</c:v>
                  </c:pt>
                  <c:pt idx="5">
                    <c:v>79.25</c:v>
                  </c:pt>
                  <c:pt idx="6">
                    <c:v>58.25</c:v>
                  </c:pt>
                  <c:pt idx="7">
                    <c:v>40.75</c:v>
                  </c:pt>
                  <c:pt idx="8">
                    <c:v>0</c:v>
                  </c:pt>
                </c:numCache>
              </c:numRef>
            </c:plus>
            <c:minus>
              <c:numRef>
                <c:f>All!$R$3:$R$11</c:f>
                <c:numCache>
                  <c:formatCode>General</c:formatCode>
                  <c:ptCount val="9"/>
                  <c:pt idx="0">
                    <c:v>69</c:v>
                  </c:pt>
                  <c:pt idx="1">
                    <c:v>79.25</c:v>
                  </c:pt>
                  <c:pt idx="2">
                    <c:v>59.75</c:v>
                  </c:pt>
                  <c:pt idx="3">
                    <c:v>56.25</c:v>
                  </c:pt>
                  <c:pt idx="4">
                    <c:v>105.25</c:v>
                  </c:pt>
                  <c:pt idx="5">
                    <c:v>79.25</c:v>
                  </c:pt>
                  <c:pt idx="6">
                    <c:v>58.25</c:v>
                  </c:pt>
                  <c:pt idx="7">
                    <c:v>40.75</c:v>
                  </c:pt>
                  <c:pt idx="8">
                    <c:v>0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All!$R$3:$R$11</c:f>
              <c:numCache>
                <c:formatCode>General</c:formatCode>
                <c:ptCount val="9"/>
                <c:pt idx="0">
                  <c:v>69</c:v>
                </c:pt>
                <c:pt idx="1">
                  <c:v>79.25</c:v>
                </c:pt>
                <c:pt idx="2">
                  <c:v>59.75</c:v>
                </c:pt>
                <c:pt idx="3">
                  <c:v>56.25</c:v>
                </c:pt>
                <c:pt idx="4">
                  <c:v>105.25</c:v>
                </c:pt>
                <c:pt idx="5">
                  <c:v>79.25</c:v>
                </c:pt>
                <c:pt idx="6">
                  <c:v>58.25</c:v>
                </c:pt>
                <c:pt idx="7">
                  <c:v>40.75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All!$S$2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All!$S$3:$S$11</c:f>
              <c:numCache>
                <c:formatCode>General</c:formatCode>
                <c:ptCount val="9"/>
                <c:pt idx="0">
                  <c:v>47.5</c:v>
                </c:pt>
                <c:pt idx="1">
                  <c:v>32.75</c:v>
                </c:pt>
                <c:pt idx="2">
                  <c:v>34.25</c:v>
                </c:pt>
                <c:pt idx="3">
                  <c:v>38.75</c:v>
                </c:pt>
                <c:pt idx="4">
                  <c:v>45.75</c:v>
                </c:pt>
                <c:pt idx="5">
                  <c:v>53.25</c:v>
                </c:pt>
                <c:pt idx="6">
                  <c:v>62.25</c:v>
                </c:pt>
                <c:pt idx="7">
                  <c:v>38.25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All!$T$2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All!$U$3:$U$11</c:f>
                <c:numCache>
                  <c:formatCode>General</c:formatCode>
                  <c:ptCount val="9"/>
                  <c:pt idx="0">
                    <c:v>158.25</c:v>
                  </c:pt>
                  <c:pt idx="1">
                    <c:v>192.5</c:v>
                  </c:pt>
                  <c:pt idx="2">
                    <c:v>561.5</c:v>
                  </c:pt>
                  <c:pt idx="3">
                    <c:v>493</c:v>
                  </c:pt>
                  <c:pt idx="4">
                    <c:v>422.5</c:v>
                  </c:pt>
                  <c:pt idx="5">
                    <c:v>583</c:v>
                  </c:pt>
                  <c:pt idx="6">
                    <c:v>269.5</c:v>
                  </c:pt>
                  <c:pt idx="7">
                    <c:v>139.5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All!$T$3:$T$11</c:f>
              <c:numCache>
                <c:formatCode>General</c:formatCode>
                <c:ptCount val="9"/>
                <c:pt idx="0">
                  <c:v>51.25</c:v>
                </c:pt>
                <c:pt idx="1">
                  <c:v>49.5</c:v>
                </c:pt>
                <c:pt idx="2">
                  <c:v>152.5</c:v>
                </c:pt>
                <c:pt idx="3">
                  <c:v>123</c:v>
                </c:pt>
                <c:pt idx="4">
                  <c:v>148.5</c:v>
                </c:pt>
                <c:pt idx="5">
                  <c:v>135.5</c:v>
                </c:pt>
                <c:pt idx="6">
                  <c:v>82</c:v>
                </c:pt>
                <c:pt idx="7">
                  <c:v>57.5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All!$U$2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All!$U$3:$U$11</c:f>
              <c:numCache>
                <c:formatCode>General</c:formatCode>
                <c:ptCount val="9"/>
                <c:pt idx="0">
                  <c:v>158.25</c:v>
                </c:pt>
                <c:pt idx="1">
                  <c:v>192.5</c:v>
                </c:pt>
                <c:pt idx="2">
                  <c:v>561.5</c:v>
                </c:pt>
                <c:pt idx="3">
                  <c:v>493</c:v>
                </c:pt>
                <c:pt idx="4">
                  <c:v>422.5</c:v>
                </c:pt>
                <c:pt idx="5">
                  <c:v>583</c:v>
                </c:pt>
                <c:pt idx="6">
                  <c:v>269.5</c:v>
                </c:pt>
                <c:pt idx="7">
                  <c:v>139.5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00352"/>
        <c:axId val="142101888"/>
      </c:barChart>
      <c:catAx>
        <c:axId val="14210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101888"/>
        <c:crosses val="autoZero"/>
        <c:auto val="1"/>
        <c:lblAlgn val="ctr"/>
        <c:lblOffset val="100"/>
        <c:noMultiLvlLbl val="0"/>
      </c:catAx>
      <c:valAx>
        <c:axId val="1421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0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2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All!$V$3:$V$11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All!$W$3:$W$11</c:f>
                <c:numCache>
                  <c:formatCode>General</c:formatCode>
                  <c:ptCount val="9"/>
                  <c:pt idx="0">
                    <c:v>7.75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All!$W$3:$W$11</c:f>
                <c:numCache>
                  <c:formatCode>General</c:formatCode>
                  <c:ptCount val="9"/>
                  <c:pt idx="0">
                    <c:v>7.75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All!$W$3:$W$11</c:f>
              <c:numCache>
                <c:formatCode>General</c:formatCode>
                <c:ptCount val="9"/>
                <c:pt idx="0">
                  <c:v>7.75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All!$X$3:$X$11</c:f>
              <c:numCache>
                <c:formatCode>General</c:formatCode>
                <c:ptCount val="9"/>
                <c:pt idx="0">
                  <c:v>5.25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All!$Z$3:$Z$11</c:f>
                <c:numCache>
                  <c:formatCode>General</c:formatCode>
                  <c:ptCount val="9"/>
                  <c:pt idx="0">
                    <c:v>34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3</c:v>
                  </c:pt>
                  <c:pt idx="7">
                    <c:v>2.25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All!$Y$3:$Y$11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All!$Z$3:$Z$11</c:f>
              <c:numCache>
                <c:formatCode>General</c:formatCode>
                <c:ptCount val="9"/>
                <c:pt idx="0">
                  <c:v>34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2.25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46560"/>
        <c:axId val="141828864"/>
      </c:barChart>
      <c:catAx>
        <c:axId val="1421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28864"/>
        <c:crosses val="autoZero"/>
        <c:auto val="1"/>
        <c:lblAlgn val="ctr"/>
        <c:lblOffset val="100"/>
        <c:noMultiLvlLbl val="0"/>
      </c:catAx>
      <c:valAx>
        <c:axId val="1418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4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3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All!$AA$2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All!$AA$3:$AA$11</c:f>
              <c:numCache>
                <c:formatCode>General</c:formatCode>
                <c:ptCount val="9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All!$AB$2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All!$AB$3:$AB$11</c:f>
                <c:numCache>
                  <c:formatCode>General</c:formatCode>
                  <c:ptCount val="9"/>
                  <c:pt idx="0">
                    <c:v>24.75</c:v>
                  </c:pt>
                  <c:pt idx="1">
                    <c:v>0</c:v>
                  </c:pt>
                  <c:pt idx="2">
                    <c:v>0</c:v>
                  </c:pt>
                  <c:pt idx="3">
                    <c:v>0.25</c:v>
                  </c:pt>
                  <c:pt idx="4">
                    <c:v>1</c:v>
                  </c:pt>
                  <c:pt idx="5">
                    <c:v>0</c:v>
                  </c:pt>
                  <c:pt idx="6">
                    <c:v>8</c:v>
                  </c:pt>
                  <c:pt idx="7">
                    <c:v>3</c:v>
                  </c:pt>
                  <c:pt idx="8">
                    <c:v>0</c:v>
                  </c:pt>
                </c:numCache>
              </c:numRef>
            </c:plus>
            <c:minus>
              <c:numRef>
                <c:f>All!$AB$3:$AB$11</c:f>
                <c:numCache>
                  <c:formatCode>General</c:formatCode>
                  <c:ptCount val="9"/>
                  <c:pt idx="0">
                    <c:v>24.75</c:v>
                  </c:pt>
                  <c:pt idx="1">
                    <c:v>0</c:v>
                  </c:pt>
                  <c:pt idx="2">
                    <c:v>0</c:v>
                  </c:pt>
                  <c:pt idx="3">
                    <c:v>0.25</c:v>
                  </c:pt>
                  <c:pt idx="4">
                    <c:v>1</c:v>
                  </c:pt>
                  <c:pt idx="5">
                    <c:v>0</c:v>
                  </c:pt>
                  <c:pt idx="6">
                    <c:v>8</c:v>
                  </c:pt>
                  <c:pt idx="7">
                    <c:v>3</c:v>
                  </c:pt>
                  <c:pt idx="8">
                    <c:v>0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All!$AB$3:$AB$11</c:f>
              <c:numCache>
                <c:formatCode>General</c:formatCode>
                <c:ptCount val="9"/>
                <c:pt idx="0">
                  <c:v>24.75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All!$AC$2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All!$AC$3:$AC$11</c:f>
              <c:numCache>
                <c:formatCode>General</c:formatCode>
                <c:ptCount val="9"/>
                <c:pt idx="0">
                  <c:v>13.25</c:v>
                </c:pt>
                <c:pt idx="1">
                  <c:v>0</c:v>
                </c:pt>
                <c:pt idx="2">
                  <c:v>1</c:v>
                </c:pt>
                <c:pt idx="3">
                  <c:v>2.75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2.5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All!$AD$2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All!$AE$3:$AE$11</c:f>
                <c:numCache>
                  <c:formatCode>General</c:formatCode>
                  <c:ptCount val="9"/>
                  <c:pt idx="0">
                    <c:v>43</c:v>
                  </c:pt>
                  <c:pt idx="1">
                    <c:v>2</c:v>
                  </c:pt>
                  <c:pt idx="2">
                    <c:v>1.25</c:v>
                  </c:pt>
                  <c:pt idx="3">
                    <c:v>6</c:v>
                  </c:pt>
                  <c:pt idx="4">
                    <c:v>3</c:v>
                  </c:pt>
                  <c:pt idx="5">
                    <c:v>5</c:v>
                  </c:pt>
                  <c:pt idx="6">
                    <c:v>73.25</c:v>
                  </c:pt>
                  <c:pt idx="7">
                    <c:v>10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All!$AD$3:$AD$11</c:f>
              <c:numCache>
                <c:formatCode>General</c:formatCode>
                <c:ptCount val="9"/>
                <c:pt idx="0">
                  <c:v>23</c:v>
                </c:pt>
                <c:pt idx="1">
                  <c:v>1</c:v>
                </c:pt>
                <c:pt idx="2">
                  <c:v>0.75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10.75</c:v>
                </c:pt>
                <c:pt idx="7">
                  <c:v>3.5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All!$AE$2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All!$AE$3:$AE$11</c:f>
              <c:numCache>
                <c:formatCode>General</c:formatCode>
                <c:ptCount val="9"/>
                <c:pt idx="0">
                  <c:v>43</c:v>
                </c:pt>
                <c:pt idx="1">
                  <c:v>2</c:v>
                </c:pt>
                <c:pt idx="2">
                  <c:v>1.25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73.25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64960"/>
        <c:axId val="141866496"/>
      </c:barChart>
      <c:catAx>
        <c:axId val="1418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66496"/>
        <c:crosses val="autoZero"/>
        <c:auto val="1"/>
        <c:lblAlgn val="ctr"/>
        <c:lblOffset val="100"/>
        <c:noMultiLvlLbl val="0"/>
      </c:catAx>
      <c:valAx>
        <c:axId val="1418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6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4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All!$AF$2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All!$AF$3:$AF$11</c:f>
              <c:numCache>
                <c:formatCode>General</c:formatCode>
                <c:ptCount val="9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All!$AG$2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All!$AG$3:$AG$11</c:f>
                <c:numCache>
                  <c:formatCode>General</c:formatCode>
                  <c:ptCount val="9"/>
                  <c:pt idx="0">
                    <c:v>19.5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3.25</c:v>
                  </c:pt>
                  <c:pt idx="8">
                    <c:v>0</c:v>
                  </c:pt>
                </c:numCache>
              </c:numRef>
            </c:plus>
            <c:minus>
              <c:numRef>
                <c:f>All!$AG$3:$AG$11</c:f>
                <c:numCache>
                  <c:formatCode>General</c:formatCode>
                  <c:ptCount val="9"/>
                  <c:pt idx="0">
                    <c:v>19.5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3.25</c:v>
                  </c:pt>
                  <c:pt idx="8">
                    <c:v>0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All!$AG$3:$AG$11</c:f>
              <c:numCache>
                <c:formatCode>General</c:formatCode>
                <c:ptCount val="9"/>
                <c:pt idx="0">
                  <c:v>19.5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3.25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All!$AH$2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All!$AH$3:$AH$11</c:f>
              <c:numCache>
                <c:formatCode>General</c:formatCode>
                <c:ptCount val="9"/>
                <c:pt idx="0">
                  <c:v>10.5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All!$AI$2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All!$AJ$3:$AJ$11</c:f>
                <c:numCache>
                  <c:formatCode>General</c:formatCode>
                  <c:ptCount val="9"/>
                  <c:pt idx="0">
                    <c:v>82.5</c:v>
                  </c:pt>
                  <c:pt idx="1">
                    <c:v>1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2</c:v>
                  </c:pt>
                  <c:pt idx="6">
                    <c:v>6</c:v>
                  </c:pt>
                  <c:pt idx="7">
                    <c:v>3.25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All!$AI$3:$AI$11</c:f>
              <c:numCache>
                <c:formatCode>General</c:formatCode>
                <c:ptCount val="9"/>
                <c:pt idx="0">
                  <c:v>28.5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2.75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All!$AJ$2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All!$AJ$3:$AJ$11</c:f>
              <c:numCache>
                <c:formatCode>General</c:formatCode>
                <c:ptCount val="9"/>
                <c:pt idx="0">
                  <c:v>82.5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3.25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64800"/>
        <c:axId val="141966336"/>
      </c:barChart>
      <c:catAx>
        <c:axId val="1419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66336"/>
        <c:crosses val="autoZero"/>
        <c:auto val="1"/>
        <c:lblAlgn val="ctr"/>
        <c:lblOffset val="100"/>
        <c:noMultiLvlLbl val="0"/>
      </c:catAx>
      <c:valAx>
        <c:axId val="141966336"/>
        <c:scaling>
          <c:orientation val="minMax"/>
          <c:max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6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5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All!$AK$2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All!$AK$3:$AK$11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All!$AL$2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All!$AL$3:$AL$11</c:f>
                <c:numCache>
                  <c:formatCode>General</c:formatCode>
                  <c:ptCount val="9"/>
                  <c:pt idx="0">
                    <c:v>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All!$AL$3:$AL$11</c:f>
                <c:numCache>
                  <c:formatCode>General</c:formatCode>
                  <c:ptCount val="9"/>
                  <c:pt idx="0">
                    <c:v>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All!$AL$3:$AL$11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All!$AM$2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All!$AM$3:$AM$11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All!$AN$2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All!$AO$3:$AO$11</c:f>
                <c:numCache>
                  <c:formatCode>General</c:formatCode>
                  <c:ptCount val="9"/>
                  <c:pt idx="0">
                    <c:v>12.75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All!$AN$3:$AN$11</c:f>
              <c:numCache>
                <c:formatCode>General</c:formatCode>
                <c:ptCount val="9"/>
                <c:pt idx="0">
                  <c:v>4.25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All!$AO$2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All!$A$3:$A$11</c:f>
              <c:strCache>
                <c:ptCount val="9"/>
                <c:pt idx="0">
                  <c:v>Experte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34</c:v>
                </c:pt>
                <c:pt idx="7">
                  <c:v>42</c:v>
                </c:pt>
                <c:pt idx="8">
                  <c:v>43</c:v>
                </c:pt>
              </c:strCache>
            </c:strRef>
          </c:cat>
          <c:val>
            <c:numRef>
              <c:f>All!$AO$3:$AO$11</c:f>
              <c:numCache>
                <c:formatCode>General</c:formatCode>
                <c:ptCount val="9"/>
                <c:pt idx="0">
                  <c:v>12.75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20224"/>
        <c:axId val="142426112"/>
      </c:barChart>
      <c:catAx>
        <c:axId val="1424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426112"/>
        <c:crosses val="autoZero"/>
        <c:auto val="1"/>
        <c:lblAlgn val="ctr"/>
        <c:lblOffset val="100"/>
        <c:noMultiLvlLbl val="0"/>
      </c:catAx>
      <c:valAx>
        <c:axId val="1424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2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Expert_Aktionen_alle!$B$1</c:f>
              <c:strCache>
                <c:ptCount val="1"/>
                <c:pt idx="0">
                  <c:v>Aktion 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Expert_Aktionen_alle!$A$2:$A$63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Expert_Aktionen_alle!$B$2:$B$63</c:f>
              <c:numCache>
                <c:formatCode>General</c:formatCode>
                <c:ptCount val="62"/>
                <c:pt idx="0">
                  <c:v>43</c:v>
                </c:pt>
                <c:pt idx="1">
                  <c:v>35</c:v>
                </c:pt>
                <c:pt idx="2">
                  <c:v>51</c:v>
                </c:pt>
                <c:pt idx="3">
                  <c:v>54</c:v>
                </c:pt>
                <c:pt idx="4">
                  <c:v>64</c:v>
                </c:pt>
                <c:pt idx="5">
                  <c:v>38</c:v>
                </c:pt>
                <c:pt idx="6">
                  <c:v>66</c:v>
                </c:pt>
                <c:pt idx="7">
                  <c:v>41</c:v>
                </c:pt>
                <c:pt idx="8">
                  <c:v>71</c:v>
                </c:pt>
                <c:pt idx="9">
                  <c:v>62</c:v>
                </c:pt>
                <c:pt idx="10">
                  <c:v>83</c:v>
                </c:pt>
                <c:pt idx="11">
                  <c:v>58</c:v>
                </c:pt>
                <c:pt idx="12">
                  <c:v>66</c:v>
                </c:pt>
                <c:pt idx="13">
                  <c:v>59</c:v>
                </c:pt>
                <c:pt idx="14">
                  <c:v>46</c:v>
                </c:pt>
                <c:pt idx="15">
                  <c:v>39</c:v>
                </c:pt>
                <c:pt idx="16">
                  <c:v>95</c:v>
                </c:pt>
                <c:pt idx="17">
                  <c:v>63</c:v>
                </c:pt>
                <c:pt idx="18">
                  <c:v>42</c:v>
                </c:pt>
                <c:pt idx="19">
                  <c:v>27</c:v>
                </c:pt>
                <c:pt idx="20">
                  <c:v>97</c:v>
                </c:pt>
                <c:pt idx="21">
                  <c:v>22</c:v>
                </c:pt>
                <c:pt idx="22">
                  <c:v>69</c:v>
                </c:pt>
                <c:pt idx="23">
                  <c:v>17</c:v>
                </c:pt>
                <c:pt idx="24">
                  <c:v>17</c:v>
                </c:pt>
                <c:pt idx="25">
                  <c:v>58</c:v>
                </c:pt>
                <c:pt idx="26">
                  <c:v>14</c:v>
                </c:pt>
                <c:pt idx="27">
                  <c:v>42</c:v>
                </c:pt>
                <c:pt idx="28">
                  <c:v>25</c:v>
                </c:pt>
                <c:pt idx="29">
                  <c:v>73</c:v>
                </c:pt>
                <c:pt idx="30">
                  <c:v>58</c:v>
                </c:pt>
                <c:pt idx="31">
                  <c:v>60</c:v>
                </c:pt>
                <c:pt idx="32">
                  <c:v>58</c:v>
                </c:pt>
                <c:pt idx="33">
                  <c:v>78</c:v>
                </c:pt>
                <c:pt idx="34">
                  <c:v>60</c:v>
                </c:pt>
                <c:pt idx="35">
                  <c:v>64</c:v>
                </c:pt>
                <c:pt idx="36">
                  <c:v>53</c:v>
                </c:pt>
                <c:pt idx="37">
                  <c:v>85</c:v>
                </c:pt>
                <c:pt idx="38">
                  <c:v>89</c:v>
                </c:pt>
                <c:pt idx="39">
                  <c:v>67</c:v>
                </c:pt>
                <c:pt idx="40">
                  <c:v>61</c:v>
                </c:pt>
                <c:pt idx="41">
                  <c:v>82</c:v>
                </c:pt>
                <c:pt idx="42">
                  <c:v>15</c:v>
                </c:pt>
                <c:pt idx="43">
                  <c:v>35</c:v>
                </c:pt>
                <c:pt idx="44">
                  <c:v>46</c:v>
                </c:pt>
                <c:pt idx="45">
                  <c:v>40</c:v>
                </c:pt>
                <c:pt idx="46">
                  <c:v>30</c:v>
                </c:pt>
                <c:pt idx="47">
                  <c:v>62</c:v>
                </c:pt>
                <c:pt idx="48">
                  <c:v>86</c:v>
                </c:pt>
                <c:pt idx="49">
                  <c:v>46</c:v>
                </c:pt>
                <c:pt idx="50">
                  <c:v>33</c:v>
                </c:pt>
                <c:pt idx="51">
                  <c:v>51</c:v>
                </c:pt>
                <c:pt idx="52">
                  <c:v>35</c:v>
                </c:pt>
                <c:pt idx="53">
                  <c:v>47</c:v>
                </c:pt>
                <c:pt idx="54">
                  <c:v>50</c:v>
                </c:pt>
                <c:pt idx="55">
                  <c:v>31</c:v>
                </c:pt>
                <c:pt idx="56">
                  <c:v>42</c:v>
                </c:pt>
                <c:pt idx="57">
                  <c:v>56</c:v>
                </c:pt>
                <c:pt idx="58">
                  <c:v>44</c:v>
                </c:pt>
                <c:pt idx="59">
                  <c:v>29</c:v>
                </c:pt>
                <c:pt idx="60">
                  <c:v>53</c:v>
                </c:pt>
                <c:pt idx="61">
                  <c:v>54</c:v>
                </c:pt>
              </c:numCache>
            </c:numRef>
          </c:val>
        </c:ser>
        <c:ser>
          <c:idx val="2"/>
          <c:order val="1"/>
          <c:tx>
            <c:strRef>
              <c:f>Expert_Aktionen_alle!$C$1</c:f>
              <c:strCache>
                <c:ptCount val="1"/>
                <c:pt idx="0">
                  <c:v>Aktion 1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Expert_Aktionen_alle!$A$2:$A$63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Expert_Aktionen_alle!$C$2:$C$63</c:f>
              <c:numCache>
                <c:formatCode>General</c:formatCode>
                <c:ptCount val="62"/>
                <c:pt idx="0">
                  <c:v>165</c:v>
                </c:pt>
                <c:pt idx="1">
                  <c:v>50</c:v>
                </c:pt>
                <c:pt idx="2">
                  <c:v>131</c:v>
                </c:pt>
                <c:pt idx="3">
                  <c:v>227</c:v>
                </c:pt>
                <c:pt idx="4">
                  <c:v>205</c:v>
                </c:pt>
                <c:pt idx="5">
                  <c:v>58</c:v>
                </c:pt>
                <c:pt idx="6">
                  <c:v>409</c:v>
                </c:pt>
                <c:pt idx="7">
                  <c:v>172</c:v>
                </c:pt>
                <c:pt idx="8">
                  <c:v>291</c:v>
                </c:pt>
                <c:pt idx="9">
                  <c:v>270</c:v>
                </c:pt>
                <c:pt idx="10">
                  <c:v>354</c:v>
                </c:pt>
                <c:pt idx="11">
                  <c:v>212</c:v>
                </c:pt>
                <c:pt idx="12">
                  <c:v>287</c:v>
                </c:pt>
                <c:pt idx="13">
                  <c:v>215</c:v>
                </c:pt>
                <c:pt idx="14">
                  <c:v>229</c:v>
                </c:pt>
                <c:pt idx="15">
                  <c:v>110</c:v>
                </c:pt>
                <c:pt idx="16">
                  <c:v>262</c:v>
                </c:pt>
                <c:pt idx="17">
                  <c:v>202</c:v>
                </c:pt>
                <c:pt idx="18">
                  <c:v>111</c:v>
                </c:pt>
                <c:pt idx="19">
                  <c:v>83</c:v>
                </c:pt>
                <c:pt idx="20">
                  <c:v>226</c:v>
                </c:pt>
                <c:pt idx="21">
                  <c:v>105</c:v>
                </c:pt>
                <c:pt idx="22">
                  <c:v>290</c:v>
                </c:pt>
                <c:pt idx="23">
                  <c:v>3</c:v>
                </c:pt>
                <c:pt idx="24">
                  <c:v>11</c:v>
                </c:pt>
                <c:pt idx="25">
                  <c:v>321</c:v>
                </c:pt>
                <c:pt idx="26">
                  <c:v>37</c:v>
                </c:pt>
                <c:pt idx="27">
                  <c:v>89</c:v>
                </c:pt>
                <c:pt idx="28">
                  <c:v>107</c:v>
                </c:pt>
                <c:pt idx="29">
                  <c:v>221</c:v>
                </c:pt>
                <c:pt idx="30">
                  <c:v>180</c:v>
                </c:pt>
                <c:pt idx="31">
                  <c:v>223</c:v>
                </c:pt>
                <c:pt idx="32">
                  <c:v>236</c:v>
                </c:pt>
                <c:pt idx="33">
                  <c:v>350</c:v>
                </c:pt>
                <c:pt idx="34">
                  <c:v>173</c:v>
                </c:pt>
                <c:pt idx="35">
                  <c:v>193</c:v>
                </c:pt>
                <c:pt idx="36">
                  <c:v>186</c:v>
                </c:pt>
                <c:pt idx="37">
                  <c:v>413</c:v>
                </c:pt>
                <c:pt idx="38">
                  <c:v>409</c:v>
                </c:pt>
                <c:pt idx="39">
                  <c:v>195</c:v>
                </c:pt>
                <c:pt idx="40">
                  <c:v>153</c:v>
                </c:pt>
                <c:pt idx="41">
                  <c:v>379</c:v>
                </c:pt>
                <c:pt idx="42">
                  <c:v>65</c:v>
                </c:pt>
                <c:pt idx="43">
                  <c:v>94</c:v>
                </c:pt>
                <c:pt idx="44">
                  <c:v>201</c:v>
                </c:pt>
                <c:pt idx="45">
                  <c:v>179</c:v>
                </c:pt>
                <c:pt idx="46">
                  <c:v>96</c:v>
                </c:pt>
                <c:pt idx="47">
                  <c:v>236</c:v>
                </c:pt>
                <c:pt idx="48">
                  <c:v>410</c:v>
                </c:pt>
                <c:pt idx="49">
                  <c:v>192</c:v>
                </c:pt>
                <c:pt idx="50">
                  <c:v>211</c:v>
                </c:pt>
                <c:pt idx="51">
                  <c:v>191</c:v>
                </c:pt>
                <c:pt idx="52">
                  <c:v>127</c:v>
                </c:pt>
                <c:pt idx="53">
                  <c:v>252</c:v>
                </c:pt>
                <c:pt idx="54">
                  <c:v>211</c:v>
                </c:pt>
                <c:pt idx="55">
                  <c:v>103</c:v>
                </c:pt>
                <c:pt idx="56">
                  <c:v>142</c:v>
                </c:pt>
                <c:pt idx="57">
                  <c:v>286</c:v>
                </c:pt>
                <c:pt idx="58">
                  <c:v>186</c:v>
                </c:pt>
                <c:pt idx="59">
                  <c:v>248</c:v>
                </c:pt>
                <c:pt idx="60">
                  <c:v>344</c:v>
                </c:pt>
                <c:pt idx="61">
                  <c:v>197</c:v>
                </c:pt>
              </c:numCache>
            </c:numRef>
          </c:val>
        </c:ser>
        <c:ser>
          <c:idx val="3"/>
          <c:order val="2"/>
          <c:tx>
            <c:strRef>
              <c:f>Expert_Aktionen_alle!$D$1</c:f>
              <c:strCache>
                <c:ptCount val="1"/>
                <c:pt idx="0">
                  <c:v>Aktion 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Expert_Aktionen_alle!$A$2:$A$63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Expert_Aktionen_alle!$D$2:$D$63</c:f>
              <c:numCache>
                <c:formatCode>General</c:formatCode>
                <c:ptCount val="62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19</c:v>
                </c:pt>
                <c:pt idx="7">
                  <c:v>9</c:v>
                </c:pt>
                <c:pt idx="8">
                  <c:v>15</c:v>
                </c:pt>
                <c:pt idx="9">
                  <c:v>11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13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19</c:v>
                </c:pt>
                <c:pt idx="21">
                  <c:v>10</c:v>
                </c:pt>
                <c:pt idx="22">
                  <c:v>14</c:v>
                </c:pt>
                <c:pt idx="23">
                  <c:v>3</c:v>
                </c:pt>
                <c:pt idx="24">
                  <c:v>0</c:v>
                </c:pt>
                <c:pt idx="25">
                  <c:v>13</c:v>
                </c:pt>
                <c:pt idx="26">
                  <c:v>1</c:v>
                </c:pt>
                <c:pt idx="27">
                  <c:v>11</c:v>
                </c:pt>
                <c:pt idx="28">
                  <c:v>7</c:v>
                </c:pt>
                <c:pt idx="29">
                  <c:v>9</c:v>
                </c:pt>
                <c:pt idx="30">
                  <c:v>10</c:v>
                </c:pt>
                <c:pt idx="31">
                  <c:v>15</c:v>
                </c:pt>
                <c:pt idx="32">
                  <c:v>11</c:v>
                </c:pt>
                <c:pt idx="33">
                  <c:v>17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18</c:v>
                </c:pt>
                <c:pt idx="38">
                  <c:v>17</c:v>
                </c:pt>
                <c:pt idx="39">
                  <c:v>9</c:v>
                </c:pt>
                <c:pt idx="40">
                  <c:v>7</c:v>
                </c:pt>
                <c:pt idx="41">
                  <c:v>23</c:v>
                </c:pt>
                <c:pt idx="42">
                  <c:v>4</c:v>
                </c:pt>
                <c:pt idx="43">
                  <c:v>6</c:v>
                </c:pt>
                <c:pt idx="44">
                  <c:v>11</c:v>
                </c:pt>
                <c:pt idx="45">
                  <c:v>11</c:v>
                </c:pt>
                <c:pt idx="46">
                  <c:v>9</c:v>
                </c:pt>
                <c:pt idx="47">
                  <c:v>11</c:v>
                </c:pt>
                <c:pt idx="48">
                  <c:v>31</c:v>
                </c:pt>
                <c:pt idx="49">
                  <c:v>6</c:v>
                </c:pt>
                <c:pt idx="50">
                  <c:v>6</c:v>
                </c:pt>
                <c:pt idx="51">
                  <c:v>14</c:v>
                </c:pt>
                <c:pt idx="52">
                  <c:v>8</c:v>
                </c:pt>
                <c:pt idx="53">
                  <c:v>15</c:v>
                </c:pt>
                <c:pt idx="54">
                  <c:v>11</c:v>
                </c:pt>
                <c:pt idx="55">
                  <c:v>7</c:v>
                </c:pt>
                <c:pt idx="56">
                  <c:v>8</c:v>
                </c:pt>
                <c:pt idx="57">
                  <c:v>11</c:v>
                </c:pt>
                <c:pt idx="58">
                  <c:v>12</c:v>
                </c:pt>
                <c:pt idx="59">
                  <c:v>20</c:v>
                </c:pt>
                <c:pt idx="60">
                  <c:v>18</c:v>
                </c:pt>
                <c:pt idx="61">
                  <c:v>8</c:v>
                </c:pt>
              </c:numCache>
            </c:numRef>
          </c:val>
        </c:ser>
        <c:ser>
          <c:idx val="4"/>
          <c:order val="3"/>
          <c:tx>
            <c:strRef>
              <c:f>Expert_Aktionen_alle!$E$1</c:f>
              <c:strCache>
                <c:ptCount val="1"/>
                <c:pt idx="0">
                  <c:v>Aktion 3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Expert_Aktionen_alle!$A$2:$A$63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Expert_Aktionen_alle!$E$2:$E$63</c:f>
              <c:numCache>
                <c:formatCode>General</c:formatCode>
                <c:ptCount val="62"/>
                <c:pt idx="0">
                  <c:v>49</c:v>
                </c:pt>
                <c:pt idx="1">
                  <c:v>15</c:v>
                </c:pt>
                <c:pt idx="2">
                  <c:v>29</c:v>
                </c:pt>
                <c:pt idx="3">
                  <c:v>58</c:v>
                </c:pt>
                <c:pt idx="4">
                  <c:v>53</c:v>
                </c:pt>
                <c:pt idx="5">
                  <c:v>12</c:v>
                </c:pt>
                <c:pt idx="6">
                  <c:v>89</c:v>
                </c:pt>
                <c:pt idx="7">
                  <c:v>40</c:v>
                </c:pt>
                <c:pt idx="8">
                  <c:v>58</c:v>
                </c:pt>
                <c:pt idx="9">
                  <c:v>56</c:v>
                </c:pt>
                <c:pt idx="10">
                  <c:v>87</c:v>
                </c:pt>
                <c:pt idx="11">
                  <c:v>47</c:v>
                </c:pt>
                <c:pt idx="12">
                  <c:v>72</c:v>
                </c:pt>
                <c:pt idx="13">
                  <c:v>45</c:v>
                </c:pt>
                <c:pt idx="14">
                  <c:v>57</c:v>
                </c:pt>
                <c:pt idx="15">
                  <c:v>20</c:v>
                </c:pt>
                <c:pt idx="16">
                  <c:v>58</c:v>
                </c:pt>
                <c:pt idx="17">
                  <c:v>46</c:v>
                </c:pt>
                <c:pt idx="18">
                  <c:v>29</c:v>
                </c:pt>
                <c:pt idx="19">
                  <c:v>20</c:v>
                </c:pt>
                <c:pt idx="20">
                  <c:v>46</c:v>
                </c:pt>
                <c:pt idx="21">
                  <c:v>14</c:v>
                </c:pt>
                <c:pt idx="22">
                  <c:v>59</c:v>
                </c:pt>
                <c:pt idx="23">
                  <c:v>0</c:v>
                </c:pt>
                <c:pt idx="24">
                  <c:v>2</c:v>
                </c:pt>
                <c:pt idx="25">
                  <c:v>59</c:v>
                </c:pt>
                <c:pt idx="26">
                  <c:v>7</c:v>
                </c:pt>
                <c:pt idx="27">
                  <c:v>19</c:v>
                </c:pt>
                <c:pt idx="28">
                  <c:v>26</c:v>
                </c:pt>
                <c:pt idx="29">
                  <c:v>45</c:v>
                </c:pt>
                <c:pt idx="30">
                  <c:v>25</c:v>
                </c:pt>
                <c:pt idx="31">
                  <c:v>44</c:v>
                </c:pt>
                <c:pt idx="32">
                  <c:v>55</c:v>
                </c:pt>
                <c:pt idx="33">
                  <c:v>77</c:v>
                </c:pt>
                <c:pt idx="34">
                  <c:v>37</c:v>
                </c:pt>
                <c:pt idx="35">
                  <c:v>46</c:v>
                </c:pt>
                <c:pt idx="36">
                  <c:v>37</c:v>
                </c:pt>
                <c:pt idx="37">
                  <c:v>78</c:v>
                </c:pt>
                <c:pt idx="38">
                  <c:v>73</c:v>
                </c:pt>
                <c:pt idx="39">
                  <c:v>49</c:v>
                </c:pt>
                <c:pt idx="40">
                  <c:v>36</c:v>
                </c:pt>
                <c:pt idx="41">
                  <c:v>87</c:v>
                </c:pt>
                <c:pt idx="42">
                  <c:v>21</c:v>
                </c:pt>
                <c:pt idx="43">
                  <c:v>20</c:v>
                </c:pt>
                <c:pt idx="44">
                  <c:v>47</c:v>
                </c:pt>
                <c:pt idx="45">
                  <c:v>39</c:v>
                </c:pt>
                <c:pt idx="46">
                  <c:v>22</c:v>
                </c:pt>
                <c:pt idx="47">
                  <c:v>52</c:v>
                </c:pt>
                <c:pt idx="48">
                  <c:v>87</c:v>
                </c:pt>
                <c:pt idx="49">
                  <c:v>42</c:v>
                </c:pt>
                <c:pt idx="50">
                  <c:v>49</c:v>
                </c:pt>
                <c:pt idx="51">
                  <c:v>48</c:v>
                </c:pt>
                <c:pt idx="52">
                  <c:v>27</c:v>
                </c:pt>
                <c:pt idx="53">
                  <c:v>52</c:v>
                </c:pt>
                <c:pt idx="54">
                  <c:v>52</c:v>
                </c:pt>
                <c:pt idx="55">
                  <c:v>17</c:v>
                </c:pt>
                <c:pt idx="56">
                  <c:v>24</c:v>
                </c:pt>
                <c:pt idx="57">
                  <c:v>73</c:v>
                </c:pt>
                <c:pt idx="58">
                  <c:v>43</c:v>
                </c:pt>
                <c:pt idx="59">
                  <c:v>55</c:v>
                </c:pt>
                <c:pt idx="60">
                  <c:v>73</c:v>
                </c:pt>
                <c:pt idx="61">
                  <c:v>39</c:v>
                </c:pt>
              </c:numCache>
            </c:numRef>
          </c:val>
        </c:ser>
        <c:ser>
          <c:idx val="5"/>
          <c:order val="4"/>
          <c:tx>
            <c:strRef>
              <c:f>Expert_Aktionen_alle!$F$1</c:f>
              <c:strCache>
                <c:ptCount val="1"/>
                <c:pt idx="0">
                  <c:v>Aktion 4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Expert_Aktionen_alle!$A$2:$A$63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Expert_Aktionen_alle!$F$2:$F$63</c:f>
              <c:numCache>
                <c:formatCode>General</c:formatCode>
                <c:ptCount val="62"/>
                <c:pt idx="0">
                  <c:v>39</c:v>
                </c:pt>
                <c:pt idx="1">
                  <c:v>16</c:v>
                </c:pt>
                <c:pt idx="2">
                  <c:v>27</c:v>
                </c:pt>
                <c:pt idx="3">
                  <c:v>53</c:v>
                </c:pt>
                <c:pt idx="4">
                  <c:v>50</c:v>
                </c:pt>
                <c:pt idx="5">
                  <c:v>16</c:v>
                </c:pt>
                <c:pt idx="6">
                  <c:v>91</c:v>
                </c:pt>
                <c:pt idx="7">
                  <c:v>38</c:v>
                </c:pt>
                <c:pt idx="8">
                  <c:v>71</c:v>
                </c:pt>
                <c:pt idx="9">
                  <c:v>50</c:v>
                </c:pt>
                <c:pt idx="10">
                  <c:v>82</c:v>
                </c:pt>
                <c:pt idx="11">
                  <c:v>48</c:v>
                </c:pt>
                <c:pt idx="12">
                  <c:v>68</c:v>
                </c:pt>
                <c:pt idx="13">
                  <c:v>50</c:v>
                </c:pt>
                <c:pt idx="14">
                  <c:v>53</c:v>
                </c:pt>
                <c:pt idx="15">
                  <c:v>22</c:v>
                </c:pt>
                <c:pt idx="16">
                  <c:v>57</c:v>
                </c:pt>
                <c:pt idx="17">
                  <c:v>43</c:v>
                </c:pt>
                <c:pt idx="18">
                  <c:v>22</c:v>
                </c:pt>
                <c:pt idx="19">
                  <c:v>21</c:v>
                </c:pt>
                <c:pt idx="20">
                  <c:v>48</c:v>
                </c:pt>
                <c:pt idx="21">
                  <c:v>13</c:v>
                </c:pt>
                <c:pt idx="22">
                  <c:v>65</c:v>
                </c:pt>
                <c:pt idx="23">
                  <c:v>2</c:v>
                </c:pt>
                <c:pt idx="24">
                  <c:v>3</c:v>
                </c:pt>
                <c:pt idx="25">
                  <c:v>56</c:v>
                </c:pt>
                <c:pt idx="26">
                  <c:v>12</c:v>
                </c:pt>
                <c:pt idx="27">
                  <c:v>24</c:v>
                </c:pt>
                <c:pt idx="28">
                  <c:v>22</c:v>
                </c:pt>
                <c:pt idx="29">
                  <c:v>41</c:v>
                </c:pt>
                <c:pt idx="30">
                  <c:v>28</c:v>
                </c:pt>
                <c:pt idx="31">
                  <c:v>45</c:v>
                </c:pt>
                <c:pt idx="32">
                  <c:v>46</c:v>
                </c:pt>
                <c:pt idx="33">
                  <c:v>80</c:v>
                </c:pt>
                <c:pt idx="34">
                  <c:v>35</c:v>
                </c:pt>
                <c:pt idx="35">
                  <c:v>47</c:v>
                </c:pt>
                <c:pt idx="36">
                  <c:v>39</c:v>
                </c:pt>
                <c:pt idx="37">
                  <c:v>77</c:v>
                </c:pt>
                <c:pt idx="38">
                  <c:v>72</c:v>
                </c:pt>
                <c:pt idx="39">
                  <c:v>46</c:v>
                </c:pt>
                <c:pt idx="40">
                  <c:v>32</c:v>
                </c:pt>
                <c:pt idx="41">
                  <c:v>76</c:v>
                </c:pt>
                <c:pt idx="42">
                  <c:v>15</c:v>
                </c:pt>
                <c:pt idx="43">
                  <c:v>21</c:v>
                </c:pt>
                <c:pt idx="44">
                  <c:v>44</c:v>
                </c:pt>
                <c:pt idx="45">
                  <c:v>36</c:v>
                </c:pt>
                <c:pt idx="46">
                  <c:v>25</c:v>
                </c:pt>
                <c:pt idx="47">
                  <c:v>46</c:v>
                </c:pt>
                <c:pt idx="48">
                  <c:v>82</c:v>
                </c:pt>
                <c:pt idx="49">
                  <c:v>45</c:v>
                </c:pt>
                <c:pt idx="50">
                  <c:v>48</c:v>
                </c:pt>
                <c:pt idx="51">
                  <c:v>40</c:v>
                </c:pt>
                <c:pt idx="52">
                  <c:v>27</c:v>
                </c:pt>
                <c:pt idx="53">
                  <c:v>50</c:v>
                </c:pt>
                <c:pt idx="54">
                  <c:v>46</c:v>
                </c:pt>
                <c:pt idx="55">
                  <c:v>20</c:v>
                </c:pt>
                <c:pt idx="56">
                  <c:v>26</c:v>
                </c:pt>
                <c:pt idx="57">
                  <c:v>67</c:v>
                </c:pt>
                <c:pt idx="58">
                  <c:v>36</c:v>
                </c:pt>
                <c:pt idx="59">
                  <c:v>49</c:v>
                </c:pt>
                <c:pt idx="60">
                  <c:v>76</c:v>
                </c:pt>
                <c:pt idx="61">
                  <c:v>37</c:v>
                </c:pt>
              </c:numCache>
            </c:numRef>
          </c:val>
        </c:ser>
        <c:ser>
          <c:idx val="6"/>
          <c:order val="5"/>
          <c:tx>
            <c:strRef>
              <c:f>Expert_Aktionen_alle!$G$1</c:f>
              <c:strCache>
                <c:ptCount val="1"/>
                <c:pt idx="0">
                  <c:v>Aktion 5</c:v>
                </c:pt>
              </c:strCache>
            </c:strRef>
          </c:tx>
          <c:spPr>
            <a:solidFill>
              <a:srgbClr val="805220"/>
            </a:solidFill>
          </c:spPr>
          <c:invertIfNegative val="0"/>
          <c:cat>
            <c:numRef>
              <c:f>Expert_Aktionen_alle!$A$2:$A$63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Expert_Aktionen_alle!$G$2:$G$63</c:f>
              <c:numCache>
                <c:formatCode>General</c:formatCode>
                <c:ptCount val="62"/>
                <c:pt idx="0">
                  <c:v>9</c:v>
                </c:pt>
                <c:pt idx="1">
                  <c:v>2</c:v>
                </c:pt>
                <c:pt idx="2">
                  <c:v>7</c:v>
                </c:pt>
                <c:pt idx="3">
                  <c:v>13</c:v>
                </c:pt>
                <c:pt idx="4">
                  <c:v>18</c:v>
                </c:pt>
                <c:pt idx="5">
                  <c:v>3</c:v>
                </c:pt>
                <c:pt idx="6">
                  <c:v>19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18</c:v>
                </c:pt>
                <c:pt idx="11">
                  <c:v>11</c:v>
                </c:pt>
                <c:pt idx="12">
                  <c:v>15</c:v>
                </c:pt>
                <c:pt idx="13">
                  <c:v>10</c:v>
                </c:pt>
                <c:pt idx="14">
                  <c:v>11</c:v>
                </c:pt>
                <c:pt idx="15">
                  <c:v>7</c:v>
                </c:pt>
                <c:pt idx="16">
                  <c:v>14</c:v>
                </c:pt>
                <c:pt idx="17">
                  <c:v>10</c:v>
                </c:pt>
                <c:pt idx="18">
                  <c:v>4</c:v>
                </c:pt>
                <c:pt idx="19">
                  <c:v>3</c:v>
                </c:pt>
                <c:pt idx="20">
                  <c:v>16</c:v>
                </c:pt>
                <c:pt idx="21">
                  <c:v>11</c:v>
                </c:pt>
                <c:pt idx="22">
                  <c:v>15</c:v>
                </c:pt>
                <c:pt idx="23">
                  <c:v>2</c:v>
                </c:pt>
                <c:pt idx="24">
                  <c:v>1</c:v>
                </c:pt>
                <c:pt idx="25">
                  <c:v>13</c:v>
                </c:pt>
                <c:pt idx="26">
                  <c:v>2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16</c:v>
                </c:pt>
                <c:pt idx="32">
                  <c:v>13</c:v>
                </c:pt>
                <c:pt idx="33">
                  <c:v>17</c:v>
                </c:pt>
                <c:pt idx="34">
                  <c:v>8</c:v>
                </c:pt>
                <c:pt idx="35">
                  <c:v>10</c:v>
                </c:pt>
                <c:pt idx="36">
                  <c:v>7</c:v>
                </c:pt>
                <c:pt idx="37">
                  <c:v>16</c:v>
                </c:pt>
                <c:pt idx="38">
                  <c:v>17</c:v>
                </c:pt>
                <c:pt idx="39">
                  <c:v>9</c:v>
                </c:pt>
                <c:pt idx="40">
                  <c:v>8</c:v>
                </c:pt>
                <c:pt idx="41">
                  <c:v>27</c:v>
                </c:pt>
                <c:pt idx="42">
                  <c:v>4</c:v>
                </c:pt>
                <c:pt idx="43">
                  <c:v>2</c:v>
                </c:pt>
                <c:pt idx="44">
                  <c:v>9</c:v>
                </c:pt>
                <c:pt idx="45">
                  <c:v>6</c:v>
                </c:pt>
                <c:pt idx="46">
                  <c:v>11</c:v>
                </c:pt>
                <c:pt idx="47">
                  <c:v>12</c:v>
                </c:pt>
                <c:pt idx="48">
                  <c:v>31</c:v>
                </c:pt>
                <c:pt idx="49">
                  <c:v>8</c:v>
                </c:pt>
                <c:pt idx="50">
                  <c:v>6</c:v>
                </c:pt>
                <c:pt idx="51">
                  <c:v>11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6</c:v>
                </c:pt>
                <c:pt idx="56">
                  <c:v>8</c:v>
                </c:pt>
                <c:pt idx="57">
                  <c:v>11</c:v>
                </c:pt>
                <c:pt idx="58">
                  <c:v>9</c:v>
                </c:pt>
                <c:pt idx="59">
                  <c:v>19</c:v>
                </c:pt>
                <c:pt idx="60">
                  <c:v>14</c:v>
                </c:pt>
                <c:pt idx="6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956096"/>
        <c:axId val="45966080"/>
      </c:barChart>
      <c:catAx>
        <c:axId val="459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660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5966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95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0"/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Verlustfunktion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Loss_Acc!$E$1</c:f>
              <c:strCache>
                <c:ptCount val="1"/>
                <c:pt idx="0">
                  <c:v>Fehler-Werte von Trainingdaten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Loss_Acc!$E$2:$E$63</c:f>
              <c:numCache>
                <c:formatCode>General</c:formatCode>
                <c:ptCount val="62"/>
                <c:pt idx="0">
                  <c:v>5</c:v>
                </c:pt>
                <c:pt idx="1">
                  <c:v>0.44202336341218801</c:v>
                </c:pt>
                <c:pt idx="2">
                  <c:v>0.52224039400904598</c:v>
                </c:pt>
                <c:pt idx="3">
                  <c:v>0.47051617078718</c:v>
                </c:pt>
                <c:pt idx="4">
                  <c:v>0.63913514408290495</c:v>
                </c:pt>
                <c:pt idx="5">
                  <c:v>0.41694834164975803</c:v>
                </c:pt>
                <c:pt idx="6">
                  <c:v>0.28469314661766598</c:v>
                </c:pt>
                <c:pt idx="7">
                  <c:v>0.23922234928567601</c:v>
                </c:pt>
                <c:pt idx="8">
                  <c:v>0.181409697100509</c:v>
                </c:pt>
                <c:pt idx="9">
                  <c:v>0.14915916167096599</c:v>
                </c:pt>
                <c:pt idx="10">
                  <c:v>0.12763922298581001</c:v>
                </c:pt>
                <c:pt idx="11">
                  <c:v>0.111899191527876</c:v>
                </c:pt>
                <c:pt idx="12">
                  <c:v>9.6143306225769207E-2</c:v>
                </c:pt>
                <c:pt idx="13">
                  <c:v>8.1192155290224402E-2</c:v>
                </c:pt>
                <c:pt idx="14">
                  <c:v>8.1174568979479E-2</c:v>
                </c:pt>
                <c:pt idx="15">
                  <c:v>9.9281824455744905E-2</c:v>
                </c:pt>
                <c:pt idx="16">
                  <c:v>8.8648805428544003E-2</c:v>
                </c:pt>
                <c:pt idx="17">
                  <c:v>8.5495691029818799E-2</c:v>
                </c:pt>
                <c:pt idx="18">
                  <c:v>8.5775380970772003E-2</c:v>
                </c:pt>
                <c:pt idx="19">
                  <c:v>7.9158998922606194E-2</c:v>
                </c:pt>
                <c:pt idx="20">
                  <c:v>0.128503514742664</c:v>
                </c:pt>
                <c:pt idx="21">
                  <c:v>0.11111415379135001</c:v>
                </c:pt>
                <c:pt idx="22">
                  <c:v>9.8879538547668705E-2</c:v>
                </c:pt>
                <c:pt idx="23">
                  <c:v>9.0088311859743697E-2</c:v>
                </c:pt>
                <c:pt idx="24">
                  <c:v>8.3278196736723001E-2</c:v>
                </c:pt>
                <c:pt idx="25">
                  <c:v>0.14820572759943301</c:v>
                </c:pt>
                <c:pt idx="26">
                  <c:v>0.114052159167477</c:v>
                </c:pt>
                <c:pt idx="27">
                  <c:v>0.110223605628871</c:v>
                </c:pt>
                <c:pt idx="28">
                  <c:v>9.0034155187658296E-2</c:v>
                </c:pt>
                <c:pt idx="29">
                  <c:v>9.0882633189241294E-2</c:v>
                </c:pt>
                <c:pt idx="30">
                  <c:v>0.209303315803018</c:v>
                </c:pt>
                <c:pt idx="31">
                  <c:v>0.119973147741446</c:v>
                </c:pt>
                <c:pt idx="32">
                  <c:v>0.113195689054502</c:v>
                </c:pt>
                <c:pt idx="33">
                  <c:v>0.127306812524866</c:v>
                </c:pt>
                <c:pt idx="34">
                  <c:v>0.10634141034569899</c:v>
                </c:pt>
                <c:pt idx="35">
                  <c:v>0.183798482582856</c:v>
                </c:pt>
                <c:pt idx="36">
                  <c:v>0.13086397185892701</c:v>
                </c:pt>
                <c:pt idx="37">
                  <c:v>0.13420081939137701</c:v>
                </c:pt>
                <c:pt idx="38">
                  <c:v>0.131994619641083</c:v>
                </c:pt>
                <c:pt idx="39">
                  <c:v>0.120166024096656</c:v>
                </c:pt>
                <c:pt idx="40">
                  <c:v>0.240242279550789</c:v>
                </c:pt>
                <c:pt idx="41">
                  <c:v>0.20675443843163399</c:v>
                </c:pt>
                <c:pt idx="42">
                  <c:v>0.17919158723787601</c:v>
                </c:pt>
                <c:pt idx="43">
                  <c:v>0.28765508784690702</c:v>
                </c:pt>
                <c:pt idx="44">
                  <c:v>0.32305465577727799</c:v>
                </c:pt>
                <c:pt idx="45">
                  <c:v>1.4877295954526499</c:v>
                </c:pt>
                <c:pt idx="46">
                  <c:v>1.40356338786275</c:v>
                </c:pt>
                <c:pt idx="47">
                  <c:v>1.1739061460262299</c:v>
                </c:pt>
                <c:pt idx="48">
                  <c:v>1.48556951587247</c:v>
                </c:pt>
                <c:pt idx="49">
                  <c:v>1.13571811300361</c:v>
                </c:pt>
                <c:pt idx="50">
                  <c:v>4.5724428972414799</c:v>
                </c:pt>
                <c:pt idx="51">
                  <c:v>4.2655953288220996</c:v>
                </c:pt>
                <c:pt idx="52">
                  <c:v>4.2878477577941299</c:v>
                </c:pt>
                <c:pt idx="53">
                  <c:v>4.46058506586985</c:v>
                </c:pt>
                <c:pt idx="54">
                  <c:v>4.4961578133433298</c:v>
                </c:pt>
                <c:pt idx="55">
                  <c:v>6.6602400199682199</c:v>
                </c:pt>
                <c:pt idx="56">
                  <c:v>4.9488682853186701</c:v>
                </c:pt>
                <c:pt idx="57">
                  <c:v>4.9949269779840897</c:v>
                </c:pt>
                <c:pt idx="58">
                  <c:v>11.235240228189999</c:v>
                </c:pt>
                <c:pt idx="59">
                  <c:v>7.2041511933958402</c:v>
                </c:pt>
                <c:pt idx="60">
                  <c:v>62.7320774563958</c:v>
                </c:pt>
                <c:pt idx="61">
                  <c:v>46.687127807554198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Loss_Acc!$F$1</c:f>
              <c:strCache>
                <c:ptCount val="1"/>
                <c:pt idx="0">
                  <c:v>Fehler-Werte von Testdaten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Loss_Acc!$F$2:$F$63</c:f>
              <c:numCache>
                <c:formatCode>General</c:formatCode>
                <c:ptCount val="62"/>
                <c:pt idx="0">
                  <c:v>1.3474406003952</c:v>
                </c:pt>
                <c:pt idx="1">
                  <c:v>0.57805106113123295</c:v>
                </c:pt>
                <c:pt idx="2">
                  <c:v>0.63968586340183098</c:v>
                </c:pt>
                <c:pt idx="3">
                  <c:v>0.87962323039527801</c:v>
                </c:pt>
                <c:pt idx="4">
                  <c:v>0.64132254168113501</c:v>
                </c:pt>
                <c:pt idx="5">
                  <c:v>0.48244225175193101</c:v>
                </c:pt>
                <c:pt idx="6">
                  <c:v>0.24503012081444001</c:v>
                </c:pt>
                <c:pt idx="7">
                  <c:v>0.16602259811821499</c:v>
                </c:pt>
                <c:pt idx="8">
                  <c:v>0.18464648057533101</c:v>
                </c:pt>
                <c:pt idx="9">
                  <c:v>0.10503077668218901</c:v>
                </c:pt>
                <c:pt idx="10">
                  <c:v>0.13651946523497099</c:v>
                </c:pt>
                <c:pt idx="11">
                  <c:v>0.171062324520382</c:v>
                </c:pt>
                <c:pt idx="12">
                  <c:v>0.105641528936549</c:v>
                </c:pt>
                <c:pt idx="13">
                  <c:v>0.123540854672106</c:v>
                </c:pt>
                <c:pt idx="14">
                  <c:v>8.4338053992267001E-2</c:v>
                </c:pt>
                <c:pt idx="15">
                  <c:v>9.7515449642777599E-2</c:v>
                </c:pt>
                <c:pt idx="16">
                  <c:v>9.46647839776142E-2</c:v>
                </c:pt>
                <c:pt idx="17">
                  <c:v>0.106253063477179</c:v>
                </c:pt>
                <c:pt idx="18">
                  <c:v>9.3373098856286099E-2</c:v>
                </c:pt>
                <c:pt idx="19">
                  <c:v>6.9128051907968904E-2</c:v>
                </c:pt>
                <c:pt idx="20">
                  <c:v>0.14259792057746001</c:v>
                </c:pt>
                <c:pt idx="21">
                  <c:v>0.12452781300344801</c:v>
                </c:pt>
                <c:pt idx="22">
                  <c:v>9.8010131813223905E-2</c:v>
                </c:pt>
                <c:pt idx="23">
                  <c:v>0.12627758319683099</c:v>
                </c:pt>
                <c:pt idx="24">
                  <c:v>0.106682813877477</c:v>
                </c:pt>
                <c:pt idx="25">
                  <c:v>0.17249068944874499</c:v>
                </c:pt>
                <c:pt idx="26">
                  <c:v>0.13487905235211201</c:v>
                </c:pt>
                <c:pt idx="27">
                  <c:v>0.13070028712527201</c:v>
                </c:pt>
                <c:pt idx="28">
                  <c:v>9.41817550129838E-2</c:v>
                </c:pt>
                <c:pt idx="29">
                  <c:v>0.105463222178017</c:v>
                </c:pt>
                <c:pt idx="30">
                  <c:v>0.16045675849987601</c:v>
                </c:pt>
                <c:pt idx="31">
                  <c:v>0.133731509684337</c:v>
                </c:pt>
                <c:pt idx="32">
                  <c:v>0.21795908409077999</c:v>
                </c:pt>
                <c:pt idx="33">
                  <c:v>0.12575423623462301</c:v>
                </c:pt>
                <c:pt idx="34">
                  <c:v>9.7863033341551206E-2</c:v>
                </c:pt>
                <c:pt idx="35">
                  <c:v>0.192152408732948</c:v>
                </c:pt>
                <c:pt idx="36">
                  <c:v>0.19732381399780399</c:v>
                </c:pt>
                <c:pt idx="37">
                  <c:v>0.149672904793097</c:v>
                </c:pt>
                <c:pt idx="38">
                  <c:v>0.141909136712176</c:v>
                </c:pt>
                <c:pt idx="39">
                  <c:v>0.14625856272904</c:v>
                </c:pt>
                <c:pt idx="40">
                  <c:v>0.343507294103784</c:v>
                </c:pt>
                <c:pt idx="41">
                  <c:v>0.270767820994538</c:v>
                </c:pt>
                <c:pt idx="42">
                  <c:v>0.34235368147949502</c:v>
                </c:pt>
                <c:pt idx="43">
                  <c:v>0.37993190678960997</c:v>
                </c:pt>
                <c:pt idx="44">
                  <c:v>0.98265598156248801</c:v>
                </c:pt>
                <c:pt idx="45">
                  <c:v>0.643812324380028</c:v>
                </c:pt>
                <c:pt idx="46">
                  <c:v>1.150953865557</c:v>
                </c:pt>
                <c:pt idx="47">
                  <c:v>3.3041365207769902</c:v>
                </c:pt>
                <c:pt idx="48">
                  <c:v>0.81913467248280802</c:v>
                </c:pt>
                <c:pt idx="49">
                  <c:v>5.27495987144576</c:v>
                </c:pt>
                <c:pt idx="50">
                  <c:v>7.2005071679703798</c:v>
                </c:pt>
                <c:pt idx="51">
                  <c:v>1.6227668765704599</c:v>
                </c:pt>
                <c:pt idx="52">
                  <c:v>2.8304898407154599</c:v>
                </c:pt>
                <c:pt idx="53">
                  <c:v>1.53923946160536</c:v>
                </c:pt>
                <c:pt idx="54">
                  <c:v>16.378694935489701</c:v>
                </c:pt>
                <c:pt idx="55">
                  <c:v>1.1475080886733799</c:v>
                </c:pt>
                <c:pt idx="56">
                  <c:v>21.649792804544798</c:v>
                </c:pt>
                <c:pt idx="57">
                  <c:v>6.4701788830061</c:v>
                </c:pt>
                <c:pt idx="58">
                  <c:v>3.5601159088579299</c:v>
                </c:pt>
                <c:pt idx="59">
                  <c:v>5.6347339491666402</c:v>
                </c:pt>
                <c:pt idx="60">
                  <c:v>1.05869058360146</c:v>
                </c:pt>
                <c:pt idx="61">
                  <c:v>43.752497953590101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1952"/>
        <c:axId val="47264128"/>
      </c:lineChart>
      <c:catAx>
        <c:axId val="4726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 sz="1800"/>
                  <a:t>Trainingsiterationen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2641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726412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Fehler-Wert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261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5759930555555541E-2"/>
          <c:y val="0.95236766666666661"/>
          <c:w val="0.95405645833333341"/>
          <c:h val="3.9165666666666668E-2"/>
        </c:manualLayout>
      </c:layout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Genauigkeits-Funktion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Loss_Acc!$C$1</c:f>
              <c:strCache>
                <c:ptCount val="1"/>
                <c:pt idx="0">
                  <c:v>Genauigkeits-Werte von Trainingsdaten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Loss_Acc!$C$2:$C$63</c:f>
              <c:numCache>
                <c:formatCode>General</c:formatCode>
                <c:ptCount val="62"/>
                <c:pt idx="0">
                  <c:v>0.23103449000000001</c:v>
                </c:pt>
                <c:pt idx="1">
                  <c:v>0.72122765</c:v>
                </c:pt>
                <c:pt idx="2">
                  <c:v>0.61983469999999996</c:v>
                </c:pt>
                <c:pt idx="3">
                  <c:v>0.67141399999999996</c:v>
                </c:pt>
                <c:pt idx="4">
                  <c:v>0.53811989999999998</c:v>
                </c:pt>
                <c:pt idx="5">
                  <c:v>0.56841390000000003</c:v>
                </c:pt>
                <c:pt idx="6">
                  <c:v>0.58000963999999999</c:v>
                </c:pt>
                <c:pt idx="7">
                  <c:v>0.58199495000000001</c:v>
                </c:pt>
                <c:pt idx="8">
                  <c:v>0.64741320000000002</c:v>
                </c:pt>
                <c:pt idx="9">
                  <c:v>0.73148999999999997</c:v>
                </c:pt>
                <c:pt idx="10">
                  <c:v>0.75430240000000004</c:v>
                </c:pt>
                <c:pt idx="11">
                  <c:v>0.82752866000000003</c:v>
                </c:pt>
                <c:pt idx="12">
                  <c:v>0.70607233000000003</c:v>
                </c:pt>
                <c:pt idx="13">
                  <c:v>0.79604079999999999</c:v>
                </c:pt>
                <c:pt idx="14">
                  <c:v>0.79876219999999998</c:v>
                </c:pt>
                <c:pt idx="15">
                  <c:v>0.78025365000000002</c:v>
                </c:pt>
                <c:pt idx="16">
                  <c:v>0.79130286000000005</c:v>
                </c:pt>
                <c:pt idx="17">
                  <c:v>0.80538200000000004</c:v>
                </c:pt>
                <c:pt idx="18">
                  <c:v>0.79855339999999997</c:v>
                </c:pt>
                <c:pt idx="19">
                  <c:v>0.79144703999999999</c:v>
                </c:pt>
                <c:pt idx="20">
                  <c:v>0.74728422999999999</c:v>
                </c:pt>
                <c:pt idx="21">
                  <c:v>0.76669169999999998</c:v>
                </c:pt>
                <c:pt idx="22">
                  <c:v>0.79035390000000005</c:v>
                </c:pt>
                <c:pt idx="23">
                  <c:v>0.80080929999999995</c:v>
                </c:pt>
                <c:pt idx="24">
                  <c:v>0.78811640000000005</c:v>
                </c:pt>
                <c:pt idx="25">
                  <c:v>0.78457169999999998</c:v>
                </c:pt>
                <c:pt idx="26">
                  <c:v>0.75673639999999998</c:v>
                </c:pt>
                <c:pt idx="27">
                  <c:v>0.75678500000000004</c:v>
                </c:pt>
                <c:pt idx="28">
                  <c:v>0.76788120000000004</c:v>
                </c:pt>
                <c:pt idx="29">
                  <c:v>0.76646709999999996</c:v>
                </c:pt>
                <c:pt idx="30">
                  <c:v>0.73522810000000005</c:v>
                </c:pt>
                <c:pt idx="31">
                  <c:v>0.78179646000000003</c:v>
                </c:pt>
                <c:pt idx="32">
                  <c:v>0.78266084000000002</c:v>
                </c:pt>
                <c:pt idx="33">
                  <c:v>0.71105450000000003</c:v>
                </c:pt>
                <c:pt idx="34">
                  <c:v>0.78535049999999995</c:v>
                </c:pt>
                <c:pt idx="35">
                  <c:v>0.72702825000000004</c:v>
                </c:pt>
                <c:pt idx="36">
                  <c:v>0.76461789999999996</c:v>
                </c:pt>
                <c:pt idx="37">
                  <c:v>0.79764740000000001</c:v>
                </c:pt>
                <c:pt idx="38">
                  <c:v>0.81476510000000002</c:v>
                </c:pt>
                <c:pt idx="39">
                  <c:v>0.80692845999999996</c:v>
                </c:pt>
                <c:pt idx="40">
                  <c:v>0.78217080000000005</c:v>
                </c:pt>
                <c:pt idx="41">
                  <c:v>0.79640180000000005</c:v>
                </c:pt>
                <c:pt idx="42">
                  <c:v>0.82931935999999995</c:v>
                </c:pt>
                <c:pt idx="43">
                  <c:v>0.82174044999999996</c:v>
                </c:pt>
                <c:pt idx="44">
                  <c:v>0.79763859999999998</c:v>
                </c:pt>
                <c:pt idx="45">
                  <c:v>0.75987976999999995</c:v>
                </c:pt>
                <c:pt idx="46">
                  <c:v>0.76284647000000005</c:v>
                </c:pt>
                <c:pt idx="47">
                  <c:v>0.77792835000000005</c:v>
                </c:pt>
                <c:pt idx="48">
                  <c:v>0.72591262999999995</c:v>
                </c:pt>
                <c:pt idx="49">
                  <c:v>0.73794866000000003</c:v>
                </c:pt>
                <c:pt idx="50">
                  <c:v>0.7128698</c:v>
                </c:pt>
                <c:pt idx="51">
                  <c:v>0.70981740000000004</c:v>
                </c:pt>
                <c:pt idx="52">
                  <c:v>0.70221359999999999</c:v>
                </c:pt>
                <c:pt idx="53">
                  <c:v>0.69556090000000004</c:v>
                </c:pt>
                <c:pt idx="54">
                  <c:v>0.70335570000000003</c:v>
                </c:pt>
                <c:pt idx="55">
                  <c:v>0.70605059999999997</c:v>
                </c:pt>
                <c:pt idx="56">
                  <c:v>0.74951255000000006</c:v>
                </c:pt>
                <c:pt idx="57">
                  <c:v>0.7451333</c:v>
                </c:pt>
                <c:pt idx="58">
                  <c:v>0.71616570000000002</c:v>
                </c:pt>
                <c:pt idx="59">
                  <c:v>0.73412997000000002</c:v>
                </c:pt>
                <c:pt idx="60">
                  <c:v>0.71377409999999997</c:v>
                </c:pt>
                <c:pt idx="61">
                  <c:v>0.62587780000000004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Loss_Acc!$D$1</c:f>
              <c:strCache>
                <c:ptCount val="1"/>
                <c:pt idx="0">
                  <c:v>Genauigkeits-Werte von Testdaten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Loss_Acc!$D$2:$D$63</c:f>
              <c:numCache>
                <c:formatCode>General</c:formatCode>
                <c:ptCount val="62"/>
                <c:pt idx="0">
                  <c:v>0.26086956262588501</c:v>
                </c:pt>
                <c:pt idx="1">
                  <c:v>0.81395345926284701</c:v>
                </c:pt>
                <c:pt idx="2">
                  <c:v>0.54878050088882402</c:v>
                </c:pt>
                <c:pt idx="3">
                  <c:v>0.53658539056777899</c:v>
                </c:pt>
                <c:pt idx="4">
                  <c:v>0.34161490201950001</c:v>
                </c:pt>
                <c:pt idx="5">
                  <c:v>0.55056178569793701</c:v>
                </c:pt>
                <c:pt idx="6">
                  <c:v>0.36781609058380099</c:v>
                </c:pt>
                <c:pt idx="7">
                  <c:v>0.58041960000991799</c:v>
                </c:pt>
                <c:pt idx="8">
                  <c:v>0.69627505540847701</c:v>
                </c:pt>
                <c:pt idx="9">
                  <c:v>0.74142479896545399</c:v>
                </c:pt>
                <c:pt idx="10">
                  <c:v>0.68145161867141701</c:v>
                </c:pt>
                <c:pt idx="11">
                  <c:v>0.82802546024322499</c:v>
                </c:pt>
                <c:pt idx="12">
                  <c:v>0.70479702949523904</c:v>
                </c:pt>
                <c:pt idx="13">
                  <c:v>0.78397214412689198</c:v>
                </c:pt>
                <c:pt idx="14">
                  <c:v>0.79569894075393599</c:v>
                </c:pt>
                <c:pt idx="15">
                  <c:v>0.72263866662979104</c:v>
                </c:pt>
                <c:pt idx="16">
                  <c:v>0.77428179979324296</c:v>
                </c:pt>
                <c:pt idx="17">
                  <c:v>0.80676329135894698</c:v>
                </c:pt>
                <c:pt idx="18">
                  <c:v>0.79493671655654896</c:v>
                </c:pt>
                <c:pt idx="19">
                  <c:v>0.76951670646667403</c:v>
                </c:pt>
                <c:pt idx="20">
                  <c:v>0.72018349170684803</c:v>
                </c:pt>
                <c:pt idx="21">
                  <c:v>0.70898205041885298</c:v>
                </c:pt>
                <c:pt idx="22">
                  <c:v>0.81070983409881503</c:v>
                </c:pt>
                <c:pt idx="23">
                  <c:v>0.75966185331344604</c:v>
                </c:pt>
                <c:pt idx="24">
                  <c:v>0.77790564298629705</c:v>
                </c:pt>
                <c:pt idx="25">
                  <c:v>0.72503083944320601</c:v>
                </c:pt>
                <c:pt idx="26">
                  <c:v>0.76429402828216497</c:v>
                </c:pt>
                <c:pt idx="27">
                  <c:v>0.75566750764846802</c:v>
                </c:pt>
                <c:pt idx="28">
                  <c:v>0.737665474414825</c:v>
                </c:pt>
                <c:pt idx="29">
                  <c:v>0.77073168754577603</c:v>
                </c:pt>
                <c:pt idx="30">
                  <c:v>0.71779143810272195</c:v>
                </c:pt>
                <c:pt idx="31">
                  <c:v>0.77255868911743097</c:v>
                </c:pt>
                <c:pt idx="32">
                  <c:v>0.77671068906784002</c:v>
                </c:pt>
                <c:pt idx="33">
                  <c:v>0.72087377309799106</c:v>
                </c:pt>
                <c:pt idx="34">
                  <c:v>0.75970876216888406</c:v>
                </c:pt>
                <c:pt idx="35">
                  <c:v>0.70755887031555098</c:v>
                </c:pt>
                <c:pt idx="36">
                  <c:v>0.78597784042358398</c:v>
                </c:pt>
                <c:pt idx="37">
                  <c:v>0.78954082727432195</c:v>
                </c:pt>
                <c:pt idx="38">
                  <c:v>0.80251574516296298</c:v>
                </c:pt>
                <c:pt idx="39">
                  <c:v>0.78331255912780695</c:v>
                </c:pt>
                <c:pt idx="40">
                  <c:v>0.76415091753005904</c:v>
                </c:pt>
                <c:pt idx="41">
                  <c:v>0.81686747074127197</c:v>
                </c:pt>
                <c:pt idx="42">
                  <c:v>0.825766861438751</c:v>
                </c:pt>
                <c:pt idx="43">
                  <c:v>0.79720282554626398</c:v>
                </c:pt>
                <c:pt idx="44">
                  <c:v>0.754017293453216</c:v>
                </c:pt>
                <c:pt idx="45">
                  <c:v>0.75147926807403498</c:v>
                </c:pt>
                <c:pt idx="46">
                  <c:v>0.75151515007018999</c:v>
                </c:pt>
                <c:pt idx="47">
                  <c:v>0.75874125957489003</c:v>
                </c:pt>
                <c:pt idx="48">
                  <c:v>0.723039209842681</c:v>
                </c:pt>
                <c:pt idx="49">
                  <c:v>0.68727707862854004</c:v>
                </c:pt>
                <c:pt idx="50">
                  <c:v>0.69084423780441195</c:v>
                </c:pt>
                <c:pt idx="51">
                  <c:v>0.69926649332046498</c:v>
                </c:pt>
                <c:pt idx="52">
                  <c:v>0.66707617044448797</c:v>
                </c:pt>
                <c:pt idx="53">
                  <c:v>0.66346156597137396</c:v>
                </c:pt>
                <c:pt idx="54">
                  <c:v>0.71320754289626997</c:v>
                </c:pt>
                <c:pt idx="55">
                  <c:v>0.69742989540100098</c:v>
                </c:pt>
                <c:pt idx="56">
                  <c:v>0.74789917469024603</c:v>
                </c:pt>
                <c:pt idx="57">
                  <c:v>0.72262775897979703</c:v>
                </c:pt>
                <c:pt idx="58">
                  <c:v>0.69618695974349898</c:v>
                </c:pt>
                <c:pt idx="59">
                  <c:v>0.71304345130920399</c:v>
                </c:pt>
                <c:pt idx="60">
                  <c:v>0.67584478855133001</c:v>
                </c:pt>
                <c:pt idx="61">
                  <c:v>0.60594797134399403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2144"/>
        <c:axId val="47304064"/>
      </c:lineChart>
      <c:catAx>
        <c:axId val="473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 sz="1800"/>
                  <a:t>Trainingsiterationen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3040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730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Genauigkeits-Wert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3021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08286111111111E-2"/>
          <c:y val="0.95236766666666661"/>
          <c:w val="0.95009277777777779"/>
          <c:h val="3.9165666666666668E-2"/>
        </c:manualLayout>
      </c:layout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Funktion über den durschnittlich maximalen q-Wert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/>
          </c:spPr>
          <c:marker>
            <c:symbol val="none"/>
          </c:marker>
          <c:cat>
            <c:numRef>
              <c:f>Loss_Acc!$A$2:$A$63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Loss_Acc!$B$2:$B$63</c:f>
              <c:numCache>
                <c:formatCode>General</c:formatCode>
                <c:ptCount val="62"/>
                <c:pt idx="0">
                  <c:v>4.1689762999999997</c:v>
                </c:pt>
                <c:pt idx="1">
                  <c:v>4.2195305999999997</c:v>
                </c:pt>
                <c:pt idx="2">
                  <c:v>4.4807670000000002</c:v>
                </c:pt>
                <c:pt idx="3">
                  <c:v>4.3716910000000002</c:v>
                </c:pt>
                <c:pt idx="4">
                  <c:v>4.4734506999999999</c:v>
                </c:pt>
                <c:pt idx="5">
                  <c:v>3.5105822</c:v>
                </c:pt>
                <c:pt idx="6">
                  <c:v>3.5600247</c:v>
                </c:pt>
                <c:pt idx="7">
                  <c:v>3.5426394999999999</c:v>
                </c:pt>
                <c:pt idx="8">
                  <c:v>3.5282958</c:v>
                </c:pt>
                <c:pt idx="9">
                  <c:v>3.5071783000000001</c:v>
                </c:pt>
                <c:pt idx="10">
                  <c:v>3.4959220000000002</c:v>
                </c:pt>
                <c:pt idx="11">
                  <c:v>3.4838602999999999</c:v>
                </c:pt>
                <c:pt idx="12">
                  <c:v>3.455225</c:v>
                </c:pt>
                <c:pt idx="13">
                  <c:v>3.4497566000000002</c:v>
                </c:pt>
                <c:pt idx="14">
                  <c:v>3.4253947999999999</c:v>
                </c:pt>
                <c:pt idx="15">
                  <c:v>4.0684576000000003</c:v>
                </c:pt>
                <c:pt idx="16">
                  <c:v>4.0589649999999997</c:v>
                </c:pt>
                <c:pt idx="17">
                  <c:v>4.0826902</c:v>
                </c:pt>
                <c:pt idx="18">
                  <c:v>4.0968637000000001</c:v>
                </c:pt>
                <c:pt idx="19">
                  <c:v>4.0935009999999998</c:v>
                </c:pt>
                <c:pt idx="20">
                  <c:v>4.4903063999999997</c:v>
                </c:pt>
                <c:pt idx="21">
                  <c:v>4.5115457000000001</c:v>
                </c:pt>
                <c:pt idx="22">
                  <c:v>4.4540090000000001</c:v>
                </c:pt>
                <c:pt idx="23">
                  <c:v>4.4570723000000001</c:v>
                </c:pt>
                <c:pt idx="24">
                  <c:v>4.457586</c:v>
                </c:pt>
                <c:pt idx="25">
                  <c:v>4.8779573000000003</c:v>
                </c:pt>
                <c:pt idx="26">
                  <c:v>4.8729149999999999</c:v>
                </c:pt>
                <c:pt idx="27">
                  <c:v>4.8533764000000001</c:v>
                </c:pt>
                <c:pt idx="28">
                  <c:v>4.8332157000000002</c:v>
                </c:pt>
                <c:pt idx="29">
                  <c:v>4.8273554000000001</c:v>
                </c:pt>
                <c:pt idx="30">
                  <c:v>5.6596529999999996</c:v>
                </c:pt>
                <c:pt idx="31">
                  <c:v>5.5894719999999998</c:v>
                </c:pt>
                <c:pt idx="32">
                  <c:v>5.589448</c:v>
                </c:pt>
                <c:pt idx="33">
                  <c:v>5.5269383999999997</c:v>
                </c:pt>
                <c:pt idx="34">
                  <c:v>5.5098232999999999</c:v>
                </c:pt>
                <c:pt idx="35">
                  <c:v>6.0989876000000001</c:v>
                </c:pt>
                <c:pt idx="36">
                  <c:v>6.0539560000000003</c:v>
                </c:pt>
                <c:pt idx="37">
                  <c:v>6.0001749999999996</c:v>
                </c:pt>
                <c:pt idx="38">
                  <c:v>5.8898124999999997</c:v>
                </c:pt>
                <c:pt idx="39">
                  <c:v>5.8081354999999997</c:v>
                </c:pt>
                <c:pt idx="40">
                  <c:v>6.4829080000000001</c:v>
                </c:pt>
                <c:pt idx="41">
                  <c:v>6.2882322999999998</c:v>
                </c:pt>
                <c:pt idx="42">
                  <c:v>6.2748220000000003</c:v>
                </c:pt>
                <c:pt idx="43">
                  <c:v>6.2574277</c:v>
                </c:pt>
                <c:pt idx="44">
                  <c:v>6.1493820000000001</c:v>
                </c:pt>
                <c:pt idx="45">
                  <c:v>6.6531853999999999</c:v>
                </c:pt>
                <c:pt idx="46">
                  <c:v>6.6118192999999996</c:v>
                </c:pt>
                <c:pt idx="47">
                  <c:v>6.5707979999999999</c:v>
                </c:pt>
                <c:pt idx="48">
                  <c:v>6.4807323999999999</c:v>
                </c:pt>
                <c:pt idx="49">
                  <c:v>6.4333973000000002</c:v>
                </c:pt>
                <c:pt idx="50">
                  <c:v>7.0329490000000003</c:v>
                </c:pt>
                <c:pt idx="51">
                  <c:v>6.9927454000000004</c:v>
                </c:pt>
                <c:pt idx="52">
                  <c:v>6.9355453999999996</c:v>
                </c:pt>
                <c:pt idx="53">
                  <c:v>6.7628050000000002</c:v>
                </c:pt>
                <c:pt idx="54">
                  <c:v>6.7757300000000003</c:v>
                </c:pt>
                <c:pt idx="55">
                  <c:v>7.2103853000000004</c:v>
                </c:pt>
                <c:pt idx="56">
                  <c:v>7.1249637999999997</c:v>
                </c:pt>
                <c:pt idx="57">
                  <c:v>7.0474959999999998</c:v>
                </c:pt>
                <c:pt idx="58">
                  <c:v>7.0411580000000002</c:v>
                </c:pt>
                <c:pt idx="59">
                  <c:v>7.0212317000000004</c:v>
                </c:pt>
                <c:pt idx="60">
                  <c:v>7.9923815999999999</c:v>
                </c:pt>
                <c:pt idx="61">
                  <c:v>8.0643170000000008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7472"/>
        <c:axId val="47339392"/>
      </c:lineChart>
      <c:catAx>
        <c:axId val="473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 sz="1800"/>
                  <a:t>Trainingsiterationen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3393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7339392"/>
        <c:scaling>
          <c:orientation val="minMax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Durchschnittlich maximaler q-Wert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337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Funktion über den Konfidenzschwellwert </a:t>
            </a:r>
            <a:r>
              <a:rPr lang="el-GR" sz="2400"/>
              <a:t>τ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Loss_Acc!$G$1</c:f>
              <c:strCache>
                <c:ptCount val="1"/>
                <c:pt idx="0">
                  <c:v>Konfidenzschwellwert τ</c:v>
                </c:pt>
              </c:strCache>
            </c:strRef>
          </c:tx>
          <c:marker>
            <c:symbol val="none"/>
          </c:marker>
          <c:cat>
            <c:numRef>
              <c:f>Loss_Acc!$A$2:$A$63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Loss_Acc!$G$2:$G$63</c:f>
              <c:numCache>
                <c:formatCode>General</c:formatCode>
                <c:ptCount val="62"/>
                <c:pt idx="0">
                  <c:v>0.31197403371333998</c:v>
                </c:pt>
                <c:pt idx="1">
                  <c:v>0.226303875446319</c:v>
                </c:pt>
                <c:pt idx="2">
                  <c:v>0.27609142661094599</c:v>
                </c:pt>
                <c:pt idx="3">
                  <c:v>0.204740971326828</c:v>
                </c:pt>
                <c:pt idx="4">
                  <c:v>0.24274466931819899</c:v>
                </c:pt>
                <c:pt idx="5">
                  <c:v>0.160072386264801</c:v>
                </c:pt>
                <c:pt idx="6">
                  <c:v>0.189554497599601</c:v>
                </c:pt>
                <c:pt idx="7">
                  <c:v>0.18472646176815</c:v>
                </c:pt>
                <c:pt idx="8">
                  <c:v>0.17691384255886</c:v>
                </c:pt>
                <c:pt idx="9">
                  <c:v>0.18486046791076599</c:v>
                </c:pt>
                <c:pt idx="10">
                  <c:v>0.227927416563034</c:v>
                </c:pt>
                <c:pt idx="11">
                  <c:v>0.17659223079681299</c:v>
                </c:pt>
                <c:pt idx="12">
                  <c:v>0.200936838984489</c:v>
                </c:pt>
                <c:pt idx="13">
                  <c:v>0.21132916212081901</c:v>
                </c:pt>
                <c:pt idx="14">
                  <c:v>0.23644553124904599</c:v>
                </c:pt>
                <c:pt idx="15">
                  <c:v>0.240561172366142</c:v>
                </c:pt>
                <c:pt idx="16">
                  <c:v>0.23698998987674699</c:v>
                </c:pt>
                <c:pt idx="17">
                  <c:v>0.254240483045578</c:v>
                </c:pt>
                <c:pt idx="18">
                  <c:v>0.214834153652191</c:v>
                </c:pt>
                <c:pt idx="19">
                  <c:v>0.22868327796459101</c:v>
                </c:pt>
                <c:pt idx="20">
                  <c:v>0.19986212253570501</c:v>
                </c:pt>
                <c:pt idx="21">
                  <c:v>0.240293979644775</c:v>
                </c:pt>
                <c:pt idx="22">
                  <c:v>0.25154291093349401</c:v>
                </c:pt>
                <c:pt idx="23">
                  <c:v>0.202345311641693</c:v>
                </c:pt>
                <c:pt idx="24">
                  <c:v>0.215845331549644</c:v>
                </c:pt>
                <c:pt idx="25">
                  <c:v>0.21678487956523801</c:v>
                </c:pt>
                <c:pt idx="26">
                  <c:v>0.224502578377723</c:v>
                </c:pt>
                <c:pt idx="27">
                  <c:v>0.19235740602016399</c:v>
                </c:pt>
                <c:pt idx="28">
                  <c:v>0.20307251811027499</c:v>
                </c:pt>
                <c:pt idx="29">
                  <c:v>0.20633453130721999</c:v>
                </c:pt>
                <c:pt idx="30">
                  <c:v>0.244049727916717</c:v>
                </c:pt>
                <c:pt idx="31">
                  <c:v>0.25049874186515803</c:v>
                </c:pt>
                <c:pt idx="32">
                  <c:v>0.29546339809894501</c:v>
                </c:pt>
                <c:pt idx="33">
                  <c:v>0.25861699879169397</c:v>
                </c:pt>
                <c:pt idx="34">
                  <c:v>0.244522169232368</c:v>
                </c:pt>
                <c:pt idx="35">
                  <c:v>0.20932787656783999</c:v>
                </c:pt>
                <c:pt idx="36">
                  <c:v>0.262598156929016</c:v>
                </c:pt>
                <c:pt idx="37">
                  <c:v>0.29967182874679499</c:v>
                </c:pt>
                <c:pt idx="38">
                  <c:v>0.26772496104240401</c:v>
                </c:pt>
                <c:pt idx="39">
                  <c:v>0.27545008063316301</c:v>
                </c:pt>
                <c:pt idx="40">
                  <c:v>0.26734286546707098</c:v>
                </c:pt>
                <c:pt idx="41">
                  <c:v>0.27887949347495999</c:v>
                </c:pt>
                <c:pt idx="42">
                  <c:v>0.283808022737503</c:v>
                </c:pt>
                <c:pt idx="43">
                  <c:v>0.27199926972389199</c:v>
                </c:pt>
                <c:pt idx="44">
                  <c:v>0.26078814268112099</c:v>
                </c:pt>
                <c:pt idx="45">
                  <c:v>0.285795718431472</c:v>
                </c:pt>
                <c:pt idx="46">
                  <c:v>0.30889937281608498</c:v>
                </c:pt>
                <c:pt idx="47">
                  <c:v>0.27858760952949502</c:v>
                </c:pt>
                <c:pt idx="48">
                  <c:v>0.25083851814269997</c:v>
                </c:pt>
                <c:pt idx="49">
                  <c:v>0.24481013417243899</c:v>
                </c:pt>
                <c:pt idx="50">
                  <c:v>0.234809815883636</c:v>
                </c:pt>
                <c:pt idx="51">
                  <c:v>0</c:v>
                </c:pt>
                <c:pt idx="52">
                  <c:v>0</c:v>
                </c:pt>
                <c:pt idx="53">
                  <c:v>0.239145547151565</c:v>
                </c:pt>
                <c:pt idx="54">
                  <c:v>0</c:v>
                </c:pt>
                <c:pt idx="55">
                  <c:v>0.27754747867584201</c:v>
                </c:pt>
                <c:pt idx="56">
                  <c:v>0.29778593778610202</c:v>
                </c:pt>
                <c:pt idx="57">
                  <c:v>0.27551612257957397</c:v>
                </c:pt>
                <c:pt idx="58">
                  <c:v>0.263211399316787</c:v>
                </c:pt>
                <c:pt idx="59">
                  <c:v>0.30313277244567799</c:v>
                </c:pt>
                <c:pt idx="60">
                  <c:v>0.32549038529396002</c:v>
                </c:pt>
                <c:pt idx="61">
                  <c:v>0.29974874854087802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256"/>
        <c:axId val="47378432"/>
      </c:lineChart>
      <c:catAx>
        <c:axId val="473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 sz="1800"/>
                  <a:t>Trainingsiterationen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3784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737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Durchschnittlich</a:t>
                </a:r>
                <a:r>
                  <a:rPr lang="de-DE" sz="1800" baseline="0"/>
                  <a:t> Wahrscheinlichkeit falsch gewählter Aktionen</a:t>
                </a:r>
                <a:endParaRPr lang="de-DE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376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Expert_Aktionen!$B$1</c:f>
              <c:strCache>
                <c:ptCount val="1"/>
                <c:pt idx="0">
                  <c:v>Aktion 0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Expert_Aktionen!$B$2:$B$32</c:f>
              <c:numCache>
                <c:formatCode>General</c:formatCode>
                <c:ptCount val="31"/>
                <c:pt idx="0">
                  <c:v>45</c:v>
                </c:pt>
                <c:pt idx="1">
                  <c:v>34</c:v>
                </c:pt>
                <c:pt idx="2">
                  <c:v>53</c:v>
                </c:pt>
                <c:pt idx="3">
                  <c:v>43</c:v>
                </c:pt>
                <c:pt idx="4">
                  <c:v>44</c:v>
                </c:pt>
                <c:pt idx="5">
                  <c:v>55</c:v>
                </c:pt>
                <c:pt idx="6">
                  <c:v>45</c:v>
                </c:pt>
                <c:pt idx="7">
                  <c:v>38</c:v>
                </c:pt>
                <c:pt idx="8">
                  <c:v>67</c:v>
                </c:pt>
                <c:pt idx="9">
                  <c:v>46</c:v>
                </c:pt>
                <c:pt idx="10">
                  <c:v>43</c:v>
                </c:pt>
                <c:pt idx="11">
                  <c:v>35</c:v>
                </c:pt>
                <c:pt idx="12">
                  <c:v>176</c:v>
                </c:pt>
                <c:pt idx="13">
                  <c:v>76</c:v>
                </c:pt>
                <c:pt idx="14">
                  <c:v>34</c:v>
                </c:pt>
                <c:pt idx="15">
                  <c:v>36</c:v>
                </c:pt>
                <c:pt idx="16">
                  <c:v>68</c:v>
                </c:pt>
                <c:pt idx="17">
                  <c:v>41</c:v>
                </c:pt>
                <c:pt idx="18">
                  <c:v>47</c:v>
                </c:pt>
                <c:pt idx="19">
                  <c:v>44</c:v>
                </c:pt>
                <c:pt idx="20">
                  <c:v>40</c:v>
                </c:pt>
                <c:pt idx="21">
                  <c:v>50</c:v>
                </c:pt>
                <c:pt idx="22">
                  <c:v>129</c:v>
                </c:pt>
                <c:pt idx="23">
                  <c:v>61</c:v>
                </c:pt>
                <c:pt idx="24">
                  <c:v>59</c:v>
                </c:pt>
                <c:pt idx="25">
                  <c:v>47</c:v>
                </c:pt>
                <c:pt idx="26">
                  <c:v>60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44</c:v>
                </c:pt>
              </c:numCache>
            </c:numRef>
          </c:val>
        </c:ser>
        <c:ser>
          <c:idx val="1"/>
          <c:order val="1"/>
          <c:tx>
            <c:strRef>
              <c:f>Expert_Aktionen!$C$1</c:f>
              <c:strCache>
                <c:ptCount val="1"/>
                <c:pt idx="0">
                  <c:v>Aktion 1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Expert_Aktionen!$C$2:$C$32</c:f>
              <c:numCache>
                <c:formatCode>General</c:formatCode>
                <c:ptCount val="31"/>
                <c:pt idx="0">
                  <c:v>62</c:v>
                </c:pt>
                <c:pt idx="1">
                  <c:v>116</c:v>
                </c:pt>
                <c:pt idx="2">
                  <c:v>133</c:v>
                </c:pt>
                <c:pt idx="3">
                  <c:v>112</c:v>
                </c:pt>
                <c:pt idx="4">
                  <c:v>125</c:v>
                </c:pt>
                <c:pt idx="5">
                  <c:v>198</c:v>
                </c:pt>
                <c:pt idx="6">
                  <c:v>132</c:v>
                </c:pt>
                <c:pt idx="7">
                  <c:v>83</c:v>
                </c:pt>
                <c:pt idx="8">
                  <c:v>186</c:v>
                </c:pt>
                <c:pt idx="9">
                  <c:v>154</c:v>
                </c:pt>
                <c:pt idx="10">
                  <c:v>109</c:v>
                </c:pt>
                <c:pt idx="11">
                  <c:v>123</c:v>
                </c:pt>
                <c:pt idx="12">
                  <c:v>0</c:v>
                </c:pt>
                <c:pt idx="13">
                  <c:v>29</c:v>
                </c:pt>
                <c:pt idx="14">
                  <c:v>46</c:v>
                </c:pt>
                <c:pt idx="15">
                  <c:v>178</c:v>
                </c:pt>
                <c:pt idx="16">
                  <c:v>372</c:v>
                </c:pt>
                <c:pt idx="17">
                  <c:v>97</c:v>
                </c:pt>
                <c:pt idx="18">
                  <c:v>245</c:v>
                </c:pt>
                <c:pt idx="19">
                  <c:v>237</c:v>
                </c:pt>
                <c:pt idx="20">
                  <c:v>99</c:v>
                </c:pt>
                <c:pt idx="21">
                  <c:v>313</c:v>
                </c:pt>
                <c:pt idx="22">
                  <c:v>0</c:v>
                </c:pt>
                <c:pt idx="23">
                  <c:v>169</c:v>
                </c:pt>
                <c:pt idx="24">
                  <c:v>271</c:v>
                </c:pt>
                <c:pt idx="25">
                  <c:v>206</c:v>
                </c:pt>
                <c:pt idx="26">
                  <c:v>306</c:v>
                </c:pt>
                <c:pt idx="27">
                  <c:v>282</c:v>
                </c:pt>
                <c:pt idx="28">
                  <c:v>185</c:v>
                </c:pt>
                <c:pt idx="29">
                  <c:v>159</c:v>
                </c:pt>
                <c:pt idx="30">
                  <c:v>166</c:v>
                </c:pt>
              </c:numCache>
            </c:numRef>
          </c:val>
        </c:ser>
        <c:ser>
          <c:idx val="2"/>
          <c:order val="2"/>
          <c:tx>
            <c:strRef>
              <c:f>Expert_Aktionen!$D$1</c:f>
              <c:strCache>
                <c:ptCount val="1"/>
                <c:pt idx="0">
                  <c:v>Aktion 2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Expert_Aktionen!$D$2:$D$32</c:f>
              <c:numCache>
                <c:formatCode>General</c:formatCode>
                <c:ptCount val="31"/>
                <c:pt idx="0">
                  <c:v>4</c:v>
                </c:pt>
                <c:pt idx="1">
                  <c:v>24</c:v>
                </c:pt>
                <c:pt idx="2">
                  <c:v>21</c:v>
                </c:pt>
                <c:pt idx="3">
                  <c:v>9</c:v>
                </c:pt>
                <c:pt idx="4">
                  <c:v>18</c:v>
                </c:pt>
                <c:pt idx="5">
                  <c:v>33</c:v>
                </c:pt>
                <c:pt idx="6">
                  <c:v>22</c:v>
                </c:pt>
                <c:pt idx="7">
                  <c:v>12</c:v>
                </c:pt>
                <c:pt idx="8">
                  <c:v>23</c:v>
                </c:pt>
                <c:pt idx="9">
                  <c:v>57</c:v>
                </c:pt>
                <c:pt idx="10">
                  <c:v>16</c:v>
                </c:pt>
                <c:pt idx="11">
                  <c:v>7</c:v>
                </c:pt>
                <c:pt idx="12">
                  <c:v>14</c:v>
                </c:pt>
                <c:pt idx="13">
                  <c:v>125</c:v>
                </c:pt>
                <c:pt idx="14">
                  <c:v>6</c:v>
                </c:pt>
                <c:pt idx="15">
                  <c:v>18</c:v>
                </c:pt>
                <c:pt idx="16">
                  <c:v>29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11</c:v>
                </c:pt>
                <c:pt idx="21">
                  <c:v>19</c:v>
                </c:pt>
                <c:pt idx="22">
                  <c:v>147</c:v>
                </c:pt>
                <c:pt idx="23">
                  <c:v>14</c:v>
                </c:pt>
                <c:pt idx="24">
                  <c:v>35</c:v>
                </c:pt>
                <c:pt idx="25">
                  <c:v>25</c:v>
                </c:pt>
                <c:pt idx="26">
                  <c:v>23</c:v>
                </c:pt>
                <c:pt idx="27">
                  <c:v>21</c:v>
                </c:pt>
                <c:pt idx="28">
                  <c:v>9</c:v>
                </c:pt>
                <c:pt idx="29">
                  <c:v>15</c:v>
                </c:pt>
                <c:pt idx="30">
                  <c:v>16</c:v>
                </c:pt>
              </c:numCache>
            </c:numRef>
          </c:val>
        </c:ser>
        <c:ser>
          <c:idx val="3"/>
          <c:order val="3"/>
          <c:tx>
            <c:strRef>
              <c:f>Expert_Aktionen!$E$1</c:f>
              <c:strCache>
                <c:ptCount val="1"/>
                <c:pt idx="0">
                  <c:v>Aktion 3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Expert_Aktionen!$E$2:$E$32</c:f>
              <c:numCache>
                <c:formatCode>General</c:formatCode>
                <c:ptCount val="31"/>
                <c:pt idx="0">
                  <c:v>22</c:v>
                </c:pt>
                <c:pt idx="1">
                  <c:v>49</c:v>
                </c:pt>
                <c:pt idx="2">
                  <c:v>122</c:v>
                </c:pt>
                <c:pt idx="3">
                  <c:v>42</c:v>
                </c:pt>
                <c:pt idx="4">
                  <c:v>55</c:v>
                </c:pt>
                <c:pt idx="5">
                  <c:v>99</c:v>
                </c:pt>
                <c:pt idx="6">
                  <c:v>58</c:v>
                </c:pt>
                <c:pt idx="7">
                  <c:v>51</c:v>
                </c:pt>
                <c:pt idx="8">
                  <c:v>79</c:v>
                </c:pt>
                <c:pt idx="9">
                  <c:v>109</c:v>
                </c:pt>
                <c:pt idx="10">
                  <c:v>43</c:v>
                </c:pt>
                <c:pt idx="11">
                  <c:v>59</c:v>
                </c:pt>
                <c:pt idx="12">
                  <c:v>77</c:v>
                </c:pt>
                <c:pt idx="13">
                  <c:v>32</c:v>
                </c:pt>
                <c:pt idx="14">
                  <c:v>18</c:v>
                </c:pt>
                <c:pt idx="15">
                  <c:v>57</c:v>
                </c:pt>
                <c:pt idx="16">
                  <c:v>93</c:v>
                </c:pt>
                <c:pt idx="17">
                  <c:v>27</c:v>
                </c:pt>
                <c:pt idx="18">
                  <c:v>63</c:v>
                </c:pt>
                <c:pt idx="19">
                  <c:v>59</c:v>
                </c:pt>
                <c:pt idx="20">
                  <c:v>24</c:v>
                </c:pt>
                <c:pt idx="21">
                  <c:v>79</c:v>
                </c:pt>
                <c:pt idx="22">
                  <c:v>51</c:v>
                </c:pt>
                <c:pt idx="23">
                  <c:v>49</c:v>
                </c:pt>
                <c:pt idx="24">
                  <c:v>79</c:v>
                </c:pt>
                <c:pt idx="25">
                  <c:v>42</c:v>
                </c:pt>
                <c:pt idx="26">
                  <c:v>81</c:v>
                </c:pt>
                <c:pt idx="27">
                  <c:v>76</c:v>
                </c:pt>
                <c:pt idx="28">
                  <c:v>47</c:v>
                </c:pt>
                <c:pt idx="29">
                  <c:v>30</c:v>
                </c:pt>
                <c:pt idx="30">
                  <c:v>50</c:v>
                </c:pt>
              </c:numCache>
            </c:numRef>
          </c:val>
        </c:ser>
        <c:ser>
          <c:idx val="4"/>
          <c:order val="4"/>
          <c:tx>
            <c:strRef>
              <c:f>Expert_Aktionen!$F$1</c:f>
              <c:strCache>
                <c:ptCount val="1"/>
                <c:pt idx="0">
                  <c:v>Aktion 4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Expert_Aktionen!$F$2:$F$32</c:f>
              <c:numCache>
                <c:formatCode>General</c:formatCode>
                <c:ptCount val="31"/>
                <c:pt idx="0">
                  <c:v>25</c:v>
                </c:pt>
                <c:pt idx="1">
                  <c:v>63</c:v>
                </c:pt>
                <c:pt idx="2">
                  <c:v>17</c:v>
                </c:pt>
                <c:pt idx="3">
                  <c:v>42</c:v>
                </c:pt>
                <c:pt idx="4">
                  <c:v>50</c:v>
                </c:pt>
                <c:pt idx="5">
                  <c:v>158</c:v>
                </c:pt>
                <c:pt idx="6">
                  <c:v>52</c:v>
                </c:pt>
                <c:pt idx="7">
                  <c:v>29</c:v>
                </c:pt>
                <c:pt idx="8">
                  <c:v>117</c:v>
                </c:pt>
                <c:pt idx="9">
                  <c:v>116</c:v>
                </c:pt>
                <c:pt idx="10">
                  <c:v>40</c:v>
                </c:pt>
                <c:pt idx="11">
                  <c:v>40</c:v>
                </c:pt>
                <c:pt idx="12">
                  <c:v>81</c:v>
                </c:pt>
                <c:pt idx="13">
                  <c:v>25</c:v>
                </c:pt>
                <c:pt idx="14">
                  <c:v>17</c:v>
                </c:pt>
                <c:pt idx="15">
                  <c:v>60</c:v>
                </c:pt>
                <c:pt idx="16">
                  <c:v>100</c:v>
                </c:pt>
                <c:pt idx="17">
                  <c:v>26</c:v>
                </c:pt>
                <c:pt idx="18">
                  <c:v>58</c:v>
                </c:pt>
                <c:pt idx="19">
                  <c:v>58</c:v>
                </c:pt>
                <c:pt idx="20">
                  <c:v>24</c:v>
                </c:pt>
                <c:pt idx="21">
                  <c:v>75</c:v>
                </c:pt>
                <c:pt idx="22">
                  <c:v>50</c:v>
                </c:pt>
                <c:pt idx="23">
                  <c:v>44</c:v>
                </c:pt>
                <c:pt idx="24">
                  <c:v>78</c:v>
                </c:pt>
                <c:pt idx="25">
                  <c:v>39</c:v>
                </c:pt>
                <c:pt idx="26">
                  <c:v>78</c:v>
                </c:pt>
                <c:pt idx="27">
                  <c:v>77</c:v>
                </c:pt>
                <c:pt idx="28">
                  <c:v>44</c:v>
                </c:pt>
                <c:pt idx="29">
                  <c:v>24</c:v>
                </c:pt>
                <c:pt idx="30">
                  <c:v>43</c:v>
                </c:pt>
              </c:numCache>
            </c:numRef>
          </c:val>
        </c:ser>
        <c:ser>
          <c:idx val="5"/>
          <c:order val="5"/>
          <c:tx>
            <c:strRef>
              <c:f>Expert_Aktionen!$G$1</c:f>
              <c:strCache>
                <c:ptCount val="1"/>
                <c:pt idx="0">
                  <c:v>Aktion 5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Expert_Aktionen!$G$2:$G$32</c:f>
              <c:numCache>
                <c:formatCode>General</c:formatCode>
                <c:ptCount val="31"/>
                <c:pt idx="0">
                  <c:v>4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13</c:v>
                </c:pt>
                <c:pt idx="5">
                  <c:v>31</c:v>
                </c:pt>
                <c:pt idx="6">
                  <c:v>22</c:v>
                </c:pt>
                <c:pt idx="7">
                  <c:v>11</c:v>
                </c:pt>
                <c:pt idx="8">
                  <c:v>14</c:v>
                </c:pt>
                <c:pt idx="9">
                  <c:v>19</c:v>
                </c:pt>
                <c:pt idx="10">
                  <c:v>10</c:v>
                </c:pt>
                <c:pt idx="11">
                  <c:v>18</c:v>
                </c:pt>
                <c:pt idx="12">
                  <c:v>11</c:v>
                </c:pt>
                <c:pt idx="13">
                  <c:v>48</c:v>
                </c:pt>
                <c:pt idx="14">
                  <c:v>2</c:v>
                </c:pt>
                <c:pt idx="15">
                  <c:v>12</c:v>
                </c:pt>
                <c:pt idx="16">
                  <c:v>30</c:v>
                </c:pt>
                <c:pt idx="17">
                  <c:v>4</c:v>
                </c:pt>
                <c:pt idx="18">
                  <c:v>11</c:v>
                </c:pt>
                <c:pt idx="19">
                  <c:v>16</c:v>
                </c:pt>
                <c:pt idx="20">
                  <c:v>6</c:v>
                </c:pt>
                <c:pt idx="21">
                  <c:v>13</c:v>
                </c:pt>
                <c:pt idx="22">
                  <c:v>116</c:v>
                </c:pt>
                <c:pt idx="23">
                  <c:v>13</c:v>
                </c:pt>
                <c:pt idx="24">
                  <c:v>27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13</c:v>
                </c:pt>
                <c:pt idx="29">
                  <c:v>19</c:v>
                </c:pt>
                <c:pt idx="3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46363008"/>
        <c:axId val="46364544"/>
      </c:barChart>
      <c:catAx>
        <c:axId val="463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64544"/>
        <c:crosses val="autoZero"/>
        <c:auto val="1"/>
        <c:lblAlgn val="ctr"/>
        <c:lblOffset val="100"/>
        <c:noMultiLvlLbl val="0"/>
      </c:catAx>
      <c:valAx>
        <c:axId val="46364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3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Expert_Aktionen!$B$39:$G$39</c:f>
                <c:numCache>
                  <c:formatCode>General</c:formatCode>
                  <c:ptCount val="6"/>
                  <c:pt idx="0">
                    <c:v>9.3256062117661447</c:v>
                  </c:pt>
                  <c:pt idx="1">
                    <c:v>81.027593444893213</c:v>
                  </c:pt>
                  <c:pt idx="2">
                    <c:v>10.989653623863074</c:v>
                  </c:pt>
                  <c:pt idx="3">
                    <c:v>26.313233237028154</c:v>
                  </c:pt>
                  <c:pt idx="4">
                    <c:v>33.701223817132913</c:v>
                  </c:pt>
                  <c:pt idx="5">
                    <c:v>7.1361476424330768</c:v>
                  </c:pt>
                </c:numCache>
              </c:numRef>
            </c:plus>
            <c:minus>
              <c:numRef>
                <c:f>Expert_Aktionen!$B$39:$G$39</c:f>
                <c:numCache>
                  <c:formatCode>General</c:formatCode>
                  <c:ptCount val="6"/>
                  <c:pt idx="0">
                    <c:v>9.3256062117661447</c:v>
                  </c:pt>
                  <c:pt idx="1">
                    <c:v>81.027593444893213</c:v>
                  </c:pt>
                  <c:pt idx="2">
                    <c:v>10.989653623863074</c:v>
                  </c:pt>
                  <c:pt idx="3">
                    <c:v>26.313233237028154</c:v>
                  </c:pt>
                  <c:pt idx="4">
                    <c:v>33.701223817132913</c:v>
                  </c:pt>
                  <c:pt idx="5">
                    <c:v>7.1361476424330768</c:v>
                  </c:pt>
                </c:numCache>
              </c:numRef>
            </c:minus>
          </c:errBars>
          <c:cat>
            <c:strRef>
              <c:f>Expert_Aktionen!$B$37:$G$37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Expert_Aktionen!$B$38:$G$38</c:f>
              <c:numCache>
                <c:formatCode>General</c:formatCode>
                <c:ptCount val="6"/>
                <c:pt idx="0">
                  <c:v>46.821428571428569</c:v>
                </c:pt>
                <c:pt idx="1">
                  <c:v>173.71428571428572</c:v>
                </c:pt>
                <c:pt idx="2">
                  <c:v>18.571428571428573</c:v>
                </c:pt>
                <c:pt idx="3">
                  <c:v>59.357142857142854</c:v>
                </c:pt>
                <c:pt idx="4">
                  <c:v>56.928571428571431</c:v>
                </c:pt>
                <c:pt idx="5">
                  <c:v>14.964285714285714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80928"/>
        <c:axId val="46382464"/>
      </c:barChart>
      <c:catAx>
        <c:axId val="463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6382464"/>
        <c:crosses val="autoZero"/>
        <c:auto val="1"/>
        <c:lblAlgn val="ctr"/>
        <c:lblOffset val="100"/>
        <c:noMultiLvlLbl val="0"/>
      </c:catAx>
      <c:valAx>
        <c:axId val="46382464"/>
        <c:scaling>
          <c:orientation val="minMax"/>
          <c:max val="350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80928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Expert_Aktionen!$A$42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Expert_Aktionen!$B$42:$G$42</c:f>
              <c:numCache>
                <c:formatCode>General</c:formatCode>
                <c:ptCount val="6"/>
                <c:pt idx="0">
                  <c:v>34</c:v>
                </c:pt>
                <c:pt idx="1">
                  <c:v>46</c:v>
                </c:pt>
                <c:pt idx="2">
                  <c:v>4</c:v>
                </c:pt>
                <c:pt idx="3">
                  <c:v>18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Expert_Aktionen!$A$43</c:f>
              <c:strCache>
                <c:ptCount val="1"/>
                <c:pt idx="0">
                  <c:v>1.Quartil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Expert_Aktionen!$B$43:$G$43</c:f>
                <c:numCache>
                  <c:formatCode>General</c:formatCode>
                  <c:ptCount val="6"/>
                  <c:pt idx="0">
                    <c:v>7</c:v>
                  </c:pt>
                  <c:pt idx="1">
                    <c:v>69</c:v>
                  </c:pt>
                  <c:pt idx="2">
                    <c:v>7.75</c:v>
                  </c:pt>
                  <c:pt idx="3">
                    <c:v>24.75</c:v>
                  </c:pt>
                  <c:pt idx="4">
                    <c:v>19.5</c:v>
                  </c:pt>
                  <c:pt idx="5">
                    <c:v>9</c:v>
                  </c:pt>
                </c:numCache>
              </c:numRef>
            </c:minus>
          </c:errBars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Expert_Aktionen!$B$43:$G$43</c:f>
              <c:numCache>
                <c:formatCode>General</c:formatCode>
                <c:ptCount val="6"/>
                <c:pt idx="0">
                  <c:v>7</c:v>
                </c:pt>
                <c:pt idx="1">
                  <c:v>69</c:v>
                </c:pt>
                <c:pt idx="2">
                  <c:v>7.75</c:v>
                </c:pt>
                <c:pt idx="3">
                  <c:v>24.75</c:v>
                </c:pt>
                <c:pt idx="4">
                  <c:v>19.5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Expert_Aktionen!$A$44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Expert_Aktionen!$B$44:$G$44</c:f>
              <c:numCache>
                <c:formatCode>General</c:formatCode>
                <c:ptCount val="6"/>
                <c:pt idx="0">
                  <c:v>3.5</c:v>
                </c:pt>
                <c:pt idx="1">
                  <c:v>47.5</c:v>
                </c:pt>
                <c:pt idx="2">
                  <c:v>5.25</c:v>
                </c:pt>
                <c:pt idx="3">
                  <c:v>13.25</c:v>
                </c:pt>
                <c:pt idx="4">
                  <c:v>10.5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Expert_Aktionen!$A$45</c:f>
              <c:strCache>
                <c:ptCount val="1"/>
                <c:pt idx="0">
                  <c:v>3.Quartil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Expert_Aktionen!$B$46:$G$46</c:f>
                <c:numCache>
                  <c:formatCode>General</c:formatCode>
                  <c:ptCount val="6"/>
                  <c:pt idx="0">
                    <c:v>17.25</c:v>
                  </c:pt>
                  <c:pt idx="1">
                    <c:v>158.25</c:v>
                  </c:pt>
                  <c:pt idx="2">
                    <c:v>34</c:v>
                  </c:pt>
                  <c:pt idx="3">
                    <c:v>43</c:v>
                  </c:pt>
                  <c:pt idx="4">
                    <c:v>82.5</c:v>
                  </c:pt>
                  <c:pt idx="5">
                    <c:v>12.75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Expert_Aktionen!$B$45:$G$45</c:f>
              <c:numCache>
                <c:formatCode>General</c:formatCode>
                <c:ptCount val="6"/>
                <c:pt idx="0">
                  <c:v>6.25</c:v>
                </c:pt>
                <c:pt idx="1">
                  <c:v>51.25</c:v>
                </c:pt>
                <c:pt idx="2">
                  <c:v>6</c:v>
                </c:pt>
                <c:pt idx="3">
                  <c:v>23</c:v>
                </c:pt>
                <c:pt idx="4">
                  <c:v>28.5</c:v>
                </c:pt>
                <c:pt idx="5">
                  <c:v>4.25</c:v>
                </c:pt>
              </c:numCache>
            </c:numRef>
          </c:val>
        </c:ser>
        <c:ser>
          <c:idx val="4"/>
          <c:order val="4"/>
          <c:tx>
            <c:strRef>
              <c:f>Expert_Aktionen!$A$46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Expert_Aktionen!$B$46:$G$46</c:f>
              <c:numCache>
                <c:formatCode>General</c:formatCode>
                <c:ptCount val="6"/>
                <c:pt idx="0">
                  <c:v>17.25</c:v>
                </c:pt>
                <c:pt idx="1">
                  <c:v>158.25</c:v>
                </c:pt>
                <c:pt idx="2">
                  <c:v>34</c:v>
                </c:pt>
                <c:pt idx="3">
                  <c:v>43</c:v>
                </c:pt>
                <c:pt idx="4">
                  <c:v>82.5</c:v>
                </c:pt>
                <c:pt idx="5">
                  <c:v>12.75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94336"/>
        <c:axId val="142508416"/>
      </c:barChart>
      <c:catAx>
        <c:axId val="1424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08416"/>
        <c:crosses val="autoZero"/>
        <c:auto val="1"/>
        <c:lblAlgn val="ctr"/>
        <c:lblOffset val="100"/>
        <c:noMultiLvlLbl val="0"/>
      </c:catAx>
      <c:valAx>
        <c:axId val="142508416"/>
        <c:scaling>
          <c:orientation val="minMax"/>
          <c:max val="45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142494336"/>
        <c:crosses val="autoZero"/>
        <c:crossBetween val="between"/>
        <c:majorUnit val="50"/>
        <c:minorUnit val="2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Expert_Aktionen!$I$42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Expert_Aktionen!$I$43</c:f>
                <c:numCache>
                  <c:formatCode>General</c:formatCode>
                  <c:ptCount val="1"/>
                  <c:pt idx="0">
                    <c:v>154</c:v>
                  </c:pt>
                </c:numCache>
              </c:numRef>
            </c:minus>
          </c:errBars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Expert_Aktionen!$I$43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Expert_Aktionen!$I$44</c:f>
              <c:numCache>
                <c:formatCode>General</c:formatCode>
                <c:ptCount val="1"/>
                <c:pt idx="0">
                  <c:v>68.5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Expert_Aktionen!$I$46</c:f>
                <c:numCache>
                  <c:formatCode>General</c:formatCode>
                  <c:ptCount val="1"/>
                  <c:pt idx="0">
                    <c:v>202.25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Expert_Aktionen!$I$45</c:f>
              <c:numCache>
                <c:formatCode>General</c:formatCode>
                <c:ptCount val="1"/>
                <c:pt idx="0">
                  <c:v>144.25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Expert_Aktionen!$I$46</c:f>
              <c:numCache>
                <c:formatCode>General</c:formatCode>
                <c:ptCount val="1"/>
                <c:pt idx="0">
                  <c:v>202.25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64032"/>
        <c:axId val="142369920"/>
      </c:barChart>
      <c:catAx>
        <c:axId val="1423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69920"/>
        <c:crosses val="autoZero"/>
        <c:auto val="1"/>
        <c:lblAlgn val="ctr"/>
        <c:lblOffset val="100"/>
        <c:noMultiLvlLbl val="0"/>
      </c:catAx>
      <c:valAx>
        <c:axId val="1423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6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Reward_Agent_Expert!$B$1</c:f>
              <c:strCache>
                <c:ptCount val="1"/>
                <c:pt idx="0">
                  <c:v>Minimum Agent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Reward_Agent_Expert!$B$2:$B$63</c:f>
              <c:numCache>
                <c:formatCode>General</c:formatCode>
                <c:ptCount val="62"/>
                <c:pt idx="0">
                  <c:v>0</c:v>
                </c:pt>
                <c:pt idx="1">
                  <c:v>3384</c:v>
                </c:pt>
                <c:pt idx="2">
                  <c:v>1918</c:v>
                </c:pt>
                <c:pt idx="3">
                  <c:v>2058</c:v>
                </c:pt>
                <c:pt idx="4">
                  <c:v>785</c:v>
                </c:pt>
                <c:pt idx="5">
                  <c:v>1269</c:v>
                </c:pt>
                <c:pt idx="6">
                  <c:v>1372</c:v>
                </c:pt>
                <c:pt idx="7">
                  <c:v>377</c:v>
                </c:pt>
                <c:pt idx="8">
                  <c:v>2181</c:v>
                </c:pt>
                <c:pt idx="9">
                  <c:v>1990</c:v>
                </c:pt>
                <c:pt idx="10">
                  <c:v>786</c:v>
                </c:pt>
                <c:pt idx="11">
                  <c:v>1439</c:v>
                </c:pt>
                <c:pt idx="12">
                  <c:v>1877</c:v>
                </c:pt>
                <c:pt idx="13">
                  <c:v>924</c:v>
                </c:pt>
                <c:pt idx="14">
                  <c:v>1026</c:v>
                </c:pt>
                <c:pt idx="15">
                  <c:v>848</c:v>
                </c:pt>
                <c:pt idx="16">
                  <c:v>1806</c:v>
                </c:pt>
                <c:pt idx="17">
                  <c:v>2115</c:v>
                </c:pt>
                <c:pt idx="18">
                  <c:v>2171</c:v>
                </c:pt>
                <c:pt idx="19">
                  <c:v>2487</c:v>
                </c:pt>
                <c:pt idx="20">
                  <c:v>1671</c:v>
                </c:pt>
                <c:pt idx="21">
                  <c:v>1730</c:v>
                </c:pt>
                <c:pt idx="22">
                  <c:v>2673</c:v>
                </c:pt>
                <c:pt idx="23">
                  <c:v>1711</c:v>
                </c:pt>
                <c:pt idx="24">
                  <c:v>1459</c:v>
                </c:pt>
                <c:pt idx="25">
                  <c:v>813</c:v>
                </c:pt>
                <c:pt idx="26">
                  <c:v>1105</c:v>
                </c:pt>
                <c:pt idx="27">
                  <c:v>764</c:v>
                </c:pt>
                <c:pt idx="28">
                  <c:v>448</c:v>
                </c:pt>
                <c:pt idx="29">
                  <c:v>653</c:v>
                </c:pt>
                <c:pt idx="30">
                  <c:v>1100</c:v>
                </c:pt>
                <c:pt idx="31">
                  <c:v>1600</c:v>
                </c:pt>
                <c:pt idx="32">
                  <c:v>1452</c:v>
                </c:pt>
                <c:pt idx="33">
                  <c:v>1679</c:v>
                </c:pt>
                <c:pt idx="34">
                  <c:v>1392</c:v>
                </c:pt>
                <c:pt idx="35">
                  <c:v>1193</c:v>
                </c:pt>
                <c:pt idx="36">
                  <c:v>967</c:v>
                </c:pt>
                <c:pt idx="37">
                  <c:v>1128</c:v>
                </c:pt>
                <c:pt idx="38">
                  <c:v>1625</c:v>
                </c:pt>
                <c:pt idx="39">
                  <c:v>1287</c:v>
                </c:pt>
                <c:pt idx="40">
                  <c:v>1567</c:v>
                </c:pt>
                <c:pt idx="41">
                  <c:v>1130</c:v>
                </c:pt>
                <c:pt idx="42">
                  <c:v>1607</c:v>
                </c:pt>
                <c:pt idx="43">
                  <c:v>1266</c:v>
                </c:pt>
                <c:pt idx="44">
                  <c:v>1061</c:v>
                </c:pt>
                <c:pt idx="45">
                  <c:v>1204</c:v>
                </c:pt>
                <c:pt idx="46">
                  <c:v>259</c:v>
                </c:pt>
                <c:pt idx="47">
                  <c:v>1566</c:v>
                </c:pt>
                <c:pt idx="48">
                  <c:v>1017</c:v>
                </c:pt>
                <c:pt idx="49">
                  <c:v>779</c:v>
                </c:pt>
                <c:pt idx="50">
                  <c:v>1063</c:v>
                </c:pt>
                <c:pt idx="51">
                  <c:v>1086</c:v>
                </c:pt>
                <c:pt idx="52">
                  <c:v>315</c:v>
                </c:pt>
                <c:pt idx="53">
                  <c:v>948</c:v>
                </c:pt>
                <c:pt idx="54">
                  <c:v>1136</c:v>
                </c:pt>
                <c:pt idx="55">
                  <c:v>1171</c:v>
                </c:pt>
                <c:pt idx="56">
                  <c:v>889</c:v>
                </c:pt>
                <c:pt idx="57">
                  <c:v>1169</c:v>
                </c:pt>
                <c:pt idx="58">
                  <c:v>1061</c:v>
                </c:pt>
                <c:pt idx="59">
                  <c:v>459</c:v>
                </c:pt>
                <c:pt idx="60">
                  <c:v>1289</c:v>
                </c:pt>
                <c:pt idx="61">
                  <c:v>810</c:v>
                </c:pt>
              </c:numCache>
            </c:numRef>
          </c:val>
        </c:ser>
        <c:ser>
          <c:idx val="1"/>
          <c:order val="1"/>
          <c:tx>
            <c:strRef>
              <c:f>Reward_Agent_Expert!$C$1</c:f>
              <c:strCache>
                <c:ptCount val="1"/>
                <c:pt idx="0">
                  <c:v>1. Quartil Agent</c:v>
                </c:pt>
              </c:strCache>
            </c:strRef>
          </c:tx>
          <c:spPr>
            <a:solidFill>
              <a:srgbClr val="558ED5">
                <a:alpha val="50196"/>
              </a:srgbClr>
            </a:solidFill>
            <a:ln>
              <a:noFill/>
            </a:ln>
          </c:spP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Reward_Agent_Expert!$C$2:$C$63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1466</c:v>
                </c:pt>
                <c:pt idx="3">
                  <c:v>1326</c:v>
                </c:pt>
                <c:pt idx="4">
                  <c:v>1652</c:v>
                </c:pt>
                <c:pt idx="5">
                  <c:v>325.25</c:v>
                </c:pt>
                <c:pt idx="6">
                  <c:v>911</c:v>
                </c:pt>
                <c:pt idx="7">
                  <c:v>475.75</c:v>
                </c:pt>
                <c:pt idx="8">
                  <c:v>1554</c:v>
                </c:pt>
                <c:pt idx="9">
                  <c:v>1536.25</c:v>
                </c:pt>
                <c:pt idx="10">
                  <c:v>1220</c:v>
                </c:pt>
                <c:pt idx="11">
                  <c:v>1440</c:v>
                </c:pt>
                <c:pt idx="12">
                  <c:v>922.5</c:v>
                </c:pt>
                <c:pt idx="13">
                  <c:v>1621</c:v>
                </c:pt>
                <c:pt idx="14">
                  <c:v>1381.5</c:v>
                </c:pt>
                <c:pt idx="15">
                  <c:v>1198</c:v>
                </c:pt>
                <c:pt idx="16">
                  <c:v>1597.5</c:v>
                </c:pt>
                <c:pt idx="17">
                  <c:v>1269</c:v>
                </c:pt>
                <c:pt idx="18">
                  <c:v>1401.5</c:v>
                </c:pt>
                <c:pt idx="19">
                  <c:v>897</c:v>
                </c:pt>
                <c:pt idx="20">
                  <c:v>1048</c:v>
                </c:pt>
                <c:pt idx="21">
                  <c:v>1758</c:v>
                </c:pt>
                <c:pt idx="22">
                  <c:v>711</c:v>
                </c:pt>
                <c:pt idx="23">
                  <c:v>1361</c:v>
                </c:pt>
                <c:pt idx="24">
                  <c:v>1499.5</c:v>
                </c:pt>
                <c:pt idx="25">
                  <c:v>1491.25</c:v>
                </c:pt>
                <c:pt idx="26">
                  <c:v>945.25</c:v>
                </c:pt>
                <c:pt idx="27">
                  <c:v>1074.25</c:v>
                </c:pt>
                <c:pt idx="28">
                  <c:v>1262</c:v>
                </c:pt>
                <c:pt idx="29">
                  <c:v>1108</c:v>
                </c:pt>
                <c:pt idx="30">
                  <c:v>1269.25</c:v>
                </c:pt>
                <c:pt idx="31">
                  <c:v>1370.5</c:v>
                </c:pt>
                <c:pt idx="32">
                  <c:v>1324.5</c:v>
                </c:pt>
                <c:pt idx="33">
                  <c:v>1041.25</c:v>
                </c:pt>
                <c:pt idx="34">
                  <c:v>1659</c:v>
                </c:pt>
                <c:pt idx="35">
                  <c:v>914.5</c:v>
                </c:pt>
                <c:pt idx="36">
                  <c:v>1677</c:v>
                </c:pt>
                <c:pt idx="37">
                  <c:v>1145.25</c:v>
                </c:pt>
                <c:pt idx="38">
                  <c:v>1086.5</c:v>
                </c:pt>
                <c:pt idx="39">
                  <c:v>1525.75</c:v>
                </c:pt>
                <c:pt idx="40">
                  <c:v>1255.5</c:v>
                </c:pt>
                <c:pt idx="41">
                  <c:v>1534.5</c:v>
                </c:pt>
                <c:pt idx="42">
                  <c:v>1132</c:v>
                </c:pt>
                <c:pt idx="43">
                  <c:v>1459.75</c:v>
                </c:pt>
                <c:pt idx="44">
                  <c:v>1143.5</c:v>
                </c:pt>
                <c:pt idx="45">
                  <c:v>730</c:v>
                </c:pt>
                <c:pt idx="46">
                  <c:v>2083.75</c:v>
                </c:pt>
                <c:pt idx="47">
                  <c:v>904.75</c:v>
                </c:pt>
                <c:pt idx="48">
                  <c:v>1333</c:v>
                </c:pt>
                <c:pt idx="49">
                  <c:v>1753</c:v>
                </c:pt>
                <c:pt idx="50">
                  <c:v>653.25</c:v>
                </c:pt>
                <c:pt idx="51">
                  <c:v>1080.75</c:v>
                </c:pt>
                <c:pt idx="52">
                  <c:v>1493</c:v>
                </c:pt>
                <c:pt idx="53">
                  <c:v>1583</c:v>
                </c:pt>
                <c:pt idx="54">
                  <c:v>853.25</c:v>
                </c:pt>
                <c:pt idx="55">
                  <c:v>1129</c:v>
                </c:pt>
                <c:pt idx="56">
                  <c:v>1048</c:v>
                </c:pt>
                <c:pt idx="57">
                  <c:v>1241.5</c:v>
                </c:pt>
                <c:pt idx="58">
                  <c:v>1001.5</c:v>
                </c:pt>
                <c:pt idx="59">
                  <c:v>1405</c:v>
                </c:pt>
                <c:pt idx="60">
                  <c:v>1450.75</c:v>
                </c:pt>
                <c:pt idx="61">
                  <c:v>1134.75</c:v>
                </c:pt>
              </c:numCache>
            </c:numRef>
          </c:val>
        </c:ser>
        <c:ser>
          <c:idx val="2"/>
          <c:order val="2"/>
          <c:tx>
            <c:strRef>
              <c:f>Reward_Agent_Expert!$D$1</c:f>
              <c:strCache>
                <c:ptCount val="1"/>
                <c:pt idx="0">
                  <c:v>Median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Reward_Agent_Expert!$D$2:$D$63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1011.5</c:v>
                </c:pt>
                <c:pt idx="5">
                  <c:v>1294.25</c:v>
                </c:pt>
                <c:pt idx="6">
                  <c:v>1420.5</c:v>
                </c:pt>
                <c:pt idx="7">
                  <c:v>175.75</c:v>
                </c:pt>
                <c:pt idx="8">
                  <c:v>2964</c:v>
                </c:pt>
                <c:pt idx="9">
                  <c:v>1219.75</c:v>
                </c:pt>
                <c:pt idx="10">
                  <c:v>1823</c:v>
                </c:pt>
                <c:pt idx="11">
                  <c:v>1558</c:v>
                </c:pt>
                <c:pt idx="12">
                  <c:v>963</c:v>
                </c:pt>
                <c:pt idx="13">
                  <c:v>1378</c:v>
                </c:pt>
                <c:pt idx="14">
                  <c:v>1173.5</c:v>
                </c:pt>
                <c:pt idx="15">
                  <c:v>955.5</c:v>
                </c:pt>
                <c:pt idx="16">
                  <c:v>963.5</c:v>
                </c:pt>
                <c:pt idx="17">
                  <c:v>0</c:v>
                </c:pt>
                <c:pt idx="18">
                  <c:v>1468</c:v>
                </c:pt>
                <c:pt idx="19">
                  <c:v>1277.5</c:v>
                </c:pt>
                <c:pt idx="20">
                  <c:v>1402</c:v>
                </c:pt>
                <c:pt idx="21">
                  <c:v>1846</c:v>
                </c:pt>
                <c:pt idx="22">
                  <c:v>0</c:v>
                </c:pt>
                <c:pt idx="23">
                  <c:v>1277.5</c:v>
                </c:pt>
                <c:pt idx="24">
                  <c:v>881</c:v>
                </c:pt>
                <c:pt idx="25">
                  <c:v>729.25</c:v>
                </c:pt>
                <c:pt idx="26">
                  <c:v>1631.75</c:v>
                </c:pt>
                <c:pt idx="27">
                  <c:v>754.75</c:v>
                </c:pt>
                <c:pt idx="28">
                  <c:v>927</c:v>
                </c:pt>
                <c:pt idx="29">
                  <c:v>1224</c:v>
                </c:pt>
                <c:pt idx="30">
                  <c:v>1179.25</c:v>
                </c:pt>
                <c:pt idx="31">
                  <c:v>848.5</c:v>
                </c:pt>
                <c:pt idx="32">
                  <c:v>720</c:v>
                </c:pt>
                <c:pt idx="33">
                  <c:v>818.25</c:v>
                </c:pt>
                <c:pt idx="34">
                  <c:v>1184.5</c:v>
                </c:pt>
                <c:pt idx="35">
                  <c:v>563.5</c:v>
                </c:pt>
                <c:pt idx="36">
                  <c:v>680.5</c:v>
                </c:pt>
                <c:pt idx="37">
                  <c:v>571.25</c:v>
                </c:pt>
                <c:pt idx="38">
                  <c:v>959.5</c:v>
                </c:pt>
                <c:pt idx="39">
                  <c:v>1436.75</c:v>
                </c:pt>
                <c:pt idx="40">
                  <c:v>1268.5</c:v>
                </c:pt>
                <c:pt idx="41">
                  <c:v>819.5</c:v>
                </c:pt>
                <c:pt idx="42">
                  <c:v>1349</c:v>
                </c:pt>
                <c:pt idx="43">
                  <c:v>1352.75</c:v>
                </c:pt>
                <c:pt idx="44">
                  <c:v>775.5</c:v>
                </c:pt>
                <c:pt idx="45">
                  <c:v>980.5</c:v>
                </c:pt>
                <c:pt idx="46">
                  <c:v>592.75</c:v>
                </c:pt>
                <c:pt idx="47">
                  <c:v>937.25</c:v>
                </c:pt>
                <c:pt idx="48">
                  <c:v>454.5</c:v>
                </c:pt>
                <c:pt idx="49">
                  <c:v>1018.5</c:v>
                </c:pt>
                <c:pt idx="50">
                  <c:v>994.25</c:v>
                </c:pt>
                <c:pt idx="51">
                  <c:v>529.75</c:v>
                </c:pt>
                <c:pt idx="52">
                  <c:v>953</c:v>
                </c:pt>
                <c:pt idx="53">
                  <c:v>878</c:v>
                </c:pt>
                <c:pt idx="54">
                  <c:v>756.25</c:v>
                </c:pt>
                <c:pt idx="55">
                  <c:v>638</c:v>
                </c:pt>
                <c:pt idx="56">
                  <c:v>596</c:v>
                </c:pt>
                <c:pt idx="57">
                  <c:v>1131</c:v>
                </c:pt>
                <c:pt idx="58">
                  <c:v>408.5</c:v>
                </c:pt>
                <c:pt idx="59">
                  <c:v>949</c:v>
                </c:pt>
                <c:pt idx="60">
                  <c:v>569.25</c:v>
                </c:pt>
                <c:pt idx="61">
                  <c:v>776.25</c:v>
                </c:pt>
              </c:numCache>
            </c:numRef>
          </c:val>
        </c:ser>
        <c:ser>
          <c:idx val="3"/>
          <c:order val="3"/>
          <c:tx>
            <c:strRef>
              <c:f>Reward_Agent_Expert!$E$1</c:f>
              <c:strCache>
                <c:ptCount val="1"/>
                <c:pt idx="0">
                  <c:v>3.Quartil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Reward_Agent_Expert!$E$2:$E$63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1626.75</c:v>
                </c:pt>
                <c:pt idx="5">
                  <c:v>1379.75</c:v>
                </c:pt>
                <c:pt idx="6">
                  <c:v>2199.5</c:v>
                </c:pt>
                <c:pt idx="7">
                  <c:v>197.25</c:v>
                </c:pt>
                <c:pt idx="8">
                  <c:v>2618.25</c:v>
                </c:pt>
                <c:pt idx="9">
                  <c:v>1530</c:v>
                </c:pt>
                <c:pt idx="10">
                  <c:v>1844.25</c:v>
                </c:pt>
                <c:pt idx="11">
                  <c:v>2642.5</c:v>
                </c:pt>
                <c:pt idx="12">
                  <c:v>3055.75</c:v>
                </c:pt>
                <c:pt idx="13">
                  <c:v>2691.25</c:v>
                </c:pt>
                <c:pt idx="14">
                  <c:v>1499.75</c:v>
                </c:pt>
                <c:pt idx="15">
                  <c:v>3775</c:v>
                </c:pt>
                <c:pt idx="16">
                  <c:v>2654.25</c:v>
                </c:pt>
                <c:pt idx="17">
                  <c:v>0</c:v>
                </c:pt>
                <c:pt idx="18">
                  <c:v>3344.5</c:v>
                </c:pt>
                <c:pt idx="19">
                  <c:v>2053.5</c:v>
                </c:pt>
                <c:pt idx="20">
                  <c:v>886.5</c:v>
                </c:pt>
                <c:pt idx="21">
                  <c:v>2308</c:v>
                </c:pt>
                <c:pt idx="22">
                  <c:v>2432</c:v>
                </c:pt>
                <c:pt idx="23">
                  <c:v>3966.5</c:v>
                </c:pt>
                <c:pt idx="24">
                  <c:v>1344.5</c:v>
                </c:pt>
                <c:pt idx="25">
                  <c:v>1095.5</c:v>
                </c:pt>
                <c:pt idx="26">
                  <c:v>1763.25</c:v>
                </c:pt>
                <c:pt idx="27">
                  <c:v>1648.5</c:v>
                </c:pt>
                <c:pt idx="28">
                  <c:v>1035.75</c:v>
                </c:pt>
                <c:pt idx="29">
                  <c:v>1925.75</c:v>
                </c:pt>
                <c:pt idx="30">
                  <c:v>2295.5</c:v>
                </c:pt>
                <c:pt idx="31">
                  <c:v>804.5</c:v>
                </c:pt>
                <c:pt idx="32">
                  <c:v>2121</c:v>
                </c:pt>
                <c:pt idx="33">
                  <c:v>1525.75</c:v>
                </c:pt>
                <c:pt idx="34">
                  <c:v>1137.75</c:v>
                </c:pt>
                <c:pt idx="35">
                  <c:v>1744.5</c:v>
                </c:pt>
                <c:pt idx="36">
                  <c:v>1171.25</c:v>
                </c:pt>
                <c:pt idx="37">
                  <c:v>1053.25</c:v>
                </c:pt>
                <c:pt idx="38">
                  <c:v>1573</c:v>
                </c:pt>
                <c:pt idx="39">
                  <c:v>769.5</c:v>
                </c:pt>
                <c:pt idx="40">
                  <c:v>978.5</c:v>
                </c:pt>
                <c:pt idx="41">
                  <c:v>1154</c:v>
                </c:pt>
                <c:pt idx="42">
                  <c:v>1319.25</c:v>
                </c:pt>
                <c:pt idx="43">
                  <c:v>2329.25</c:v>
                </c:pt>
                <c:pt idx="44">
                  <c:v>2278.75</c:v>
                </c:pt>
                <c:pt idx="45">
                  <c:v>1107</c:v>
                </c:pt>
                <c:pt idx="46">
                  <c:v>1823</c:v>
                </c:pt>
                <c:pt idx="47">
                  <c:v>1068.25</c:v>
                </c:pt>
                <c:pt idx="48">
                  <c:v>1834.25</c:v>
                </c:pt>
                <c:pt idx="49">
                  <c:v>1141.75</c:v>
                </c:pt>
                <c:pt idx="50">
                  <c:v>1644.5</c:v>
                </c:pt>
                <c:pt idx="51">
                  <c:v>851.5</c:v>
                </c:pt>
                <c:pt idx="52">
                  <c:v>844.5</c:v>
                </c:pt>
                <c:pt idx="53">
                  <c:v>1160.75</c:v>
                </c:pt>
                <c:pt idx="54">
                  <c:v>1372.75</c:v>
                </c:pt>
                <c:pt idx="55">
                  <c:v>2170.25</c:v>
                </c:pt>
                <c:pt idx="56">
                  <c:v>2200</c:v>
                </c:pt>
                <c:pt idx="57">
                  <c:v>1199.25</c:v>
                </c:pt>
                <c:pt idx="58">
                  <c:v>982</c:v>
                </c:pt>
                <c:pt idx="59">
                  <c:v>2355.25</c:v>
                </c:pt>
                <c:pt idx="60">
                  <c:v>1628.75</c:v>
                </c:pt>
                <c:pt idx="61">
                  <c:v>1992.5</c:v>
                </c:pt>
              </c:numCache>
            </c:numRef>
          </c:val>
        </c:ser>
        <c:ser>
          <c:idx val="4"/>
          <c:order val="4"/>
          <c:tx>
            <c:strRef>
              <c:f>Reward_Agent_Expert!$F$1</c:f>
              <c:strCache>
                <c:ptCount val="1"/>
                <c:pt idx="0">
                  <c:v>Maximum Agent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50196"/>
              </a:schemeClr>
            </a:solidFill>
            <a:ln>
              <a:noFill/>
            </a:ln>
          </c:spP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Reward_Agent_Expert!$F$2:$F$63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15172</c:v>
                </c:pt>
                <c:pt idx="3">
                  <c:v>4199</c:v>
                </c:pt>
                <c:pt idx="4">
                  <c:v>2881.75</c:v>
                </c:pt>
                <c:pt idx="5">
                  <c:v>7790.75</c:v>
                </c:pt>
                <c:pt idx="6">
                  <c:v>6212</c:v>
                </c:pt>
                <c:pt idx="7">
                  <c:v>3522.25</c:v>
                </c:pt>
                <c:pt idx="8">
                  <c:v>18247.75</c:v>
                </c:pt>
                <c:pt idx="9">
                  <c:v>3036</c:v>
                </c:pt>
                <c:pt idx="10">
                  <c:v>7592.75</c:v>
                </c:pt>
                <c:pt idx="11">
                  <c:v>18878.5</c:v>
                </c:pt>
                <c:pt idx="12">
                  <c:v>16649.75</c:v>
                </c:pt>
                <c:pt idx="13">
                  <c:v>14255.75</c:v>
                </c:pt>
                <c:pt idx="14">
                  <c:v>10976.25</c:v>
                </c:pt>
                <c:pt idx="15">
                  <c:v>9295.5</c:v>
                </c:pt>
                <c:pt idx="16">
                  <c:v>6314.75</c:v>
                </c:pt>
                <c:pt idx="17">
                  <c:v>12591</c:v>
                </c:pt>
                <c:pt idx="18">
                  <c:v>17319</c:v>
                </c:pt>
                <c:pt idx="19">
                  <c:v>16523</c:v>
                </c:pt>
                <c:pt idx="20">
                  <c:v>4537.5</c:v>
                </c:pt>
                <c:pt idx="21">
                  <c:v>10608</c:v>
                </c:pt>
                <c:pt idx="22">
                  <c:v>9489</c:v>
                </c:pt>
                <c:pt idx="23">
                  <c:v>13699</c:v>
                </c:pt>
                <c:pt idx="24">
                  <c:v>1733</c:v>
                </c:pt>
                <c:pt idx="25">
                  <c:v>4111</c:v>
                </c:pt>
                <c:pt idx="26">
                  <c:v>2205.75</c:v>
                </c:pt>
                <c:pt idx="27">
                  <c:v>5054.5</c:v>
                </c:pt>
                <c:pt idx="28">
                  <c:v>4700.25</c:v>
                </c:pt>
                <c:pt idx="29">
                  <c:v>8291.25</c:v>
                </c:pt>
                <c:pt idx="30">
                  <c:v>8514</c:v>
                </c:pt>
                <c:pt idx="31">
                  <c:v>14290.5</c:v>
                </c:pt>
                <c:pt idx="32">
                  <c:v>3625.5</c:v>
                </c:pt>
                <c:pt idx="33">
                  <c:v>29528.75</c:v>
                </c:pt>
                <c:pt idx="34">
                  <c:v>8594.75</c:v>
                </c:pt>
                <c:pt idx="35">
                  <c:v>5415.5</c:v>
                </c:pt>
                <c:pt idx="36">
                  <c:v>6992.25</c:v>
                </c:pt>
                <c:pt idx="37">
                  <c:v>3551.25</c:v>
                </c:pt>
                <c:pt idx="38">
                  <c:v>3292</c:v>
                </c:pt>
                <c:pt idx="39">
                  <c:v>4110</c:v>
                </c:pt>
                <c:pt idx="40">
                  <c:v>10819.5</c:v>
                </c:pt>
                <c:pt idx="41">
                  <c:v>5187</c:v>
                </c:pt>
                <c:pt idx="42">
                  <c:v>4155.75</c:v>
                </c:pt>
                <c:pt idx="43">
                  <c:v>9262.25</c:v>
                </c:pt>
                <c:pt idx="44">
                  <c:v>2605.25</c:v>
                </c:pt>
                <c:pt idx="45">
                  <c:v>3526.5</c:v>
                </c:pt>
                <c:pt idx="46">
                  <c:v>2696.5</c:v>
                </c:pt>
                <c:pt idx="47">
                  <c:v>10051.75</c:v>
                </c:pt>
                <c:pt idx="48">
                  <c:v>1749.25</c:v>
                </c:pt>
                <c:pt idx="49">
                  <c:v>3365.75</c:v>
                </c:pt>
                <c:pt idx="50">
                  <c:v>8086</c:v>
                </c:pt>
                <c:pt idx="51">
                  <c:v>4491</c:v>
                </c:pt>
                <c:pt idx="52">
                  <c:v>5696.5</c:v>
                </c:pt>
                <c:pt idx="53">
                  <c:v>3525.25</c:v>
                </c:pt>
                <c:pt idx="54">
                  <c:v>6341.75</c:v>
                </c:pt>
                <c:pt idx="55">
                  <c:v>9476.75</c:v>
                </c:pt>
                <c:pt idx="56">
                  <c:v>2911</c:v>
                </c:pt>
                <c:pt idx="57">
                  <c:v>9653.25</c:v>
                </c:pt>
                <c:pt idx="58">
                  <c:v>3655</c:v>
                </c:pt>
                <c:pt idx="59">
                  <c:v>8014.75</c:v>
                </c:pt>
                <c:pt idx="60">
                  <c:v>6503.25</c:v>
                </c:pt>
                <c:pt idx="61">
                  <c:v>4421.5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1088"/>
        <c:axId val="46762624"/>
      </c:areaChart>
      <c:lineChart>
        <c:grouping val="standard"/>
        <c:varyColors val="0"/>
        <c:ser>
          <c:idx val="5"/>
          <c:order val="5"/>
          <c:tx>
            <c:strRef>
              <c:f>Reward_Agent_Expert!$G$1</c:f>
              <c:strCache>
                <c:ptCount val="1"/>
                <c:pt idx="0">
                  <c:v>Minimum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Reward_Agent_Expert!$G$2:$G$63</c:f>
              <c:numCache>
                <c:formatCode>General</c:formatCode>
                <c:ptCount val="62"/>
                <c:pt idx="0">
                  <c:v>713</c:v>
                </c:pt>
                <c:pt idx="1">
                  <c:v>713</c:v>
                </c:pt>
                <c:pt idx="2">
                  <c:v>713</c:v>
                </c:pt>
                <c:pt idx="3">
                  <c:v>713</c:v>
                </c:pt>
                <c:pt idx="4">
                  <c:v>713</c:v>
                </c:pt>
                <c:pt idx="5">
                  <c:v>713</c:v>
                </c:pt>
                <c:pt idx="6">
                  <c:v>713</c:v>
                </c:pt>
                <c:pt idx="7">
                  <c:v>713</c:v>
                </c:pt>
                <c:pt idx="8">
                  <c:v>713</c:v>
                </c:pt>
                <c:pt idx="9">
                  <c:v>713</c:v>
                </c:pt>
                <c:pt idx="10">
                  <c:v>713</c:v>
                </c:pt>
                <c:pt idx="11">
                  <c:v>713</c:v>
                </c:pt>
                <c:pt idx="12">
                  <c:v>713</c:v>
                </c:pt>
                <c:pt idx="13">
                  <c:v>713</c:v>
                </c:pt>
                <c:pt idx="14">
                  <c:v>713</c:v>
                </c:pt>
                <c:pt idx="15">
                  <c:v>713</c:v>
                </c:pt>
                <c:pt idx="16">
                  <c:v>713</c:v>
                </c:pt>
                <c:pt idx="17">
                  <c:v>713</c:v>
                </c:pt>
                <c:pt idx="18">
                  <c:v>713</c:v>
                </c:pt>
                <c:pt idx="19">
                  <c:v>713</c:v>
                </c:pt>
                <c:pt idx="20">
                  <c:v>713</c:v>
                </c:pt>
                <c:pt idx="21">
                  <c:v>713</c:v>
                </c:pt>
                <c:pt idx="22">
                  <c:v>713</c:v>
                </c:pt>
                <c:pt idx="23">
                  <c:v>713</c:v>
                </c:pt>
                <c:pt idx="24">
                  <c:v>713</c:v>
                </c:pt>
                <c:pt idx="25">
                  <c:v>713</c:v>
                </c:pt>
                <c:pt idx="26">
                  <c:v>713</c:v>
                </c:pt>
                <c:pt idx="27">
                  <c:v>713</c:v>
                </c:pt>
                <c:pt idx="28">
                  <c:v>713</c:v>
                </c:pt>
                <c:pt idx="29">
                  <c:v>713</c:v>
                </c:pt>
                <c:pt idx="30">
                  <c:v>713</c:v>
                </c:pt>
                <c:pt idx="31">
                  <c:v>713</c:v>
                </c:pt>
                <c:pt idx="32">
                  <c:v>713</c:v>
                </c:pt>
                <c:pt idx="33">
                  <c:v>713</c:v>
                </c:pt>
                <c:pt idx="34">
                  <c:v>713</c:v>
                </c:pt>
                <c:pt idx="35">
                  <c:v>713</c:v>
                </c:pt>
                <c:pt idx="36">
                  <c:v>713</c:v>
                </c:pt>
                <c:pt idx="37">
                  <c:v>713</c:v>
                </c:pt>
                <c:pt idx="38">
                  <c:v>713</c:v>
                </c:pt>
                <c:pt idx="39">
                  <c:v>713</c:v>
                </c:pt>
                <c:pt idx="40">
                  <c:v>713</c:v>
                </c:pt>
                <c:pt idx="41">
                  <c:v>713</c:v>
                </c:pt>
                <c:pt idx="42">
                  <c:v>713</c:v>
                </c:pt>
                <c:pt idx="43">
                  <c:v>713</c:v>
                </c:pt>
                <c:pt idx="44">
                  <c:v>713</c:v>
                </c:pt>
                <c:pt idx="45">
                  <c:v>713</c:v>
                </c:pt>
                <c:pt idx="46">
                  <c:v>713</c:v>
                </c:pt>
                <c:pt idx="47">
                  <c:v>713</c:v>
                </c:pt>
                <c:pt idx="48">
                  <c:v>713</c:v>
                </c:pt>
                <c:pt idx="49">
                  <c:v>713</c:v>
                </c:pt>
                <c:pt idx="50">
                  <c:v>713</c:v>
                </c:pt>
                <c:pt idx="51">
                  <c:v>713</c:v>
                </c:pt>
                <c:pt idx="52">
                  <c:v>713</c:v>
                </c:pt>
                <c:pt idx="53">
                  <c:v>713</c:v>
                </c:pt>
                <c:pt idx="54">
                  <c:v>713</c:v>
                </c:pt>
                <c:pt idx="55">
                  <c:v>713</c:v>
                </c:pt>
                <c:pt idx="56">
                  <c:v>713</c:v>
                </c:pt>
                <c:pt idx="57">
                  <c:v>713</c:v>
                </c:pt>
                <c:pt idx="58">
                  <c:v>713</c:v>
                </c:pt>
                <c:pt idx="59">
                  <c:v>713</c:v>
                </c:pt>
                <c:pt idx="60">
                  <c:v>713</c:v>
                </c:pt>
                <c:pt idx="61">
                  <c:v>713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Reward_Agent_Expert!$H$1</c:f>
              <c:strCache>
                <c:ptCount val="1"/>
                <c:pt idx="0">
                  <c:v>1. 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Reward_Agent_Expert!$H$2:$H$63</c:f>
              <c:numCache>
                <c:formatCode>General</c:formatCode>
                <c:ptCount val="62"/>
                <c:pt idx="0">
                  <c:v>3335.75</c:v>
                </c:pt>
                <c:pt idx="1">
                  <c:v>3335.75</c:v>
                </c:pt>
                <c:pt idx="2">
                  <c:v>3335.75</c:v>
                </c:pt>
                <c:pt idx="3">
                  <c:v>3335.75</c:v>
                </c:pt>
                <c:pt idx="4">
                  <c:v>3335.75</c:v>
                </c:pt>
                <c:pt idx="5">
                  <c:v>3335.75</c:v>
                </c:pt>
                <c:pt idx="6">
                  <c:v>3335.75</c:v>
                </c:pt>
                <c:pt idx="7">
                  <c:v>3335.75</c:v>
                </c:pt>
                <c:pt idx="8">
                  <c:v>3335.75</c:v>
                </c:pt>
                <c:pt idx="9">
                  <c:v>3335.75</c:v>
                </c:pt>
                <c:pt idx="10">
                  <c:v>3335.75</c:v>
                </c:pt>
                <c:pt idx="11">
                  <c:v>3335.75</c:v>
                </c:pt>
                <c:pt idx="12">
                  <c:v>3335.75</c:v>
                </c:pt>
                <c:pt idx="13">
                  <c:v>3335.75</c:v>
                </c:pt>
                <c:pt idx="14">
                  <c:v>3335.75</c:v>
                </c:pt>
                <c:pt idx="15">
                  <c:v>3335.75</c:v>
                </c:pt>
                <c:pt idx="16">
                  <c:v>3335.75</c:v>
                </c:pt>
                <c:pt idx="17">
                  <c:v>3335.75</c:v>
                </c:pt>
                <c:pt idx="18">
                  <c:v>3335.75</c:v>
                </c:pt>
                <c:pt idx="19">
                  <c:v>3335.75</c:v>
                </c:pt>
                <c:pt idx="20">
                  <c:v>3335.75</c:v>
                </c:pt>
                <c:pt idx="21">
                  <c:v>3335.75</c:v>
                </c:pt>
                <c:pt idx="22">
                  <c:v>3335.75</c:v>
                </c:pt>
                <c:pt idx="23">
                  <c:v>3335.75</c:v>
                </c:pt>
                <c:pt idx="24">
                  <c:v>3335.75</c:v>
                </c:pt>
                <c:pt idx="25">
                  <c:v>3335.75</c:v>
                </c:pt>
                <c:pt idx="26">
                  <c:v>3335.75</c:v>
                </c:pt>
                <c:pt idx="27">
                  <c:v>3335.75</c:v>
                </c:pt>
                <c:pt idx="28">
                  <c:v>3335.75</c:v>
                </c:pt>
                <c:pt idx="29">
                  <c:v>3335.75</c:v>
                </c:pt>
                <c:pt idx="30">
                  <c:v>3335.75</c:v>
                </c:pt>
                <c:pt idx="31">
                  <c:v>3335.75</c:v>
                </c:pt>
                <c:pt idx="32">
                  <c:v>3335.75</c:v>
                </c:pt>
                <c:pt idx="33">
                  <c:v>3335.75</c:v>
                </c:pt>
                <c:pt idx="34">
                  <c:v>3335.75</c:v>
                </c:pt>
                <c:pt idx="35">
                  <c:v>3335.75</c:v>
                </c:pt>
                <c:pt idx="36">
                  <c:v>3335.75</c:v>
                </c:pt>
                <c:pt idx="37">
                  <c:v>3335.75</c:v>
                </c:pt>
                <c:pt idx="38">
                  <c:v>3335.75</c:v>
                </c:pt>
                <c:pt idx="39">
                  <c:v>3335.75</c:v>
                </c:pt>
                <c:pt idx="40">
                  <c:v>3335.75</c:v>
                </c:pt>
                <c:pt idx="41">
                  <c:v>3335.75</c:v>
                </c:pt>
                <c:pt idx="42">
                  <c:v>3335.75</c:v>
                </c:pt>
                <c:pt idx="43">
                  <c:v>3335.75</c:v>
                </c:pt>
                <c:pt idx="44">
                  <c:v>3335.75</c:v>
                </c:pt>
                <c:pt idx="45">
                  <c:v>3335.75</c:v>
                </c:pt>
                <c:pt idx="46">
                  <c:v>3335.75</c:v>
                </c:pt>
                <c:pt idx="47">
                  <c:v>3335.75</c:v>
                </c:pt>
                <c:pt idx="48">
                  <c:v>3335.75</c:v>
                </c:pt>
                <c:pt idx="49">
                  <c:v>3335.75</c:v>
                </c:pt>
                <c:pt idx="50">
                  <c:v>3335.75</c:v>
                </c:pt>
                <c:pt idx="51">
                  <c:v>3335.75</c:v>
                </c:pt>
                <c:pt idx="52">
                  <c:v>3335.75</c:v>
                </c:pt>
                <c:pt idx="53">
                  <c:v>3335.75</c:v>
                </c:pt>
                <c:pt idx="54">
                  <c:v>3335.75</c:v>
                </c:pt>
                <c:pt idx="55">
                  <c:v>3335.75</c:v>
                </c:pt>
                <c:pt idx="56">
                  <c:v>3335.75</c:v>
                </c:pt>
                <c:pt idx="57">
                  <c:v>3335.75</c:v>
                </c:pt>
                <c:pt idx="58">
                  <c:v>3335.75</c:v>
                </c:pt>
                <c:pt idx="59">
                  <c:v>3335.75</c:v>
                </c:pt>
                <c:pt idx="60">
                  <c:v>3335.75</c:v>
                </c:pt>
                <c:pt idx="61">
                  <c:v>3335.75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Reward_Agent_Expert!$I$1</c:f>
              <c:strCache>
                <c:ptCount val="1"/>
                <c:pt idx="0">
                  <c:v>Median Experte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Reward_Agent_Expert!$I$2:$I$63</c:f>
              <c:numCache>
                <c:formatCode>General</c:formatCode>
                <c:ptCount val="62"/>
                <c:pt idx="0">
                  <c:v>5207.5</c:v>
                </c:pt>
                <c:pt idx="1">
                  <c:v>5207.5</c:v>
                </c:pt>
                <c:pt idx="2">
                  <c:v>5207.5</c:v>
                </c:pt>
                <c:pt idx="3">
                  <c:v>5207.5</c:v>
                </c:pt>
                <c:pt idx="4">
                  <c:v>5207.5</c:v>
                </c:pt>
                <c:pt idx="5">
                  <c:v>5207.5</c:v>
                </c:pt>
                <c:pt idx="6">
                  <c:v>5207.5</c:v>
                </c:pt>
                <c:pt idx="7">
                  <c:v>5207.5</c:v>
                </c:pt>
                <c:pt idx="8">
                  <c:v>5207.5</c:v>
                </c:pt>
                <c:pt idx="9">
                  <c:v>5207.5</c:v>
                </c:pt>
                <c:pt idx="10">
                  <c:v>5207.5</c:v>
                </c:pt>
                <c:pt idx="11">
                  <c:v>5207.5</c:v>
                </c:pt>
                <c:pt idx="12">
                  <c:v>5207.5</c:v>
                </c:pt>
                <c:pt idx="13">
                  <c:v>5207.5</c:v>
                </c:pt>
                <c:pt idx="14">
                  <c:v>5207.5</c:v>
                </c:pt>
                <c:pt idx="15">
                  <c:v>5207.5</c:v>
                </c:pt>
                <c:pt idx="16">
                  <c:v>5207.5</c:v>
                </c:pt>
                <c:pt idx="17">
                  <c:v>5207.5</c:v>
                </c:pt>
                <c:pt idx="18">
                  <c:v>5207.5</c:v>
                </c:pt>
                <c:pt idx="19">
                  <c:v>5207.5</c:v>
                </c:pt>
                <c:pt idx="20">
                  <c:v>5207.5</c:v>
                </c:pt>
                <c:pt idx="21">
                  <c:v>5207.5</c:v>
                </c:pt>
                <c:pt idx="22">
                  <c:v>5207.5</c:v>
                </c:pt>
                <c:pt idx="23">
                  <c:v>5207.5</c:v>
                </c:pt>
                <c:pt idx="24">
                  <c:v>5207.5</c:v>
                </c:pt>
                <c:pt idx="25">
                  <c:v>5207.5</c:v>
                </c:pt>
                <c:pt idx="26">
                  <c:v>5207.5</c:v>
                </c:pt>
                <c:pt idx="27">
                  <c:v>5207.5</c:v>
                </c:pt>
                <c:pt idx="28">
                  <c:v>5207.5</c:v>
                </c:pt>
                <c:pt idx="29">
                  <c:v>5207.5</c:v>
                </c:pt>
                <c:pt idx="30">
                  <c:v>5207.5</c:v>
                </c:pt>
                <c:pt idx="31">
                  <c:v>5207.5</c:v>
                </c:pt>
                <c:pt idx="32">
                  <c:v>5207.5</c:v>
                </c:pt>
                <c:pt idx="33">
                  <c:v>5207.5</c:v>
                </c:pt>
                <c:pt idx="34">
                  <c:v>5207.5</c:v>
                </c:pt>
                <c:pt idx="35">
                  <c:v>5207.5</c:v>
                </c:pt>
                <c:pt idx="36">
                  <c:v>5207.5</c:v>
                </c:pt>
                <c:pt idx="37">
                  <c:v>5207.5</c:v>
                </c:pt>
                <c:pt idx="38">
                  <c:v>5207.5</c:v>
                </c:pt>
                <c:pt idx="39">
                  <c:v>5207.5</c:v>
                </c:pt>
                <c:pt idx="40">
                  <c:v>5207.5</c:v>
                </c:pt>
                <c:pt idx="41">
                  <c:v>5207.5</c:v>
                </c:pt>
                <c:pt idx="42">
                  <c:v>5207.5</c:v>
                </c:pt>
                <c:pt idx="43">
                  <c:v>5207.5</c:v>
                </c:pt>
                <c:pt idx="44">
                  <c:v>5207.5</c:v>
                </c:pt>
                <c:pt idx="45">
                  <c:v>5207.5</c:v>
                </c:pt>
                <c:pt idx="46">
                  <c:v>5207.5</c:v>
                </c:pt>
                <c:pt idx="47">
                  <c:v>5207.5</c:v>
                </c:pt>
                <c:pt idx="48">
                  <c:v>5207.5</c:v>
                </c:pt>
                <c:pt idx="49">
                  <c:v>5207.5</c:v>
                </c:pt>
                <c:pt idx="50">
                  <c:v>5207.5</c:v>
                </c:pt>
                <c:pt idx="51">
                  <c:v>5207.5</c:v>
                </c:pt>
                <c:pt idx="52">
                  <c:v>5207.5</c:v>
                </c:pt>
                <c:pt idx="53">
                  <c:v>5207.5</c:v>
                </c:pt>
                <c:pt idx="54">
                  <c:v>5207.5</c:v>
                </c:pt>
                <c:pt idx="55">
                  <c:v>5207.5</c:v>
                </c:pt>
                <c:pt idx="56">
                  <c:v>5207.5</c:v>
                </c:pt>
                <c:pt idx="57">
                  <c:v>5207.5</c:v>
                </c:pt>
                <c:pt idx="58">
                  <c:v>5207.5</c:v>
                </c:pt>
                <c:pt idx="59">
                  <c:v>5207.5</c:v>
                </c:pt>
                <c:pt idx="60">
                  <c:v>5207.5</c:v>
                </c:pt>
                <c:pt idx="61">
                  <c:v>5207.5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Reward_Agent_Expert!$J$1</c:f>
              <c:strCache>
                <c:ptCount val="1"/>
                <c:pt idx="0">
                  <c:v>3.Quartil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Reward_Agent_Expert!$J$2:$J$63</c:f>
              <c:numCache>
                <c:formatCode>General</c:formatCode>
                <c:ptCount val="62"/>
                <c:pt idx="0">
                  <c:v>6930.75</c:v>
                </c:pt>
                <c:pt idx="1">
                  <c:v>6930.75</c:v>
                </c:pt>
                <c:pt idx="2">
                  <c:v>6930.75</c:v>
                </c:pt>
                <c:pt idx="3">
                  <c:v>6930.75</c:v>
                </c:pt>
                <c:pt idx="4">
                  <c:v>6930.75</c:v>
                </c:pt>
                <c:pt idx="5">
                  <c:v>6930.75</c:v>
                </c:pt>
                <c:pt idx="6">
                  <c:v>6930.75</c:v>
                </c:pt>
                <c:pt idx="7">
                  <c:v>6930.75</c:v>
                </c:pt>
                <c:pt idx="8">
                  <c:v>6930.75</c:v>
                </c:pt>
                <c:pt idx="9">
                  <c:v>6930.75</c:v>
                </c:pt>
                <c:pt idx="10">
                  <c:v>6930.75</c:v>
                </c:pt>
                <c:pt idx="11">
                  <c:v>6930.75</c:v>
                </c:pt>
                <c:pt idx="12">
                  <c:v>6930.75</c:v>
                </c:pt>
                <c:pt idx="13">
                  <c:v>6930.75</c:v>
                </c:pt>
                <c:pt idx="14">
                  <c:v>6930.75</c:v>
                </c:pt>
                <c:pt idx="15">
                  <c:v>6930.75</c:v>
                </c:pt>
                <c:pt idx="16">
                  <c:v>6930.75</c:v>
                </c:pt>
                <c:pt idx="17">
                  <c:v>6930.75</c:v>
                </c:pt>
                <c:pt idx="18">
                  <c:v>6930.75</c:v>
                </c:pt>
                <c:pt idx="19">
                  <c:v>6930.75</c:v>
                </c:pt>
                <c:pt idx="20">
                  <c:v>6930.75</c:v>
                </c:pt>
                <c:pt idx="21">
                  <c:v>6930.75</c:v>
                </c:pt>
                <c:pt idx="22">
                  <c:v>6930.75</c:v>
                </c:pt>
                <c:pt idx="23">
                  <c:v>6930.75</c:v>
                </c:pt>
                <c:pt idx="24">
                  <c:v>6930.75</c:v>
                </c:pt>
                <c:pt idx="25">
                  <c:v>6930.75</c:v>
                </c:pt>
                <c:pt idx="26">
                  <c:v>6930.75</c:v>
                </c:pt>
                <c:pt idx="27">
                  <c:v>6930.75</c:v>
                </c:pt>
                <c:pt idx="28">
                  <c:v>6930.75</c:v>
                </c:pt>
                <c:pt idx="29">
                  <c:v>6930.75</c:v>
                </c:pt>
                <c:pt idx="30">
                  <c:v>6930.75</c:v>
                </c:pt>
                <c:pt idx="31">
                  <c:v>6930.75</c:v>
                </c:pt>
                <c:pt idx="32">
                  <c:v>6930.75</c:v>
                </c:pt>
                <c:pt idx="33">
                  <c:v>6930.75</c:v>
                </c:pt>
                <c:pt idx="34">
                  <c:v>6930.75</c:v>
                </c:pt>
                <c:pt idx="35">
                  <c:v>6930.75</c:v>
                </c:pt>
                <c:pt idx="36">
                  <c:v>6930.75</c:v>
                </c:pt>
                <c:pt idx="37">
                  <c:v>6930.75</c:v>
                </c:pt>
                <c:pt idx="38">
                  <c:v>6930.75</c:v>
                </c:pt>
                <c:pt idx="39">
                  <c:v>6930.75</c:v>
                </c:pt>
                <c:pt idx="40">
                  <c:v>6930.75</c:v>
                </c:pt>
                <c:pt idx="41">
                  <c:v>6930.75</c:v>
                </c:pt>
                <c:pt idx="42">
                  <c:v>6930.75</c:v>
                </c:pt>
                <c:pt idx="43">
                  <c:v>6930.75</c:v>
                </c:pt>
                <c:pt idx="44">
                  <c:v>6930.75</c:v>
                </c:pt>
                <c:pt idx="45">
                  <c:v>6930.75</c:v>
                </c:pt>
                <c:pt idx="46">
                  <c:v>6930.75</c:v>
                </c:pt>
                <c:pt idx="47">
                  <c:v>6930.75</c:v>
                </c:pt>
                <c:pt idx="48">
                  <c:v>6930.75</c:v>
                </c:pt>
                <c:pt idx="49">
                  <c:v>6930.75</c:v>
                </c:pt>
                <c:pt idx="50">
                  <c:v>6930.75</c:v>
                </c:pt>
                <c:pt idx="51">
                  <c:v>6930.75</c:v>
                </c:pt>
                <c:pt idx="52">
                  <c:v>6930.75</c:v>
                </c:pt>
                <c:pt idx="53">
                  <c:v>6930.75</c:v>
                </c:pt>
                <c:pt idx="54">
                  <c:v>6930.75</c:v>
                </c:pt>
                <c:pt idx="55">
                  <c:v>6930.75</c:v>
                </c:pt>
                <c:pt idx="56">
                  <c:v>6930.75</c:v>
                </c:pt>
                <c:pt idx="57">
                  <c:v>6930.75</c:v>
                </c:pt>
                <c:pt idx="58">
                  <c:v>6930.75</c:v>
                </c:pt>
                <c:pt idx="59">
                  <c:v>6930.75</c:v>
                </c:pt>
                <c:pt idx="60">
                  <c:v>6930.75</c:v>
                </c:pt>
                <c:pt idx="61">
                  <c:v>6930.75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Reward_Agent_Expert!$K$1</c:f>
              <c:strCache>
                <c:ptCount val="1"/>
                <c:pt idx="0">
                  <c:v>Maximum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Reward_Agent_Expert!$A$2:$A$63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Reward_Agent_Expert!$K$2:$K$63</c:f>
              <c:numCache>
                <c:formatCode>General</c:formatCode>
                <c:ptCount val="62"/>
                <c:pt idx="0">
                  <c:v>13003</c:v>
                </c:pt>
                <c:pt idx="1">
                  <c:v>13003</c:v>
                </c:pt>
                <c:pt idx="2">
                  <c:v>13003</c:v>
                </c:pt>
                <c:pt idx="3">
                  <c:v>13003</c:v>
                </c:pt>
                <c:pt idx="4">
                  <c:v>13003</c:v>
                </c:pt>
                <c:pt idx="5">
                  <c:v>13003</c:v>
                </c:pt>
                <c:pt idx="6">
                  <c:v>13003</c:v>
                </c:pt>
                <c:pt idx="7">
                  <c:v>13003</c:v>
                </c:pt>
                <c:pt idx="8">
                  <c:v>13003</c:v>
                </c:pt>
                <c:pt idx="9">
                  <c:v>13003</c:v>
                </c:pt>
                <c:pt idx="10">
                  <c:v>13003</c:v>
                </c:pt>
                <c:pt idx="11">
                  <c:v>13003</c:v>
                </c:pt>
                <c:pt idx="12">
                  <c:v>13003</c:v>
                </c:pt>
                <c:pt idx="13">
                  <c:v>13003</c:v>
                </c:pt>
                <c:pt idx="14">
                  <c:v>13003</c:v>
                </c:pt>
                <c:pt idx="15">
                  <c:v>13003</c:v>
                </c:pt>
                <c:pt idx="16">
                  <c:v>13003</c:v>
                </c:pt>
                <c:pt idx="17">
                  <c:v>13003</c:v>
                </c:pt>
                <c:pt idx="18">
                  <c:v>13003</c:v>
                </c:pt>
                <c:pt idx="19">
                  <c:v>13003</c:v>
                </c:pt>
                <c:pt idx="20">
                  <c:v>13003</c:v>
                </c:pt>
                <c:pt idx="21">
                  <c:v>13003</c:v>
                </c:pt>
                <c:pt idx="22">
                  <c:v>13003</c:v>
                </c:pt>
                <c:pt idx="23">
                  <c:v>13003</c:v>
                </c:pt>
                <c:pt idx="24">
                  <c:v>13003</c:v>
                </c:pt>
                <c:pt idx="25">
                  <c:v>13003</c:v>
                </c:pt>
                <c:pt idx="26">
                  <c:v>13003</c:v>
                </c:pt>
                <c:pt idx="27">
                  <c:v>13003</c:v>
                </c:pt>
                <c:pt idx="28">
                  <c:v>13003</c:v>
                </c:pt>
                <c:pt idx="29">
                  <c:v>13003</c:v>
                </c:pt>
                <c:pt idx="30">
                  <c:v>13003</c:v>
                </c:pt>
                <c:pt idx="31">
                  <c:v>13003</c:v>
                </c:pt>
                <c:pt idx="32">
                  <c:v>13003</c:v>
                </c:pt>
                <c:pt idx="33">
                  <c:v>13003</c:v>
                </c:pt>
                <c:pt idx="34">
                  <c:v>13003</c:v>
                </c:pt>
                <c:pt idx="35">
                  <c:v>13003</c:v>
                </c:pt>
                <c:pt idx="36">
                  <c:v>13003</c:v>
                </c:pt>
                <c:pt idx="37">
                  <c:v>13003</c:v>
                </c:pt>
                <c:pt idx="38">
                  <c:v>13003</c:v>
                </c:pt>
                <c:pt idx="39">
                  <c:v>13003</c:v>
                </c:pt>
                <c:pt idx="40">
                  <c:v>13003</c:v>
                </c:pt>
                <c:pt idx="41">
                  <c:v>13003</c:v>
                </c:pt>
                <c:pt idx="42">
                  <c:v>13003</c:v>
                </c:pt>
                <c:pt idx="43">
                  <c:v>13003</c:v>
                </c:pt>
                <c:pt idx="44">
                  <c:v>13003</c:v>
                </c:pt>
                <c:pt idx="45">
                  <c:v>13003</c:v>
                </c:pt>
                <c:pt idx="46">
                  <c:v>13003</c:v>
                </c:pt>
                <c:pt idx="47">
                  <c:v>13003</c:v>
                </c:pt>
                <c:pt idx="48">
                  <c:v>13003</c:v>
                </c:pt>
                <c:pt idx="49">
                  <c:v>13003</c:v>
                </c:pt>
                <c:pt idx="50">
                  <c:v>13003</c:v>
                </c:pt>
                <c:pt idx="51">
                  <c:v>13003</c:v>
                </c:pt>
                <c:pt idx="52">
                  <c:v>13003</c:v>
                </c:pt>
                <c:pt idx="53">
                  <c:v>13003</c:v>
                </c:pt>
                <c:pt idx="54">
                  <c:v>13003</c:v>
                </c:pt>
                <c:pt idx="55">
                  <c:v>13003</c:v>
                </c:pt>
                <c:pt idx="56">
                  <c:v>13003</c:v>
                </c:pt>
                <c:pt idx="57">
                  <c:v>13003</c:v>
                </c:pt>
                <c:pt idx="58">
                  <c:v>13003</c:v>
                </c:pt>
                <c:pt idx="59">
                  <c:v>13003</c:v>
                </c:pt>
                <c:pt idx="60">
                  <c:v>13003</c:v>
                </c:pt>
                <c:pt idx="61">
                  <c:v>13003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1088"/>
        <c:axId val="46762624"/>
      </c:lineChart>
      <c:catAx>
        <c:axId val="467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626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6762624"/>
        <c:scaling>
          <c:orientation val="minMax"/>
          <c:max val="1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61088"/>
        <c:crossesAt val="1"/>
        <c:crossBetween val="between"/>
        <c:majorUnit val="5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de-DE" sz="2400"/>
              <a:t>Endpunktestand pro Runde</a:t>
            </a:r>
            <a:endParaRPr lang="de-DE" sz="36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'All (2)'!$B$2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(2)'!$B$3:$B$4</c:f>
              <c:numCache>
                <c:formatCode>General</c:formatCode>
                <c:ptCount val="2"/>
                <c:pt idx="0">
                  <c:v>713</c:v>
                </c:pt>
                <c:pt idx="1">
                  <c:v>1607</c:v>
                </c:pt>
              </c:numCache>
            </c:numRef>
          </c:val>
        </c:ser>
        <c:ser>
          <c:idx val="2"/>
          <c:order val="1"/>
          <c:tx>
            <c:strRef>
              <c:f>'All (2)'!$C$2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(2)'!$C$3:$C$4</c:f>
                <c:numCache>
                  <c:formatCode>General</c:formatCode>
                  <c:ptCount val="2"/>
                  <c:pt idx="0">
                    <c:v>3335.75</c:v>
                  </c:pt>
                  <c:pt idx="1">
                    <c:v>1132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(2)'!$C$3:$C$4</c:f>
              <c:numCache>
                <c:formatCode>General</c:formatCode>
                <c:ptCount val="2"/>
                <c:pt idx="0">
                  <c:v>3335.75</c:v>
                </c:pt>
                <c:pt idx="1">
                  <c:v>1132</c:v>
                </c:pt>
              </c:numCache>
            </c:numRef>
          </c:val>
        </c:ser>
        <c:ser>
          <c:idx val="3"/>
          <c:order val="2"/>
          <c:tx>
            <c:strRef>
              <c:f>'All (2)'!$D$2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(2)'!$D$3:$D$4</c:f>
              <c:numCache>
                <c:formatCode>General</c:formatCode>
                <c:ptCount val="2"/>
                <c:pt idx="0">
                  <c:v>5207.5</c:v>
                </c:pt>
                <c:pt idx="1">
                  <c:v>1349</c:v>
                </c:pt>
              </c:numCache>
            </c:numRef>
          </c:val>
        </c:ser>
        <c:ser>
          <c:idx val="4"/>
          <c:order val="3"/>
          <c:tx>
            <c:strRef>
              <c:f>'All (2)'!$E$2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(2)'!$F$3:$F$4</c:f>
                <c:numCache>
                  <c:formatCode>General</c:formatCode>
                  <c:ptCount val="2"/>
                  <c:pt idx="0">
                    <c:v>13003</c:v>
                  </c:pt>
                  <c:pt idx="1">
                    <c:v>4155.75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(2)'!$E$3:$E$4</c:f>
              <c:numCache>
                <c:formatCode>General</c:formatCode>
                <c:ptCount val="2"/>
                <c:pt idx="0">
                  <c:v>6930.75</c:v>
                </c:pt>
                <c:pt idx="1">
                  <c:v>1319.25</c:v>
                </c:pt>
              </c:numCache>
            </c:numRef>
          </c:val>
        </c:ser>
        <c:ser>
          <c:idx val="5"/>
          <c:order val="4"/>
          <c:tx>
            <c:strRef>
              <c:f>'All (2)'!$F$2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(2)'!$F$3:$F$4</c:f>
              <c:numCache>
                <c:formatCode>General</c:formatCode>
                <c:ptCount val="2"/>
                <c:pt idx="0">
                  <c:v>13003</c:v>
                </c:pt>
                <c:pt idx="1">
                  <c:v>4155.75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9088"/>
        <c:axId val="19534976"/>
      </c:barChart>
      <c:catAx>
        <c:axId val="1952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9534976"/>
        <c:crosses val="autoZero"/>
        <c:auto val="1"/>
        <c:lblAlgn val="ctr"/>
        <c:lblOffset val="100"/>
        <c:noMultiLvlLbl val="0"/>
      </c:catAx>
      <c:valAx>
        <c:axId val="19534976"/>
        <c:scaling>
          <c:orientation val="minMax"/>
          <c:max val="3000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9529088"/>
        <c:crosses val="autoZero"/>
        <c:crossBetween val="between"/>
        <c:min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Spieldauer (Gesamtzahl aller Aktionen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(2)'!$G$2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(2)'!$G$3:$G$4</c:f>
              <c:numCache>
                <c:formatCode>General</c:formatCode>
                <c:ptCount val="2"/>
                <c:pt idx="0">
                  <c:v>123</c:v>
                </c:pt>
                <c:pt idx="1">
                  <c:v>237</c:v>
                </c:pt>
              </c:numCache>
            </c:numRef>
          </c:val>
        </c:ser>
        <c:ser>
          <c:idx val="1"/>
          <c:order val="1"/>
          <c:tx>
            <c:strRef>
              <c:f>'All (2)'!$H$2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  <a:ln w="38100"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(2)'!$H$3:$H$4</c:f>
                <c:numCache>
                  <c:formatCode>General</c:formatCode>
                  <c:ptCount val="2"/>
                  <c:pt idx="0">
                    <c:v>154</c:v>
                  </c:pt>
                  <c:pt idx="1">
                    <c:v>62.25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(2)'!$H$3:$H$4</c:f>
              <c:numCache>
                <c:formatCode>General</c:formatCode>
                <c:ptCount val="2"/>
                <c:pt idx="0">
                  <c:v>154</c:v>
                </c:pt>
                <c:pt idx="1">
                  <c:v>62.25</c:v>
                </c:pt>
              </c:numCache>
            </c:numRef>
          </c:val>
        </c:ser>
        <c:ser>
          <c:idx val="2"/>
          <c:order val="2"/>
          <c:tx>
            <c:strRef>
              <c:f>'All (2)'!$I$2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(2)'!$I$3:$I$4</c:f>
              <c:numCache>
                <c:formatCode>General</c:formatCode>
                <c:ptCount val="2"/>
                <c:pt idx="0">
                  <c:v>68.5</c:v>
                </c:pt>
                <c:pt idx="1">
                  <c:v>27</c:v>
                </c:pt>
              </c:numCache>
            </c:numRef>
          </c:val>
        </c:ser>
        <c:ser>
          <c:idx val="3"/>
          <c:order val="3"/>
          <c:tx>
            <c:strRef>
              <c:f>'All (2)'!$J$2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(2)'!$K$3:$K$4</c:f>
                <c:numCache>
                  <c:formatCode>General</c:formatCode>
                  <c:ptCount val="2"/>
                  <c:pt idx="0">
                    <c:v>202.25</c:v>
                  </c:pt>
                  <c:pt idx="1">
                    <c:v>169.5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(2)'!$J$3:$J$4</c:f>
              <c:numCache>
                <c:formatCode>General</c:formatCode>
                <c:ptCount val="2"/>
                <c:pt idx="0">
                  <c:v>144.25</c:v>
                </c:pt>
                <c:pt idx="1">
                  <c:v>43.5</c:v>
                </c:pt>
              </c:numCache>
            </c:numRef>
          </c:val>
        </c:ser>
        <c:ser>
          <c:idx val="4"/>
          <c:order val="4"/>
          <c:tx>
            <c:strRef>
              <c:f>'All (2)'!$K$2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(2)'!$K$3:$K$4</c:f>
              <c:numCache>
                <c:formatCode>General</c:formatCode>
                <c:ptCount val="2"/>
                <c:pt idx="0">
                  <c:v>202.25</c:v>
                </c:pt>
                <c:pt idx="1">
                  <c:v>169.5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91936"/>
        <c:axId val="19593472"/>
      </c:barChart>
      <c:catAx>
        <c:axId val="19591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9593472"/>
        <c:crosses val="autoZero"/>
        <c:auto val="1"/>
        <c:lblAlgn val="ctr"/>
        <c:lblOffset val="100"/>
        <c:noMultiLvlLbl val="0"/>
      </c:catAx>
      <c:valAx>
        <c:axId val="19593472"/>
        <c:scaling>
          <c:orientation val="minMax"/>
          <c:max val="750"/>
          <c:min val="10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9591936"/>
        <c:crosses val="autoZero"/>
        <c:crossBetween val="between"/>
        <c:majorUnit val="100"/>
        <c:min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Keine Aktion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(2)'!$L$2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(2)'!$L$3:$L$4</c:f>
              <c:numCache>
                <c:formatCode>General</c:formatCode>
                <c:ptCount val="2"/>
                <c:pt idx="0">
                  <c:v>34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'All (2)'!$M$2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(2)'!$M$3:$M$4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5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(2)'!$M$3:$M$4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'All (2)'!$N$2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(2)'!$N$3:$N$4</c:f>
              <c:numCache>
                <c:formatCode>General</c:formatCode>
                <c:ptCount val="2"/>
                <c:pt idx="0">
                  <c:v>3.5</c:v>
                </c:pt>
                <c:pt idx="1">
                  <c:v>6</c:v>
                </c:pt>
              </c:numCache>
            </c:numRef>
          </c:val>
        </c:ser>
        <c:ser>
          <c:idx val="3"/>
          <c:order val="3"/>
          <c:tx>
            <c:strRef>
              <c:f>'All (2)'!$O$2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(2)'!$P$3:$P$4</c:f>
                <c:numCache>
                  <c:formatCode>General</c:formatCode>
                  <c:ptCount val="2"/>
                  <c:pt idx="0">
                    <c:v>17.25</c:v>
                  </c:pt>
                  <c:pt idx="1">
                    <c:v>16.5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(2)'!$O$3:$O$4</c:f>
              <c:numCache>
                <c:formatCode>General</c:formatCode>
                <c:ptCount val="2"/>
                <c:pt idx="0">
                  <c:v>6.25</c:v>
                </c:pt>
                <c:pt idx="1">
                  <c:v>9.5</c:v>
                </c:pt>
              </c:numCache>
            </c:numRef>
          </c:val>
        </c:ser>
        <c:ser>
          <c:idx val="4"/>
          <c:order val="4"/>
          <c:tx>
            <c:strRef>
              <c:f>'All (2)'!$P$2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(2)'!$P$3:$P$4</c:f>
              <c:numCache>
                <c:formatCode>General</c:formatCode>
                <c:ptCount val="2"/>
                <c:pt idx="0">
                  <c:v>17.25</c:v>
                </c:pt>
                <c:pt idx="1">
                  <c:v>16.5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15104"/>
        <c:axId val="46816640"/>
      </c:barChart>
      <c:catAx>
        <c:axId val="46815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6816640"/>
        <c:crosses val="autoZero"/>
        <c:auto val="1"/>
        <c:lblAlgn val="ctr"/>
        <c:lblOffset val="100"/>
        <c:noMultiLvlLbl val="0"/>
      </c:catAx>
      <c:valAx>
        <c:axId val="468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6815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Schießen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(2)'!$Q$2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(2)'!$Q$3:$Q$4</c:f>
              <c:numCache>
                <c:formatCode>General</c:formatCode>
                <c:ptCount val="2"/>
                <c:pt idx="0">
                  <c:v>46</c:v>
                </c:pt>
                <c:pt idx="1">
                  <c:v>211</c:v>
                </c:pt>
              </c:numCache>
            </c:numRef>
          </c:val>
        </c:ser>
        <c:ser>
          <c:idx val="1"/>
          <c:order val="1"/>
          <c:tx>
            <c:strRef>
              <c:f>'All (2)'!$R$2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(2)'!$R$3:$R$4</c:f>
                <c:numCache>
                  <c:formatCode>General</c:formatCode>
                  <c:ptCount val="2"/>
                  <c:pt idx="0">
                    <c:v>69</c:v>
                  </c:pt>
                  <c:pt idx="1">
                    <c:v>40.75</c:v>
                  </c:pt>
                </c:numCache>
              </c:numRef>
            </c:plus>
            <c:minus>
              <c:numRef>
                <c:f>'All (2)'!$R$3:$R$4</c:f>
                <c:numCache>
                  <c:formatCode>General</c:formatCode>
                  <c:ptCount val="2"/>
                  <c:pt idx="0">
                    <c:v>69</c:v>
                  </c:pt>
                  <c:pt idx="1">
                    <c:v>40.75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(2)'!$R$3:$R$4</c:f>
              <c:numCache>
                <c:formatCode>General</c:formatCode>
                <c:ptCount val="2"/>
                <c:pt idx="0">
                  <c:v>69</c:v>
                </c:pt>
                <c:pt idx="1">
                  <c:v>40.75</c:v>
                </c:pt>
              </c:numCache>
            </c:numRef>
          </c:val>
        </c:ser>
        <c:ser>
          <c:idx val="2"/>
          <c:order val="2"/>
          <c:tx>
            <c:strRef>
              <c:f>'All (2)'!$S$2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(2)'!$S$3:$S$4</c:f>
              <c:numCache>
                <c:formatCode>General</c:formatCode>
                <c:ptCount val="2"/>
                <c:pt idx="0">
                  <c:v>47.5</c:v>
                </c:pt>
                <c:pt idx="1">
                  <c:v>38.25</c:v>
                </c:pt>
              </c:numCache>
            </c:numRef>
          </c:val>
        </c:ser>
        <c:ser>
          <c:idx val="3"/>
          <c:order val="3"/>
          <c:tx>
            <c:strRef>
              <c:f>'All (2)'!$T$2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(2)'!$U$3:$U$4</c:f>
                <c:numCache>
                  <c:formatCode>General</c:formatCode>
                  <c:ptCount val="2"/>
                  <c:pt idx="0">
                    <c:v>158.25</c:v>
                  </c:pt>
                  <c:pt idx="1">
                    <c:v>139.5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(2)'!$T$3:$T$4</c:f>
              <c:numCache>
                <c:formatCode>General</c:formatCode>
                <c:ptCount val="2"/>
                <c:pt idx="0">
                  <c:v>51.25</c:v>
                </c:pt>
                <c:pt idx="1">
                  <c:v>57.5</c:v>
                </c:pt>
              </c:numCache>
            </c:numRef>
          </c:val>
        </c:ser>
        <c:ser>
          <c:idx val="4"/>
          <c:order val="4"/>
          <c:tx>
            <c:strRef>
              <c:f>'All (2)'!$U$2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(2)'!$U$3:$U$4</c:f>
              <c:numCache>
                <c:formatCode>General</c:formatCode>
                <c:ptCount val="2"/>
                <c:pt idx="0">
                  <c:v>158.25</c:v>
                </c:pt>
                <c:pt idx="1">
                  <c:v>139.5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57600"/>
        <c:axId val="47518848"/>
      </c:barChart>
      <c:catAx>
        <c:axId val="46857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518848"/>
        <c:crosses val="autoZero"/>
        <c:auto val="1"/>
        <c:lblAlgn val="ctr"/>
        <c:lblOffset val="100"/>
        <c:noMultiLvlLbl val="0"/>
      </c:catAx>
      <c:valAx>
        <c:axId val="47518848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6857600"/>
        <c:crosses val="autoZero"/>
        <c:crossBetween val="between"/>
        <c:maj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Bewegung nach Oben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(2)'!$V$3:$V$4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(2)'!$W$3:$W$4</c:f>
                <c:numCache>
                  <c:formatCode>General</c:formatCode>
                  <c:ptCount val="2"/>
                  <c:pt idx="0">
                    <c:v>7.75</c:v>
                  </c:pt>
                  <c:pt idx="1">
                    <c:v>0</c:v>
                  </c:pt>
                </c:numCache>
              </c:numRef>
            </c:plus>
            <c:minus>
              <c:numRef>
                <c:f>'All (2)'!$W$3:$W$4</c:f>
                <c:numCache>
                  <c:formatCode>General</c:formatCode>
                  <c:ptCount val="2"/>
                  <c:pt idx="0">
                    <c:v>7.75</c:v>
                  </c:pt>
                  <c:pt idx="1">
                    <c:v>0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(2)'!$W$3:$W$4</c:f>
              <c:numCache>
                <c:formatCode>General</c:formatCode>
                <c:ptCount val="2"/>
                <c:pt idx="0">
                  <c:v>7.75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(2)'!$X$3:$X$4</c:f>
              <c:numCache>
                <c:formatCode>General</c:formatCode>
                <c:ptCount val="2"/>
                <c:pt idx="0">
                  <c:v>5.25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(2)'!$Z$3:$Z$4</c:f>
                <c:numCache>
                  <c:formatCode>General</c:formatCode>
                  <c:ptCount val="2"/>
                  <c:pt idx="0">
                    <c:v>34</c:v>
                  </c:pt>
                  <c:pt idx="1">
                    <c:v>2.25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(2)'!$Y$3:$Y$4</c:f>
              <c:numCache>
                <c:formatCode>General</c:formatCode>
                <c:ptCount val="2"/>
                <c:pt idx="0">
                  <c:v>6</c:v>
                </c:pt>
                <c:pt idx="1">
                  <c:v>0.75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(2)'!$Z$3:$Z$4</c:f>
              <c:numCache>
                <c:formatCode>General</c:formatCode>
                <c:ptCount val="2"/>
                <c:pt idx="0">
                  <c:v>34</c:v>
                </c:pt>
                <c:pt idx="1">
                  <c:v>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59424"/>
        <c:axId val="47560960"/>
      </c:barChart>
      <c:catAx>
        <c:axId val="475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7560960"/>
        <c:crosses val="autoZero"/>
        <c:auto val="1"/>
        <c:lblAlgn val="ctr"/>
        <c:lblOffset val="100"/>
        <c:noMultiLvlLbl val="0"/>
      </c:catAx>
      <c:valAx>
        <c:axId val="475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559424"/>
        <c:crosses val="autoZero"/>
        <c:crossBetween val="between"/>
        <c:minorUnit val="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Bewegung nach Rechts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(2)'!$AA$2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(2)'!$AA$3:$AA$4</c:f>
              <c:numCache>
                <c:formatCode>General</c:formatCode>
                <c:ptCount val="2"/>
                <c:pt idx="0">
                  <c:v>18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(2)'!$AB$2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(2)'!$AB$3:$AB$4</c:f>
                <c:numCache>
                  <c:formatCode>General</c:formatCode>
                  <c:ptCount val="2"/>
                  <c:pt idx="0">
                    <c:v>24.75</c:v>
                  </c:pt>
                  <c:pt idx="1">
                    <c:v>3</c:v>
                  </c:pt>
                </c:numCache>
              </c:numRef>
            </c:plus>
            <c:minus>
              <c:numRef>
                <c:f>'All (2)'!$AB$3:$AB$4</c:f>
                <c:numCache>
                  <c:formatCode>General</c:formatCode>
                  <c:ptCount val="2"/>
                  <c:pt idx="0">
                    <c:v>24.75</c:v>
                  </c:pt>
                  <c:pt idx="1">
                    <c:v>3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(2)'!$AB$3:$AB$4</c:f>
              <c:numCache>
                <c:formatCode>General</c:formatCode>
                <c:ptCount val="2"/>
                <c:pt idx="0">
                  <c:v>24.75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'All (2)'!$AC$2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(2)'!$AC$3:$AC$4</c:f>
              <c:numCache>
                <c:formatCode>General</c:formatCode>
                <c:ptCount val="2"/>
                <c:pt idx="0">
                  <c:v>13.25</c:v>
                </c:pt>
                <c:pt idx="1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'All (2)'!$AD$2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(2)'!$AE$3:$AE$4</c:f>
                <c:numCache>
                  <c:formatCode>General</c:formatCode>
                  <c:ptCount val="2"/>
                  <c:pt idx="0">
                    <c:v>43</c:v>
                  </c:pt>
                  <c:pt idx="1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/>
            </c:spPr>
          </c:errBars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(2)'!$AD$3:$AD$4</c:f>
              <c:numCache>
                <c:formatCode>General</c:formatCode>
                <c:ptCount val="2"/>
                <c:pt idx="0">
                  <c:v>23</c:v>
                </c:pt>
                <c:pt idx="1">
                  <c:v>3.5</c:v>
                </c:pt>
              </c:numCache>
            </c:numRef>
          </c:val>
        </c:ser>
        <c:ser>
          <c:idx val="4"/>
          <c:order val="4"/>
          <c:tx>
            <c:strRef>
              <c:f>'All (2)'!$AE$2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(2)'!$A$3:$A$4</c:f>
              <c:strCache>
                <c:ptCount val="2"/>
                <c:pt idx="0">
                  <c:v>Experte</c:v>
                </c:pt>
                <c:pt idx="1">
                  <c:v>42</c:v>
                </c:pt>
              </c:strCache>
            </c:strRef>
          </c:cat>
          <c:val>
            <c:numRef>
              <c:f>'All (2)'!$AE$3:$AE$4</c:f>
              <c:numCache>
                <c:formatCode>General</c:formatCode>
                <c:ptCount val="2"/>
                <c:pt idx="0">
                  <c:v>43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21632"/>
        <c:axId val="47623168"/>
      </c:barChart>
      <c:catAx>
        <c:axId val="47621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623168"/>
        <c:crosses val="autoZero"/>
        <c:auto val="1"/>
        <c:lblAlgn val="ctr"/>
        <c:lblOffset val="100"/>
        <c:noMultiLvlLbl val="0"/>
      </c:catAx>
      <c:valAx>
        <c:axId val="47623168"/>
        <c:scaling>
          <c:orientation val="minMax"/>
          <c:max val="14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47621632"/>
        <c:crosses val="autoZero"/>
        <c:crossBetween val="between"/>
        <c:min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353546</xdr:colOff>
      <xdr:row>7</xdr:row>
      <xdr:rowOff>22412</xdr:rowOff>
    </xdr:from>
    <xdr:to>
      <xdr:col>19</xdr:col>
      <xdr:colOff>286752</xdr:colOff>
      <xdr:row>54</xdr:row>
      <xdr:rowOff>68912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38099</xdr:rowOff>
    </xdr:from>
    <xdr:to>
      <xdr:col>35</xdr:col>
      <xdr:colOff>638175</xdr:colOff>
      <xdr:row>38</xdr:row>
      <xdr:rowOff>123824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420781</xdr:colOff>
      <xdr:row>10</xdr:row>
      <xdr:rowOff>30815</xdr:rowOff>
    </xdr:from>
    <xdr:to>
      <xdr:col>25</xdr:col>
      <xdr:colOff>336177</xdr:colOff>
      <xdr:row>48</xdr:row>
      <xdr:rowOff>78441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105005</xdr:rowOff>
    </xdr:from>
    <xdr:to>
      <xdr:col>8</xdr:col>
      <xdr:colOff>75525</xdr:colOff>
      <xdr:row>33</xdr:row>
      <xdr:rowOff>171005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5</xdr:row>
      <xdr:rowOff>104928</xdr:rowOff>
    </xdr:from>
    <xdr:to>
      <xdr:col>13</xdr:col>
      <xdr:colOff>75526</xdr:colOff>
      <xdr:row>33</xdr:row>
      <xdr:rowOff>170928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5</xdr:row>
      <xdr:rowOff>95632</xdr:rowOff>
    </xdr:from>
    <xdr:to>
      <xdr:col>18</xdr:col>
      <xdr:colOff>75525</xdr:colOff>
      <xdr:row>33</xdr:row>
      <xdr:rowOff>161632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5</xdr:row>
      <xdr:rowOff>86107</xdr:rowOff>
    </xdr:from>
    <xdr:to>
      <xdr:col>23</xdr:col>
      <xdr:colOff>94575</xdr:colOff>
      <xdr:row>33</xdr:row>
      <xdr:rowOff>152107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5</xdr:row>
      <xdr:rowOff>76276</xdr:rowOff>
    </xdr:from>
    <xdr:to>
      <xdr:col>28</xdr:col>
      <xdr:colOff>85050</xdr:colOff>
      <xdr:row>33</xdr:row>
      <xdr:rowOff>142276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5</xdr:row>
      <xdr:rowOff>76200</xdr:rowOff>
    </xdr:from>
    <xdr:to>
      <xdr:col>33</xdr:col>
      <xdr:colOff>85050</xdr:colOff>
      <xdr:row>33</xdr:row>
      <xdr:rowOff>142200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19050</xdr:colOff>
      <xdr:row>5</xdr:row>
      <xdr:rowOff>66599</xdr:rowOff>
    </xdr:from>
    <xdr:to>
      <xdr:col>38</xdr:col>
      <xdr:colOff>85050</xdr:colOff>
      <xdr:row>33</xdr:row>
      <xdr:rowOff>132599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28575</xdr:colOff>
      <xdr:row>5</xdr:row>
      <xdr:rowOff>66675</xdr:rowOff>
    </xdr:from>
    <xdr:to>
      <xdr:col>43</xdr:col>
      <xdr:colOff>94575</xdr:colOff>
      <xdr:row>33</xdr:row>
      <xdr:rowOff>132675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105005</xdr:rowOff>
    </xdr:from>
    <xdr:to>
      <xdr:col>5</xdr:col>
      <xdr:colOff>733425</xdr:colOff>
      <xdr:row>32</xdr:row>
      <xdr:rowOff>8382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12</xdr:row>
      <xdr:rowOff>104928</xdr:rowOff>
    </xdr:from>
    <xdr:to>
      <xdr:col>10</xdr:col>
      <xdr:colOff>733426</xdr:colOff>
      <xdr:row>32</xdr:row>
      <xdr:rowOff>18289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12</xdr:row>
      <xdr:rowOff>95632</xdr:rowOff>
    </xdr:from>
    <xdr:to>
      <xdr:col>15</xdr:col>
      <xdr:colOff>733425</xdr:colOff>
      <xdr:row>31</xdr:row>
      <xdr:rowOff>169546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12</xdr:row>
      <xdr:rowOff>86107</xdr:rowOff>
    </xdr:from>
    <xdr:to>
      <xdr:col>20</xdr:col>
      <xdr:colOff>714375</xdr:colOff>
      <xdr:row>31</xdr:row>
      <xdr:rowOff>160021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12</xdr:row>
      <xdr:rowOff>76276</xdr:rowOff>
    </xdr:from>
    <xdr:to>
      <xdr:col>25</xdr:col>
      <xdr:colOff>714375</xdr:colOff>
      <xdr:row>31</xdr:row>
      <xdr:rowOff>190119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12</xdr:row>
      <xdr:rowOff>76200</xdr:rowOff>
    </xdr:from>
    <xdr:to>
      <xdr:col>30</xdr:col>
      <xdr:colOff>752475</xdr:colOff>
      <xdr:row>32</xdr:row>
      <xdr:rowOff>9525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19050</xdr:colOff>
      <xdr:row>12</xdr:row>
      <xdr:rowOff>66599</xdr:rowOff>
    </xdr:from>
    <xdr:to>
      <xdr:col>35</xdr:col>
      <xdr:colOff>752475</xdr:colOff>
      <xdr:row>32</xdr:row>
      <xdr:rowOff>9906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28575</xdr:colOff>
      <xdr:row>12</xdr:row>
      <xdr:rowOff>66675</xdr:rowOff>
    </xdr:from>
    <xdr:to>
      <xdr:col>41</xdr:col>
      <xdr:colOff>0</xdr:colOff>
      <xdr:row>32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52388</xdr:colOff>
      <xdr:row>1</xdr:row>
      <xdr:rowOff>157163</xdr:rowOff>
    </xdr:from>
    <xdr:to>
      <xdr:col>47</xdr:col>
      <xdr:colOff>736388</xdr:colOff>
      <xdr:row>49</xdr:row>
      <xdr:rowOff>13163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0</xdr:row>
      <xdr:rowOff>133350</xdr:rowOff>
    </xdr:from>
    <xdr:to>
      <xdr:col>26</xdr:col>
      <xdr:colOff>588750</xdr:colOff>
      <xdr:row>47</xdr:row>
      <xdr:rowOff>179850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209548</xdr:colOff>
      <xdr:row>54</xdr:row>
      <xdr:rowOff>28573</xdr:rowOff>
    </xdr:from>
    <xdr:to>
      <xdr:col>27</xdr:col>
      <xdr:colOff>131548</xdr:colOff>
      <xdr:row>101</xdr:row>
      <xdr:rowOff>75073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378836</xdr:colOff>
      <xdr:row>54</xdr:row>
      <xdr:rowOff>122093</xdr:rowOff>
    </xdr:from>
    <xdr:to>
      <xdr:col>48</xdr:col>
      <xdr:colOff>300836</xdr:colOff>
      <xdr:row>101</xdr:row>
      <xdr:rowOff>168593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171451</xdr:rowOff>
    </xdr:from>
    <xdr:to>
      <xdr:col>22</xdr:col>
      <xdr:colOff>133350</xdr:colOff>
      <xdr:row>28</xdr:row>
      <xdr:rowOff>114301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29</xdr:row>
      <xdr:rowOff>9525</xdr:rowOff>
    </xdr:from>
    <xdr:to>
      <xdr:col>25</xdr:col>
      <xdr:colOff>113625</xdr:colOff>
      <xdr:row>47</xdr:row>
      <xdr:rowOff>180525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409574</xdr:colOff>
      <xdr:row>28</xdr:row>
      <xdr:rowOff>104774</xdr:rowOff>
    </xdr:from>
    <xdr:to>
      <xdr:col>16</xdr:col>
      <xdr:colOff>475574</xdr:colOff>
      <xdr:row>47</xdr:row>
      <xdr:rowOff>85274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390525</xdr:colOff>
      <xdr:row>48</xdr:row>
      <xdr:rowOff>95250</xdr:rowOff>
    </xdr:from>
    <xdr:to>
      <xdr:col>12</xdr:col>
      <xdr:colOff>228600</xdr:colOff>
      <xdr:row>62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t_actions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ction_0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ction_1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ction_2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ction_3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ction_4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ction_5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ert_actions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ore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ward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curacy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q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_conf_2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oss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uration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31" zoomScale="85" zoomScaleNormal="85" workbookViewId="0">
      <selection activeCell="E7" sqref="E7"/>
    </sheetView>
  </sheetViews>
  <sheetFormatPr baseColWidth="10" defaultRowHeight="15" x14ac:dyDescent="0.25"/>
  <cols>
    <col min="1" max="1" width="11.42578125" style="2"/>
    <col min="2" max="2" width="15.28515625" style="2" bestFit="1" customWidth="1"/>
    <col min="3" max="3" width="14.85546875" style="2" bestFit="1" customWidth="1"/>
    <col min="4" max="4" width="13.42578125" style="2" bestFit="1" customWidth="1"/>
    <col min="5" max="5" width="14.42578125" style="2" bestFit="1" customWidth="1"/>
    <col min="6" max="6" width="15.5703125" style="2" bestFit="1" customWidth="1"/>
    <col min="7" max="7" width="17" style="2" bestFit="1" customWidth="1"/>
    <col min="8" max="8" width="16.5703125" style="2" bestFit="1" customWidth="1"/>
    <col min="9" max="9" width="15" style="2" bestFit="1" customWidth="1"/>
    <col min="10" max="10" width="16.140625" style="2" bestFit="1" customWidth="1"/>
    <col min="11" max="11" width="17.28515625" style="2" bestFit="1" customWidth="1"/>
    <col min="12" max="16384" width="11.42578125" style="2"/>
  </cols>
  <sheetData>
    <row r="1" spans="1:11" x14ac:dyDescent="0.25">
      <c r="A1" s="2" t="s">
        <v>0</v>
      </c>
      <c r="B1" s="2" t="str">
        <f>Reward_Agent!D1</f>
        <v>Minimum Agent</v>
      </c>
      <c r="C1" s="2" t="s">
        <v>110</v>
      </c>
      <c r="D1" s="2" t="s">
        <v>111</v>
      </c>
      <c r="E1" s="2" t="s">
        <v>112</v>
      </c>
      <c r="F1" s="2" t="s">
        <v>112</v>
      </c>
      <c r="G1" s="2" t="str">
        <f>Reward_Expert!B1</f>
        <v>Minimum Experte</v>
      </c>
      <c r="H1" s="2" t="str">
        <f>Reward_Expert!C1</f>
        <v>1. Quartil Experte</v>
      </c>
      <c r="I1" s="2" t="str">
        <f>Reward_Expert!D1</f>
        <v>Median Experte</v>
      </c>
      <c r="J1" s="2" t="str">
        <f>Reward_Expert!E1</f>
        <v>3.Quartil Experte</v>
      </c>
      <c r="K1" s="2" t="str">
        <f>Reward_Expert!F1</f>
        <v>Maximum Experte</v>
      </c>
    </row>
    <row r="2" spans="1:11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f>Reward_Expert_Simple!E$2</f>
        <v>713</v>
      </c>
      <c r="H2" s="2">
        <f>Reward_Expert_Simple!F$2</f>
        <v>3335.75</v>
      </c>
      <c r="I2" s="2">
        <f>Reward_Expert_Simple!G$2</f>
        <v>5207.5</v>
      </c>
      <c r="J2" s="2">
        <f>Reward_Expert_Simple!H$2</f>
        <v>6930.75</v>
      </c>
      <c r="K2" s="2">
        <f>Reward_Expert_Simple!I$2</f>
        <v>13003</v>
      </c>
    </row>
    <row r="3" spans="1:11" x14ac:dyDescent="0.25">
      <c r="A3" s="2">
        <v>1</v>
      </c>
      <c r="B3" s="2">
        <f>Reward_Agent!D2</f>
        <v>3384</v>
      </c>
      <c r="C3" s="2">
        <f>Reward_Agent!E2-Reward_Agent!D2</f>
        <v>0</v>
      </c>
      <c r="D3" s="2">
        <f>Reward_Agent!F2-Reward_Agent!E2</f>
        <v>0</v>
      </c>
      <c r="E3" s="2">
        <f>Reward_Agent!G2-Reward_Agent!F2</f>
        <v>0</v>
      </c>
      <c r="F3" s="2">
        <f>Reward_Agent!H2-Reward_Agent!G2</f>
        <v>0</v>
      </c>
      <c r="G3" s="2">
        <f>Reward_Expert_Simple!E$2</f>
        <v>713</v>
      </c>
      <c r="H3" s="2">
        <f>Reward_Expert_Simple!F$2</f>
        <v>3335.75</v>
      </c>
      <c r="I3" s="2">
        <f>Reward_Expert_Simple!G$2</f>
        <v>5207.5</v>
      </c>
      <c r="J3" s="2">
        <f>Reward_Expert_Simple!H$2</f>
        <v>6930.75</v>
      </c>
      <c r="K3" s="2">
        <f>Reward_Expert_Simple!I$2</f>
        <v>13003</v>
      </c>
    </row>
    <row r="4" spans="1:11" x14ac:dyDescent="0.25">
      <c r="A4" s="2">
        <v>2</v>
      </c>
      <c r="B4" s="2">
        <f>Reward_Agent!D3</f>
        <v>1918</v>
      </c>
      <c r="C4" s="2">
        <f>Reward_Agent!E3-Reward_Agent!D3</f>
        <v>1466</v>
      </c>
      <c r="D4" s="2">
        <f>Reward_Agent!F3-Reward_Agent!E3</f>
        <v>0</v>
      </c>
      <c r="E4" s="2">
        <f>Reward_Agent!G3-Reward_Agent!F3</f>
        <v>0</v>
      </c>
      <c r="F4" s="2">
        <f>Reward_Agent!H3-Reward_Agent!G3</f>
        <v>15172</v>
      </c>
      <c r="G4" s="2">
        <f>Reward_Expert_Simple!E$2</f>
        <v>713</v>
      </c>
      <c r="H4" s="2">
        <f>Reward_Expert_Simple!F$2</f>
        <v>3335.75</v>
      </c>
      <c r="I4" s="2">
        <f>Reward_Expert_Simple!G$2</f>
        <v>5207.5</v>
      </c>
      <c r="J4" s="2">
        <f>Reward_Expert_Simple!H$2</f>
        <v>6930.75</v>
      </c>
      <c r="K4" s="2">
        <f>Reward_Expert_Simple!I$2</f>
        <v>13003</v>
      </c>
    </row>
    <row r="5" spans="1:11" x14ac:dyDescent="0.25">
      <c r="A5" s="2">
        <v>3</v>
      </c>
      <c r="B5" s="2">
        <f>Reward_Agent!D4</f>
        <v>2058</v>
      </c>
      <c r="C5" s="2">
        <f>Reward_Agent!E4-Reward_Agent!D4</f>
        <v>1326</v>
      </c>
      <c r="D5" s="2">
        <f>Reward_Agent!F4-Reward_Agent!E4</f>
        <v>0</v>
      </c>
      <c r="E5" s="2">
        <f>Reward_Agent!G4-Reward_Agent!F4</f>
        <v>0</v>
      </c>
      <c r="F5" s="2">
        <f>Reward_Agent!H4-Reward_Agent!G4</f>
        <v>4199</v>
      </c>
      <c r="G5" s="2">
        <f>Reward_Expert_Simple!E$2</f>
        <v>713</v>
      </c>
      <c r="H5" s="2">
        <f>Reward_Expert_Simple!F$2</f>
        <v>3335.75</v>
      </c>
      <c r="I5" s="2">
        <f>Reward_Expert_Simple!G$2</f>
        <v>5207.5</v>
      </c>
      <c r="J5" s="2">
        <f>Reward_Expert_Simple!H$2</f>
        <v>6930.75</v>
      </c>
      <c r="K5" s="2">
        <f>Reward_Expert_Simple!I$2</f>
        <v>13003</v>
      </c>
    </row>
    <row r="6" spans="1:11" x14ac:dyDescent="0.25">
      <c r="A6" s="2">
        <v>4</v>
      </c>
      <c r="B6" s="2">
        <f>Reward_Agent!D5</f>
        <v>785</v>
      </c>
      <c r="C6" s="2">
        <f>Reward_Agent!E5-Reward_Agent!D5</f>
        <v>1652</v>
      </c>
      <c r="D6" s="2">
        <f>Reward_Agent!F5-Reward_Agent!E5</f>
        <v>1011.5</v>
      </c>
      <c r="E6" s="2">
        <f>Reward_Agent!G5-Reward_Agent!F5</f>
        <v>1626.75</v>
      </c>
      <c r="F6" s="2">
        <f>Reward_Agent!H5-Reward_Agent!G5</f>
        <v>2881.75</v>
      </c>
      <c r="G6" s="2">
        <f>Reward_Expert_Simple!E$2</f>
        <v>713</v>
      </c>
      <c r="H6" s="2">
        <f>Reward_Expert_Simple!F$2</f>
        <v>3335.75</v>
      </c>
      <c r="I6" s="2">
        <f>Reward_Expert_Simple!G$2</f>
        <v>5207.5</v>
      </c>
      <c r="J6" s="2">
        <f>Reward_Expert_Simple!H$2</f>
        <v>6930.75</v>
      </c>
      <c r="K6" s="2">
        <f>Reward_Expert_Simple!I$2</f>
        <v>13003</v>
      </c>
    </row>
    <row r="7" spans="1:11" x14ac:dyDescent="0.25">
      <c r="A7" s="2">
        <v>5</v>
      </c>
      <c r="B7" s="2">
        <f>Reward_Agent!D6</f>
        <v>1269</v>
      </c>
      <c r="C7" s="2">
        <f>Reward_Agent!E6-Reward_Agent!D6</f>
        <v>325.25</v>
      </c>
      <c r="D7" s="2">
        <f>Reward_Agent!F6-Reward_Agent!E6</f>
        <v>1294.25</v>
      </c>
      <c r="E7" s="2">
        <f>Reward_Agent!G6-Reward_Agent!F6</f>
        <v>1379.75</v>
      </c>
      <c r="F7" s="2">
        <f>Reward_Agent!H6-Reward_Agent!G6</f>
        <v>7790.75</v>
      </c>
      <c r="G7" s="2">
        <f>Reward_Expert_Simple!E$2</f>
        <v>713</v>
      </c>
      <c r="H7" s="2">
        <f>Reward_Expert_Simple!F$2</f>
        <v>3335.75</v>
      </c>
      <c r="I7" s="2">
        <f>Reward_Expert_Simple!G$2</f>
        <v>5207.5</v>
      </c>
      <c r="J7" s="2">
        <f>Reward_Expert_Simple!H$2</f>
        <v>6930.75</v>
      </c>
      <c r="K7" s="2">
        <f>Reward_Expert_Simple!I$2</f>
        <v>13003</v>
      </c>
    </row>
    <row r="8" spans="1:11" x14ac:dyDescent="0.25">
      <c r="A8" s="2">
        <v>6</v>
      </c>
      <c r="B8" s="2">
        <f>Reward_Agent!D7</f>
        <v>1372</v>
      </c>
      <c r="C8" s="2">
        <f>Reward_Agent!E7-Reward_Agent!D7</f>
        <v>911</v>
      </c>
      <c r="D8" s="2">
        <f>Reward_Agent!F7-Reward_Agent!E7</f>
        <v>1420.5</v>
      </c>
      <c r="E8" s="2">
        <f>Reward_Agent!G7-Reward_Agent!F7</f>
        <v>2199.5</v>
      </c>
      <c r="F8" s="2">
        <f>Reward_Agent!H7-Reward_Agent!G7</f>
        <v>6212</v>
      </c>
      <c r="G8" s="2">
        <f>Reward_Expert_Simple!E$2</f>
        <v>713</v>
      </c>
      <c r="H8" s="2">
        <f>Reward_Expert_Simple!F$2</f>
        <v>3335.75</v>
      </c>
      <c r="I8" s="2">
        <f>Reward_Expert_Simple!G$2</f>
        <v>5207.5</v>
      </c>
      <c r="J8" s="2">
        <f>Reward_Expert_Simple!H$2</f>
        <v>6930.75</v>
      </c>
      <c r="K8" s="2">
        <f>Reward_Expert_Simple!I$2</f>
        <v>13003</v>
      </c>
    </row>
    <row r="9" spans="1:11" x14ac:dyDescent="0.25">
      <c r="A9" s="2">
        <v>7</v>
      </c>
      <c r="B9" s="2">
        <f>Reward_Agent!D8</f>
        <v>377</v>
      </c>
      <c r="C9" s="2">
        <f>Reward_Agent!E8-Reward_Agent!D8</f>
        <v>475.75</v>
      </c>
      <c r="D9" s="2">
        <f>Reward_Agent!F8-Reward_Agent!E8</f>
        <v>175.75</v>
      </c>
      <c r="E9" s="2">
        <f>Reward_Agent!G8-Reward_Agent!F8</f>
        <v>197.25</v>
      </c>
      <c r="F9" s="2">
        <f>Reward_Agent!H8-Reward_Agent!G8</f>
        <v>3522.25</v>
      </c>
      <c r="G9" s="2">
        <f>Reward_Expert_Simple!E$2</f>
        <v>713</v>
      </c>
      <c r="H9" s="2">
        <f>Reward_Expert_Simple!F$2</f>
        <v>3335.75</v>
      </c>
      <c r="I9" s="2">
        <f>Reward_Expert_Simple!G$2</f>
        <v>5207.5</v>
      </c>
      <c r="J9" s="2">
        <f>Reward_Expert_Simple!H$2</f>
        <v>6930.75</v>
      </c>
      <c r="K9" s="2">
        <f>Reward_Expert_Simple!I$2</f>
        <v>13003</v>
      </c>
    </row>
    <row r="10" spans="1:11" x14ac:dyDescent="0.25">
      <c r="A10" s="2">
        <v>8</v>
      </c>
      <c r="B10" s="2">
        <f>Reward_Agent!D9</f>
        <v>2181</v>
      </c>
      <c r="C10" s="2">
        <f>Reward_Agent!E9-Reward_Agent!D9</f>
        <v>1554</v>
      </c>
      <c r="D10" s="2">
        <f>Reward_Agent!F9-Reward_Agent!E9</f>
        <v>2964</v>
      </c>
      <c r="E10" s="2">
        <f>Reward_Agent!G9-Reward_Agent!F9</f>
        <v>2618.25</v>
      </c>
      <c r="F10" s="2">
        <f>Reward_Agent!H9-Reward_Agent!G9</f>
        <v>18247.75</v>
      </c>
      <c r="G10" s="2">
        <f>Reward_Expert_Simple!E$2</f>
        <v>713</v>
      </c>
      <c r="H10" s="2">
        <f>Reward_Expert_Simple!F$2</f>
        <v>3335.75</v>
      </c>
      <c r="I10" s="2">
        <f>Reward_Expert_Simple!G$2</f>
        <v>5207.5</v>
      </c>
      <c r="J10" s="2">
        <f>Reward_Expert_Simple!H$2</f>
        <v>6930.75</v>
      </c>
      <c r="K10" s="2">
        <f>Reward_Expert_Simple!I$2</f>
        <v>13003</v>
      </c>
    </row>
    <row r="11" spans="1:11" x14ac:dyDescent="0.25">
      <c r="A11" s="2">
        <v>9</v>
      </c>
      <c r="B11" s="2">
        <f>Reward_Agent!D10</f>
        <v>1990</v>
      </c>
      <c r="C11" s="2">
        <f>Reward_Agent!E10-Reward_Agent!D10</f>
        <v>1536.25</v>
      </c>
      <c r="D11" s="2">
        <f>Reward_Agent!F10-Reward_Agent!E10</f>
        <v>1219.75</v>
      </c>
      <c r="E11" s="2">
        <f>Reward_Agent!G10-Reward_Agent!F10</f>
        <v>1530</v>
      </c>
      <c r="F11" s="2">
        <f>Reward_Agent!H10-Reward_Agent!G10</f>
        <v>3036</v>
      </c>
      <c r="G11" s="2">
        <f>Reward_Expert_Simple!E$2</f>
        <v>713</v>
      </c>
      <c r="H11" s="2">
        <f>Reward_Expert_Simple!F$2</f>
        <v>3335.75</v>
      </c>
      <c r="I11" s="2">
        <f>Reward_Expert_Simple!G$2</f>
        <v>5207.5</v>
      </c>
      <c r="J11" s="2">
        <f>Reward_Expert_Simple!H$2</f>
        <v>6930.75</v>
      </c>
      <c r="K11" s="2">
        <f>Reward_Expert_Simple!I$2</f>
        <v>13003</v>
      </c>
    </row>
    <row r="12" spans="1:11" x14ac:dyDescent="0.25">
      <c r="A12" s="2">
        <v>10</v>
      </c>
      <c r="B12" s="2">
        <f>Reward_Agent!D11</f>
        <v>786</v>
      </c>
      <c r="C12" s="2">
        <f>Reward_Agent!E11-Reward_Agent!D11</f>
        <v>1220</v>
      </c>
      <c r="D12" s="2">
        <f>Reward_Agent!F11-Reward_Agent!E11</f>
        <v>1823</v>
      </c>
      <c r="E12" s="2">
        <f>Reward_Agent!G11-Reward_Agent!F11</f>
        <v>1844.25</v>
      </c>
      <c r="F12" s="2">
        <f>Reward_Agent!H11-Reward_Agent!G11</f>
        <v>7592.75</v>
      </c>
      <c r="G12" s="2">
        <f>Reward_Expert_Simple!E$2</f>
        <v>713</v>
      </c>
      <c r="H12" s="2">
        <f>Reward_Expert_Simple!F$2</f>
        <v>3335.75</v>
      </c>
      <c r="I12" s="2">
        <f>Reward_Expert_Simple!G$2</f>
        <v>5207.5</v>
      </c>
      <c r="J12" s="2">
        <f>Reward_Expert_Simple!H$2</f>
        <v>6930.75</v>
      </c>
      <c r="K12" s="2">
        <f>Reward_Expert_Simple!I$2</f>
        <v>13003</v>
      </c>
    </row>
    <row r="13" spans="1:11" x14ac:dyDescent="0.25">
      <c r="A13" s="2">
        <v>11</v>
      </c>
      <c r="B13" s="2">
        <f>Reward_Agent!D12</f>
        <v>1439</v>
      </c>
      <c r="C13" s="2">
        <f>Reward_Agent!E12-Reward_Agent!D12</f>
        <v>1440</v>
      </c>
      <c r="D13" s="2">
        <f>Reward_Agent!F12-Reward_Agent!E12</f>
        <v>1558</v>
      </c>
      <c r="E13" s="2">
        <f>Reward_Agent!G12-Reward_Agent!F12</f>
        <v>2642.5</v>
      </c>
      <c r="F13" s="2">
        <f>Reward_Agent!H12-Reward_Agent!G12</f>
        <v>18878.5</v>
      </c>
      <c r="G13" s="2">
        <f>Reward_Expert_Simple!E$2</f>
        <v>713</v>
      </c>
      <c r="H13" s="2">
        <f>Reward_Expert_Simple!F$2</f>
        <v>3335.75</v>
      </c>
      <c r="I13" s="2">
        <f>Reward_Expert_Simple!G$2</f>
        <v>5207.5</v>
      </c>
      <c r="J13" s="2">
        <f>Reward_Expert_Simple!H$2</f>
        <v>6930.75</v>
      </c>
      <c r="K13" s="2">
        <f>Reward_Expert_Simple!I$2</f>
        <v>13003</v>
      </c>
    </row>
    <row r="14" spans="1:11" x14ac:dyDescent="0.25">
      <c r="A14" s="2">
        <v>12</v>
      </c>
      <c r="B14" s="2">
        <f>Reward_Agent!D13</f>
        <v>1877</v>
      </c>
      <c r="C14" s="2">
        <f>Reward_Agent!E13-Reward_Agent!D13</f>
        <v>922.5</v>
      </c>
      <c r="D14" s="2">
        <f>Reward_Agent!F13-Reward_Agent!E13</f>
        <v>963</v>
      </c>
      <c r="E14" s="2">
        <f>Reward_Agent!G13-Reward_Agent!F13</f>
        <v>3055.75</v>
      </c>
      <c r="F14" s="2">
        <f>Reward_Agent!H13-Reward_Agent!G13</f>
        <v>16649.75</v>
      </c>
      <c r="G14" s="2">
        <f>Reward_Expert_Simple!E$2</f>
        <v>713</v>
      </c>
      <c r="H14" s="2">
        <f>Reward_Expert_Simple!F$2</f>
        <v>3335.75</v>
      </c>
      <c r="I14" s="2">
        <f>Reward_Expert_Simple!G$2</f>
        <v>5207.5</v>
      </c>
      <c r="J14" s="2">
        <f>Reward_Expert_Simple!H$2</f>
        <v>6930.75</v>
      </c>
      <c r="K14" s="2">
        <f>Reward_Expert_Simple!I$2</f>
        <v>13003</v>
      </c>
    </row>
    <row r="15" spans="1:11" x14ac:dyDescent="0.25">
      <c r="A15" s="2">
        <v>13</v>
      </c>
      <c r="B15" s="2">
        <f>Reward_Agent!D14</f>
        <v>924</v>
      </c>
      <c r="C15" s="2">
        <f>Reward_Agent!E14-Reward_Agent!D14</f>
        <v>1621</v>
      </c>
      <c r="D15" s="2">
        <f>Reward_Agent!F14-Reward_Agent!E14</f>
        <v>1378</v>
      </c>
      <c r="E15" s="2">
        <f>Reward_Agent!G14-Reward_Agent!F14</f>
        <v>2691.25</v>
      </c>
      <c r="F15" s="2">
        <f>Reward_Agent!H14-Reward_Agent!G14</f>
        <v>14255.75</v>
      </c>
      <c r="G15" s="2">
        <f>Reward_Expert_Simple!E$2</f>
        <v>713</v>
      </c>
      <c r="H15" s="2">
        <f>Reward_Expert_Simple!F$2</f>
        <v>3335.75</v>
      </c>
      <c r="I15" s="2">
        <f>Reward_Expert_Simple!G$2</f>
        <v>5207.5</v>
      </c>
      <c r="J15" s="2">
        <f>Reward_Expert_Simple!H$2</f>
        <v>6930.75</v>
      </c>
      <c r="K15" s="2">
        <f>Reward_Expert_Simple!I$2</f>
        <v>13003</v>
      </c>
    </row>
    <row r="16" spans="1:11" x14ac:dyDescent="0.25">
      <c r="A16" s="2">
        <v>14</v>
      </c>
      <c r="B16" s="2">
        <f>Reward_Agent!D15</f>
        <v>1026</v>
      </c>
      <c r="C16" s="2">
        <f>Reward_Agent!E15-Reward_Agent!D15</f>
        <v>1381.5</v>
      </c>
      <c r="D16" s="2">
        <f>Reward_Agent!F15-Reward_Agent!E15</f>
        <v>1173.5</v>
      </c>
      <c r="E16" s="2">
        <f>Reward_Agent!G15-Reward_Agent!F15</f>
        <v>1499.75</v>
      </c>
      <c r="F16" s="2">
        <f>Reward_Agent!H15-Reward_Agent!G15</f>
        <v>10976.25</v>
      </c>
      <c r="G16" s="2">
        <f>Reward_Expert_Simple!E$2</f>
        <v>713</v>
      </c>
      <c r="H16" s="2">
        <f>Reward_Expert_Simple!F$2</f>
        <v>3335.75</v>
      </c>
      <c r="I16" s="2">
        <f>Reward_Expert_Simple!G$2</f>
        <v>5207.5</v>
      </c>
      <c r="J16" s="2">
        <f>Reward_Expert_Simple!H$2</f>
        <v>6930.75</v>
      </c>
      <c r="K16" s="2">
        <f>Reward_Expert_Simple!I$2</f>
        <v>13003</v>
      </c>
    </row>
    <row r="17" spans="1:11" x14ac:dyDescent="0.25">
      <c r="A17" s="2">
        <v>15</v>
      </c>
      <c r="B17" s="2">
        <f>Reward_Agent!D16</f>
        <v>848</v>
      </c>
      <c r="C17" s="2">
        <f>Reward_Agent!E16-Reward_Agent!D16</f>
        <v>1198</v>
      </c>
      <c r="D17" s="2">
        <f>Reward_Agent!F16-Reward_Agent!E16</f>
        <v>955.5</v>
      </c>
      <c r="E17" s="2">
        <f>Reward_Agent!G16-Reward_Agent!F16</f>
        <v>3775</v>
      </c>
      <c r="F17" s="2">
        <f>Reward_Agent!H16-Reward_Agent!G16</f>
        <v>9295.5</v>
      </c>
      <c r="G17" s="2">
        <f>Reward_Expert_Simple!E$2</f>
        <v>713</v>
      </c>
      <c r="H17" s="2">
        <f>Reward_Expert_Simple!F$2</f>
        <v>3335.75</v>
      </c>
      <c r="I17" s="2">
        <f>Reward_Expert_Simple!G$2</f>
        <v>5207.5</v>
      </c>
      <c r="J17" s="2">
        <f>Reward_Expert_Simple!H$2</f>
        <v>6930.75</v>
      </c>
      <c r="K17" s="2">
        <f>Reward_Expert_Simple!I$2</f>
        <v>13003</v>
      </c>
    </row>
    <row r="18" spans="1:11" s="4" customFormat="1" x14ac:dyDescent="0.25">
      <c r="A18" s="4">
        <v>16</v>
      </c>
      <c r="B18" s="4">
        <f>Reward_Agent!D17</f>
        <v>1806</v>
      </c>
      <c r="C18" s="4">
        <f>Reward_Agent!E17-Reward_Agent!D17</f>
        <v>1597.5</v>
      </c>
      <c r="D18" s="4">
        <f>Reward_Agent!F17-Reward_Agent!E17</f>
        <v>963.5</v>
      </c>
      <c r="E18" s="4">
        <f>Reward_Agent!G17-Reward_Agent!F17</f>
        <v>2654.25</v>
      </c>
      <c r="F18" s="4">
        <f>Reward_Agent!H17-Reward_Agent!G17</f>
        <v>6314.75</v>
      </c>
      <c r="G18" s="4">
        <f>Reward_Expert_Simple!E$2</f>
        <v>713</v>
      </c>
      <c r="H18" s="4">
        <f>Reward_Expert_Simple!F$2</f>
        <v>3335.75</v>
      </c>
      <c r="I18" s="4">
        <f>Reward_Expert_Simple!G$2</f>
        <v>5207.5</v>
      </c>
      <c r="J18" s="4">
        <f>Reward_Expert_Simple!H$2</f>
        <v>6930.75</v>
      </c>
      <c r="K18" s="4">
        <f>Reward_Expert_Simple!I$2</f>
        <v>13003</v>
      </c>
    </row>
    <row r="19" spans="1:11" x14ac:dyDescent="0.25">
      <c r="A19" s="2">
        <v>17</v>
      </c>
      <c r="B19" s="2">
        <f>Reward_Agent!D18</f>
        <v>2115</v>
      </c>
      <c r="C19" s="2">
        <f>Reward_Agent!E18-Reward_Agent!D18</f>
        <v>1269</v>
      </c>
      <c r="D19" s="2">
        <f>Reward_Agent!F18-Reward_Agent!E18</f>
        <v>0</v>
      </c>
      <c r="E19" s="2">
        <f>Reward_Agent!G18-Reward_Agent!F18</f>
        <v>0</v>
      </c>
      <c r="F19" s="2">
        <f>Reward_Agent!H18-Reward_Agent!G18</f>
        <v>12591</v>
      </c>
      <c r="G19" s="2">
        <f>Reward_Expert_Simple!E$2</f>
        <v>713</v>
      </c>
      <c r="H19" s="2">
        <f>Reward_Expert_Simple!F$2</f>
        <v>3335.75</v>
      </c>
      <c r="I19" s="2">
        <f>Reward_Expert_Simple!G$2</f>
        <v>5207.5</v>
      </c>
      <c r="J19" s="2">
        <f>Reward_Expert_Simple!H$2</f>
        <v>6930.75</v>
      </c>
      <c r="K19" s="2">
        <f>Reward_Expert_Simple!I$2</f>
        <v>13003</v>
      </c>
    </row>
    <row r="20" spans="1:11" s="4" customFormat="1" x14ac:dyDescent="0.25">
      <c r="A20" s="4">
        <v>18</v>
      </c>
      <c r="B20" s="4">
        <f>Reward_Agent!D19</f>
        <v>2171</v>
      </c>
      <c r="C20" s="4">
        <f>Reward_Agent!E19-Reward_Agent!D19</f>
        <v>1401.5</v>
      </c>
      <c r="D20" s="4">
        <f>Reward_Agent!F19-Reward_Agent!E19</f>
        <v>1468</v>
      </c>
      <c r="E20" s="4">
        <f>Reward_Agent!G19-Reward_Agent!F19</f>
        <v>3344.5</v>
      </c>
      <c r="F20" s="4">
        <f>Reward_Agent!H19-Reward_Agent!G19</f>
        <v>17319</v>
      </c>
      <c r="G20" s="4">
        <f>Reward_Expert_Simple!E$2</f>
        <v>713</v>
      </c>
      <c r="H20" s="4">
        <f>Reward_Expert_Simple!F$2</f>
        <v>3335.75</v>
      </c>
      <c r="I20" s="4">
        <f>Reward_Expert_Simple!G$2</f>
        <v>5207.5</v>
      </c>
      <c r="J20" s="4">
        <f>Reward_Expert_Simple!H$2</f>
        <v>6930.75</v>
      </c>
      <c r="K20" s="4">
        <f>Reward_Expert_Simple!I$2</f>
        <v>13003</v>
      </c>
    </row>
    <row r="21" spans="1:11" s="4" customFormat="1" x14ac:dyDescent="0.25">
      <c r="A21" s="4">
        <v>19</v>
      </c>
      <c r="B21" s="4">
        <f>Reward_Agent!D20</f>
        <v>2487</v>
      </c>
      <c r="C21" s="4">
        <f>Reward_Agent!E20-Reward_Agent!D20</f>
        <v>897</v>
      </c>
      <c r="D21" s="4">
        <f>Reward_Agent!F20-Reward_Agent!E20</f>
        <v>1277.5</v>
      </c>
      <c r="E21" s="4">
        <f>Reward_Agent!G20-Reward_Agent!F20</f>
        <v>2053.5</v>
      </c>
      <c r="F21" s="4">
        <f>Reward_Agent!H20-Reward_Agent!G20</f>
        <v>16523</v>
      </c>
      <c r="G21" s="4">
        <f>Reward_Expert_Simple!E$2</f>
        <v>713</v>
      </c>
      <c r="H21" s="4">
        <f>Reward_Expert_Simple!F$2</f>
        <v>3335.75</v>
      </c>
      <c r="I21" s="4">
        <f>Reward_Expert_Simple!G$2</f>
        <v>5207.5</v>
      </c>
      <c r="J21" s="4">
        <f>Reward_Expert_Simple!H$2</f>
        <v>6930.75</v>
      </c>
      <c r="K21" s="4">
        <f>Reward_Expert_Simple!I$2</f>
        <v>13003</v>
      </c>
    </row>
    <row r="22" spans="1:11" x14ac:dyDescent="0.25">
      <c r="A22" s="2">
        <v>20</v>
      </c>
      <c r="B22" s="2">
        <f>Reward_Agent!D21</f>
        <v>1671</v>
      </c>
      <c r="C22" s="2">
        <f>Reward_Agent!E21-Reward_Agent!D21</f>
        <v>1048</v>
      </c>
      <c r="D22" s="2">
        <f>Reward_Agent!F21-Reward_Agent!E21</f>
        <v>1402</v>
      </c>
      <c r="E22" s="2">
        <f>Reward_Agent!G21-Reward_Agent!F21</f>
        <v>886.5</v>
      </c>
      <c r="F22" s="2">
        <f>Reward_Agent!H21-Reward_Agent!G21</f>
        <v>4537.5</v>
      </c>
      <c r="G22" s="2">
        <f>Reward_Expert_Simple!E$2</f>
        <v>713</v>
      </c>
      <c r="H22" s="2">
        <f>Reward_Expert_Simple!F$2</f>
        <v>3335.75</v>
      </c>
      <c r="I22" s="2">
        <f>Reward_Expert_Simple!G$2</f>
        <v>5207.5</v>
      </c>
      <c r="J22" s="2">
        <f>Reward_Expert_Simple!H$2</f>
        <v>6930.75</v>
      </c>
      <c r="K22" s="2">
        <f>Reward_Expert_Simple!I$2</f>
        <v>13003</v>
      </c>
    </row>
    <row r="23" spans="1:11" s="4" customFormat="1" x14ac:dyDescent="0.25">
      <c r="A23" s="4">
        <v>21</v>
      </c>
      <c r="B23" s="4">
        <f>Reward_Agent!D22</f>
        <v>1730</v>
      </c>
      <c r="C23" s="4">
        <f>Reward_Agent!E22-Reward_Agent!D22</f>
        <v>1758</v>
      </c>
      <c r="D23" s="4">
        <f>Reward_Agent!F22-Reward_Agent!E22</f>
        <v>1846</v>
      </c>
      <c r="E23" s="4">
        <f>Reward_Agent!G22-Reward_Agent!F22</f>
        <v>2308</v>
      </c>
      <c r="F23" s="4">
        <f>Reward_Agent!H22-Reward_Agent!G22</f>
        <v>10608</v>
      </c>
      <c r="G23" s="4">
        <f>Reward_Expert_Simple!E$2</f>
        <v>713</v>
      </c>
      <c r="H23" s="4">
        <f>Reward_Expert_Simple!F$2</f>
        <v>3335.75</v>
      </c>
      <c r="I23" s="4">
        <f>Reward_Expert_Simple!G$2</f>
        <v>5207.5</v>
      </c>
      <c r="J23" s="4">
        <f>Reward_Expert_Simple!H$2</f>
        <v>6930.75</v>
      </c>
      <c r="K23" s="4">
        <f>Reward_Expert_Simple!I$2</f>
        <v>13003</v>
      </c>
    </row>
    <row r="24" spans="1:11" x14ac:dyDescent="0.25">
      <c r="A24" s="2">
        <v>22</v>
      </c>
      <c r="B24" s="2">
        <f>Reward_Agent!D23</f>
        <v>2673</v>
      </c>
      <c r="C24" s="2">
        <f>Reward_Agent!E23-Reward_Agent!D23</f>
        <v>711</v>
      </c>
      <c r="D24" s="2">
        <f>Reward_Agent!F23-Reward_Agent!E23</f>
        <v>0</v>
      </c>
      <c r="E24" s="2">
        <f>Reward_Agent!G23-Reward_Agent!F23</f>
        <v>2432</v>
      </c>
      <c r="F24" s="2">
        <f>Reward_Agent!H23-Reward_Agent!G23</f>
        <v>9489</v>
      </c>
      <c r="G24" s="2">
        <f>Reward_Expert_Simple!E$2</f>
        <v>713</v>
      </c>
      <c r="H24" s="2">
        <f>Reward_Expert_Simple!F$2</f>
        <v>3335.75</v>
      </c>
      <c r="I24" s="2">
        <f>Reward_Expert_Simple!G$2</f>
        <v>5207.5</v>
      </c>
      <c r="J24" s="2">
        <f>Reward_Expert_Simple!H$2</f>
        <v>6930.75</v>
      </c>
      <c r="K24" s="2">
        <f>Reward_Expert_Simple!I$2</f>
        <v>13003</v>
      </c>
    </row>
    <row r="25" spans="1:11" s="4" customFormat="1" x14ac:dyDescent="0.25">
      <c r="A25" s="4">
        <v>23</v>
      </c>
      <c r="B25" s="4">
        <f>Reward_Agent!D24</f>
        <v>1711</v>
      </c>
      <c r="C25" s="4">
        <f>Reward_Agent!E24-Reward_Agent!D24</f>
        <v>1361</v>
      </c>
      <c r="D25" s="4">
        <f>Reward_Agent!F24-Reward_Agent!E24</f>
        <v>1277.5</v>
      </c>
      <c r="E25" s="4">
        <f>Reward_Agent!G24-Reward_Agent!F24</f>
        <v>3966.5</v>
      </c>
      <c r="F25" s="4">
        <f>Reward_Agent!H24-Reward_Agent!G24</f>
        <v>13699</v>
      </c>
      <c r="G25" s="4">
        <f>Reward_Expert_Simple!E$2</f>
        <v>713</v>
      </c>
      <c r="H25" s="4">
        <f>Reward_Expert_Simple!F$2</f>
        <v>3335.75</v>
      </c>
      <c r="I25" s="4">
        <f>Reward_Expert_Simple!G$2</f>
        <v>5207.5</v>
      </c>
      <c r="J25" s="4">
        <f>Reward_Expert_Simple!H$2</f>
        <v>6930.75</v>
      </c>
      <c r="K25" s="4">
        <f>Reward_Expert_Simple!I$2</f>
        <v>13003</v>
      </c>
    </row>
    <row r="26" spans="1:11" x14ac:dyDescent="0.25">
      <c r="A26" s="2">
        <v>24</v>
      </c>
      <c r="B26" s="2">
        <f>Reward_Agent!D25</f>
        <v>1459</v>
      </c>
      <c r="C26" s="2">
        <f>Reward_Agent!E25-Reward_Agent!D25</f>
        <v>1499.5</v>
      </c>
      <c r="D26" s="2">
        <f>Reward_Agent!F25-Reward_Agent!E25</f>
        <v>881</v>
      </c>
      <c r="E26" s="2">
        <f>Reward_Agent!G25-Reward_Agent!F25</f>
        <v>1344.5</v>
      </c>
      <c r="F26" s="2">
        <f>Reward_Agent!H25-Reward_Agent!G25</f>
        <v>1733</v>
      </c>
      <c r="G26" s="2">
        <f>Reward_Expert_Simple!E$2</f>
        <v>713</v>
      </c>
      <c r="H26" s="2">
        <f>Reward_Expert_Simple!F$2</f>
        <v>3335.75</v>
      </c>
      <c r="I26" s="2">
        <f>Reward_Expert_Simple!G$2</f>
        <v>5207.5</v>
      </c>
      <c r="J26" s="2">
        <f>Reward_Expert_Simple!H$2</f>
        <v>6930.75</v>
      </c>
      <c r="K26" s="2">
        <f>Reward_Expert_Simple!I$2</f>
        <v>13003</v>
      </c>
    </row>
    <row r="27" spans="1:11" x14ac:dyDescent="0.25">
      <c r="A27" s="2">
        <v>25</v>
      </c>
      <c r="B27" s="2">
        <f>Reward_Agent!D26</f>
        <v>813</v>
      </c>
      <c r="C27" s="2">
        <f>Reward_Agent!E26-Reward_Agent!D26</f>
        <v>1491.25</v>
      </c>
      <c r="D27" s="2">
        <f>Reward_Agent!F26-Reward_Agent!E26</f>
        <v>729.25</v>
      </c>
      <c r="E27" s="2">
        <f>Reward_Agent!G26-Reward_Agent!F26</f>
        <v>1095.5</v>
      </c>
      <c r="F27" s="2">
        <f>Reward_Agent!H26-Reward_Agent!G26</f>
        <v>4111</v>
      </c>
      <c r="G27" s="2">
        <f>Reward_Expert_Simple!E$2</f>
        <v>713</v>
      </c>
      <c r="H27" s="2">
        <f>Reward_Expert_Simple!F$2</f>
        <v>3335.75</v>
      </c>
      <c r="I27" s="2">
        <f>Reward_Expert_Simple!G$2</f>
        <v>5207.5</v>
      </c>
      <c r="J27" s="2">
        <f>Reward_Expert_Simple!H$2</f>
        <v>6930.75</v>
      </c>
      <c r="K27" s="2">
        <f>Reward_Expert_Simple!I$2</f>
        <v>13003</v>
      </c>
    </row>
    <row r="28" spans="1:11" x14ac:dyDescent="0.25">
      <c r="A28" s="2">
        <v>26</v>
      </c>
      <c r="B28" s="2">
        <f>Reward_Agent!D27</f>
        <v>1105</v>
      </c>
      <c r="C28" s="2">
        <f>Reward_Agent!E27-Reward_Agent!D27</f>
        <v>945.25</v>
      </c>
      <c r="D28" s="2">
        <f>Reward_Agent!F27-Reward_Agent!E27</f>
        <v>1631.75</v>
      </c>
      <c r="E28" s="2">
        <f>Reward_Agent!G27-Reward_Agent!F27</f>
        <v>1763.25</v>
      </c>
      <c r="F28" s="2">
        <f>Reward_Agent!H27-Reward_Agent!G27</f>
        <v>2205.75</v>
      </c>
      <c r="G28" s="2">
        <f>Reward_Expert_Simple!E$2</f>
        <v>713</v>
      </c>
      <c r="H28" s="2">
        <f>Reward_Expert_Simple!F$2</f>
        <v>3335.75</v>
      </c>
      <c r="I28" s="2">
        <f>Reward_Expert_Simple!G$2</f>
        <v>5207.5</v>
      </c>
      <c r="J28" s="2">
        <f>Reward_Expert_Simple!H$2</f>
        <v>6930.75</v>
      </c>
      <c r="K28" s="2">
        <f>Reward_Expert_Simple!I$2</f>
        <v>13003</v>
      </c>
    </row>
    <row r="29" spans="1:11" x14ac:dyDescent="0.25">
      <c r="A29" s="2">
        <v>27</v>
      </c>
      <c r="B29" s="2">
        <f>Reward_Agent!D28</f>
        <v>764</v>
      </c>
      <c r="C29" s="2">
        <f>Reward_Agent!E28-Reward_Agent!D28</f>
        <v>1074.25</v>
      </c>
      <c r="D29" s="2">
        <f>Reward_Agent!F28-Reward_Agent!E28</f>
        <v>754.75</v>
      </c>
      <c r="E29" s="2">
        <f>Reward_Agent!G28-Reward_Agent!F28</f>
        <v>1648.5</v>
      </c>
      <c r="F29" s="2">
        <f>Reward_Agent!H28-Reward_Agent!G28</f>
        <v>5054.5</v>
      </c>
      <c r="G29" s="2">
        <f>Reward_Expert_Simple!E$2</f>
        <v>713</v>
      </c>
      <c r="H29" s="2">
        <f>Reward_Expert_Simple!F$2</f>
        <v>3335.75</v>
      </c>
      <c r="I29" s="2">
        <f>Reward_Expert_Simple!G$2</f>
        <v>5207.5</v>
      </c>
      <c r="J29" s="2">
        <f>Reward_Expert_Simple!H$2</f>
        <v>6930.75</v>
      </c>
      <c r="K29" s="2">
        <f>Reward_Expert_Simple!I$2</f>
        <v>13003</v>
      </c>
    </row>
    <row r="30" spans="1:11" x14ac:dyDescent="0.25">
      <c r="A30" s="2">
        <v>28</v>
      </c>
      <c r="B30" s="2">
        <f>Reward_Agent!D29</f>
        <v>448</v>
      </c>
      <c r="C30" s="2">
        <f>Reward_Agent!E29-Reward_Agent!D29</f>
        <v>1262</v>
      </c>
      <c r="D30" s="2">
        <f>Reward_Agent!F29-Reward_Agent!E29</f>
        <v>927</v>
      </c>
      <c r="E30" s="2">
        <f>Reward_Agent!G29-Reward_Agent!F29</f>
        <v>1035.75</v>
      </c>
      <c r="F30" s="2">
        <f>Reward_Agent!H29-Reward_Agent!G29</f>
        <v>4700.25</v>
      </c>
      <c r="G30" s="2">
        <f>Reward_Expert_Simple!E$2</f>
        <v>713</v>
      </c>
      <c r="H30" s="2">
        <f>Reward_Expert_Simple!F$2</f>
        <v>3335.75</v>
      </c>
      <c r="I30" s="2">
        <f>Reward_Expert_Simple!G$2</f>
        <v>5207.5</v>
      </c>
      <c r="J30" s="2">
        <f>Reward_Expert_Simple!H$2</f>
        <v>6930.75</v>
      </c>
      <c r="K30" s="2">
        <f>Reward_Expert_Simple!I$2</f>
        <v>13003</v>
      </c>
    </row>
    <row r="31" spans="1:11" x14ac:dyDescent="0.25">
      <c r="A31" s="2">
        <v>29</v>
      </c>
      <c r="B31" s="2">
        <f>Reward_Agent!D30</f>
        <v>653</v>
      </c>
      <c r="C31" s="2">
        <f>Reward_Agent!E30-Reward_Agent!D30</f>
        <v>1108</v>
      </c>
      <c r="D31" s="2">
        <f>Reward_Agent!F30-Reward_Agent!E30</f>
        <v>1224</v>
      </c>
      <c r="E31" s="2">
        <f>Reward_Agent!G30-Reward_Agent!F30</f>
        <v>1925.75</v>
      </c>
      <c r="F31" s="2">
        <f>Reward_Agent!H30-Reward_Agent!G30</f>
        <v>8291.25</v>
      </c>
      <c r="G31" s="2">
        <f>Reward_Expert_Simple!E$2</f>
        <v>713</v>
      </c>
      <c r="H31" s="2">
        <f>Reward_Expert_Simple!F$2</f>
        <v>3335.75</v>
      </c>
      <c r="I31" s="2">
        <f>Reward_Expert_Simple!G$2</f>
        <v>5207.5</v>
      </c>
      <c r="J31" s="2">
        <f>Reward_Expert_Simple!H$2</f>
        <v>6930.75</v>
      </c>
      <c r="K31" s="2">
        <f>Reward_Expert_Simple!I$2</f>
        <v>13003</v>
      </c>
    </row>
    <row r="32" spans="1:11" x14ac:dyDescent="0.25">
      <c r="A32" s="2">
        <v>30</v>
      </c>
      <c r="B32" s="2">
        <f>Reward_Agent!D31</f>
        <v>1100</v>
      </c>
      <c r="C32" s="2">
        <f>Reward_Agent!E31-Reward_Agent!D31</f>
        <v>1269.25</v>
      </c>
      <c r="D32" s="2">
        <f>Reward_Agent!F31-Reward_Agent!E31</f>
        <v>1179.25</v>
      </c>
      <c r="E32" s="2">
        <f>Reward_Agent!G31-Reward_Agent!F31</f>
        <v>2295.5</v>
      </c>
      <c r="F32" s="2">
        <f>Reward_Agent!H31-Reward_Agent!G31</f>
        <v>8514</v>
      </c>
      <c r="G32" s="2">
        <f>Reward_Expert_Simple!E$2</f>
        <v>713</v>
      </c>
      <c r="H32" s="2">
        <f>Reward_Expert_Simple!F$2</f>
        <v>3335.75</v>
      </c>
      <c r="I32" s="2">
        <f>Reward_Expert_Simple!G$2</f>
        <v>5207.5</v>
      </c>
      <c r="J32" s="2">
        <f>Reward_Expert_Simple!H$2</f>
        <v>6930.75</v>
      </c>
      <c r="K32" s="2">
        <f>Reward_Expert_Simple!I$2</f>
        <v>13003</v>
      </c>
    </row>
    <row r="33" spans="1:11" x14ac:dyDescent="0.25">
      <c r="A33" s="2">
        <v>31</v>
      </c>
      <c r="B33" s="2">
        <f>Reward_Agent!D32</f>
        <v>1600</v>
      </c>
      <c r="C33" s="2">
        <f>Reward_Agent!E32-Reward_Agent!D32</f>
        <v>1370.5</v>
      </c>
      <c r="D33" s="2">
        <f>Reward_Agent!F32-Reward_Agent!E32</f>
        <v>848.5</v>
      </c>
      <c r="E33" s="2">
        <f>Reward_Agent!G32-Reward_Agent!F32</f>
        <v>804.5</v>
      </c>
      <c r="F33" s="2">
        <f>Reward_Agent!H32-Reward_Agent!G32</f>
        <v>14290.5</v>
      </c>
      <c r="G33" s="2">
        <f>Reward_Expert_Simple!E$2</f>
        <v>713</v>
      </c>
      <c r="H33" s="2">
        <f>Reward_Expert_Simple!F$2</f>
        <v>3335.75</v>
      </c>
      <c r="I33" s="2">
        <f>Reward_Expert_Simple!G$2</f>
        <v>5207.5</v>
      </c>
      <c r="J33" s="2">
        <f>Reward_Expert_Simple!H$2</f>
        <v>6930.75</v>
      </c>
      <c r="K33" s="2">
        <f>Reward_Expert_Simple!I$2</f>
        <v>13003</v>
      </c>
    </row>
    <row r="34" spans="1:11" x14ac:dyDescent="0.25">
      <c r="A34" s="2">
        <v>32</v>
      </c>
      <c r="B34" s="2">
        <f>Reward_Agent!D33</f>
        <v>1452</v>
      </c>
      <c r="C34" s="2">
        <f>Reward_Agent!E33-Reward_Agent!D33</f>
        <v>1324.5</v>
      </c>
      <c r="D34" s="2">
        <f>Reward_Agent!F33-Reward_Agent!E33</f>
        <v>720</v>
      </c>
      <c r="E34" s="2">
        <f>Reward_Agent!G33-Reward_Agent!F33</f>
        <v>2121</v>
      </c>
      <c r="F34" s="2">
        <f>Reward_Agent!H33-Reward_Agent!G33</f>
        <v>3625.5</v>
      </c>
      <c r="G34" s="2">
        <f>Reward_Expert_Simple!E$2</f>
        <v>713</v>
      </c>
      <c r="H34" s="2">
        <f>Reward_Expert_Simple!F$2</f>
        <v>3335.75</v>
      </c>
      <c r="I34" s="2">
        <f>Reward_Expert_Simple!G$2</f>
        <v>5207.5</v>
      </c>
      <c r="J34" s="2">
        <f>Reward_Expert_Simple!H$2</f>
        <v>6930.75</v>
      </c>
      <c r="K34" s="2">
        <f>Reward_Expert_Simple!I$2</f>
        <v>13003</v>
      </c>
    </row>
    <row r="35" spans="1:11" x14ac:dyDescent="0.25">
      <c r="A35" s="2">
        <v>33</v>
      </c>
      <c r="B35" s="2">
        <f>Reward_Agent!D34</f>
        <v>1679</v>
      </c>
      <c r="C35" s="2">
        <f>Reward_Agent!E34-Reward_Agent!D34</f>
        <v>1041.25</v>
      </c>
      <c r="D35" s="2">
        <f>Reward_Agent!F34-Reward_Agent!E34</f>
        <v>818.25</v>
      </c>
      <c r="E35" s="2">
        <f>Reward_Agent!G34-Reward_Agent!F34</f>
        <v>1525.75</v>
      </c>
      <c r="F35" s="2">
        <f>Reward_Agent!H34-Reward_Agent!G34</f>
        <v>29528.75</v>
      </c>
      <c r="G35" s="2">
        <f>Reward_Expert_Simple!E$2</f>
        <v>713</v>
      </c>
      <c r="H35" s="2">
        <f>Reward_Expert_Simple!F$2</f>
        <v>3335.75</v>
      </c>
      <c r="I35" s="2">
        <f>Reward_Expert_Simple!G$2</f>
        <v>5207.5</v>
      </c>
      <c r="J35" s="2">
        <f>Reward_Expert_Simple!H$2</f>
        <v>6930.75</v>
      </c>
      <c r="K35" s="2">
        <f>Reward_Expert_Simple!I$2</f>
        <v>13003</v>
      </c>
    </row>
    <row r="36" spans="1:11" s="4" customFormat="1" x14ac:dyDescent="0.25">
      <c r="A36" s="4">
        <v>34</v>
      </c>
      <c r="B36" s="4">
        <f>Reward_Agent!D35</f>
        <v>1392</v>
      </c>
      <c r="C36" s="4">
        <f>Reward_Agent!E35-Reward_Agent!D35</f>
        <v>1659</v>
      </c>
      <c r="D36" s="4">
        <f>Reward_Agent!F35-Reward_Agent!E35</f>
        <v>1184.5</v>
      </c>
      <c r="E36" s="4">
        <f>Reward_Agent!G35-Reward_Agent!F35</f>
        <v>1137.75</v>
      </c>
      <c r="F36" s="4">
        <f>Reward_Agent!H35-Reward_Agent!G35</f>
        <v>8594.75</v>
      </c>
      <c r="G36" s="4">
        <f>Reward_Expert_Simple!E$2</f>
        <v>713</v>
      </c>
      <c r="H36" s="4">
        <f>Reward_Expert_Simple!F$2</f>
        <v>3335.75</v>
      </c>
      <c r="I36" s="4">
        <f>Reward_Expert_Simple!G$2</f>
        <v>5207.5</v>
      </c>
      <c r="J36" s="4">
        <f>Reward_Expert_Simple!H$2</f>
        <v>6930.75</v>
      </c>
      <c r="K36" s="4">
        <f>Reward_Expert_Simple!I$2</f>
        <v>13003</v>
      </c>
    </row>
    <row r="37" spans="1:11" x14ac:dyDescent="0.25">
      <c r="A37" s="2">
        <v>35</v>
      </c>
      <c r="B37" s="2">
        <f>Reward_Agent!D36</f>
        <v>1193</v>
      </c>
      <c r="C37" s="2">
        <f>Reward_Agent!E36-Reward_Agent!D36</f>
        <v>914.5</v>
      </c>
      <c r="D37" s="2">
        <f>Reward_Agent!F36-Reward_Agent!E36</f>
        <v>563.5</v>
      </c>
      <c r="E37" s="2">
        <f>Reward_Agent!G36-Reward_Agent!F36</f>
        <v>1744.5</v>
      </c>
      <c r="F37" s="2">
        <f>Reward_Agent!H36-Reward_Agent!G36</f>
        <v>5415.5</v>
      </c>
      <c r="G37" s="2">
        <f>Reward_Expert_Simple!E$2</f>
        <v>713</v>
      </c>
      <c r="H37" s="2">
        <f>Reward_Expert_Simple!F$2</f>
        <v>3335.75</v>
      </c>
      <c r="I37" s="2">
        <f>Reward_Expert_Simple!G$2</f>
        <v>5207.5</v>
      </c>
      <c r="J37" s="2">
        <f>Reward_Expert_Simple!H$2</f>
        <v>6930.75</v>
      </c>
      <c r="K37" s="2">
        <f>Reward_Expert_Simple!I$2</f>
        <v>13003</v>
      </c>
    </row>
    <row r="38" spans="1:11" x14ac:dyDescent="0.25">
      <c r="A38" s="2">
        <v>36</v>
      </c>
      <c r="B38" s="2">
        <f>Reward_Agent!D37</f>
        <v>967</v>
      </c>
      <c r="C38" s="2">
        <f>Reward_Agent!E37-Reward_Agent!D37</f>
        <v>1677</v>
      </c>
      <c r="D38" s="2">
        <f>Reward_Agent!F37-Reward_Agent!E37</f>
        <v>680.5</v>
      </c>
      <c r="E38" s="2">
        <f>Reward_Agent!G37-Reward_Agent!F37</f>
        <v>1171.25</v>
      </c>
      <c r="F38" s="2">
        <f>Reward_Agent!H37-Reward_Agent!G37</f>
        <v>6992.25</v>
      </c>
      <c r="G38" s="2">
        <f>Reward_Expert_Simple!E$2</f>
        <v>713</v>
      </c>
      <c r="H38" s="2">
        <f>Reward_Expert_Simple!F$2</f>
        <v>3335.75</v>
      </c>
      <c r="I38" s="2">
        <f>Reward_Expert_Simple!G$2</f>
        <v>5207.5</v>
      </c>
      <c r="J38" s="2">
        <f>Reward_Expert_Simple!H$2</f>
        <v>6930.75</v>
      </c>
      <c r="K38" s="2">
        <f>Reward_Expert_Simple!I$2</f>
        <v>13003</v>
      </c>
    </row>
    <row r="39" spans="1:11" x14ac:dyDescent="0.25">
      <c r="A39" s="2">
        <v>37</v>
      </c>
      <c r="B39" s="2">
        <f>Reward_Agent!D38</f>
        <v>1128</v>
      </c>
      <c r="C39" s="2">
        <f>Reward_Agent!E38-Reward_Agent!D38</f>
        <v>1145.25</v>
      </c>
      <c r="D39" s="2">
        <f>Reward_Agent!F38-Reward_Agent!E38</f>
        <v>571.25</v>
      </c>
      <c r="E39" s="2">
        <f>Reward_Agent!G38-Reward_Agent!F38</f>
        <v>1053.25</v>
      </c>
      <c r="F39" s="2">
        <f>Reward_Agent!H38-Reward_Agent!G38</f>
        <v>3551.25</v>
      </c>
      <c r="G39" s="2">
        <f>Reward_Expert_Simple!E$2</f>
        <v>713</v>
      </c>
      <c r="H39" s="2">
        <f>Reward_Expert_Simple!F$2</f>
        <v>3335.75</v>
      </c>
      <c r="I39" s="2">
        <f>Reward_Expert_Simple!G$2</f>
        <v>5207.5</v>
      </c>
      <c r="J39" s="2">
        <f>Reward_Expert_Simple!H$2</f>
        <v>6930.75</v>
      </c>
      <c r="K39" s="2">
        <f>Reward_Expert_Simple!I$2</f>
        <v>13003</v>
      </c>
    </row>
    <row r="40" spans="1:11" x14ac:dyDescent="0.25">
      <c r="A40" s="2">
        <v>38</v>
      </c>
      <c r="B40" s="2">
        <f>Reward_Agent!D39</f>
        <v>1625</v>
      </c>
      <c r="C40" s="2">
        <f>Reward_Agent!E39-Reward_Agent!D39</f>
        <v>1086.5</v>
      </c>
      <c r="D40" s="2">
        <f>Reward_Agent!F39-Reward_Agent!E39</f>
        <v>959.5</v>
      </c>
      <c r="E40" s="2">
        <f>Reward_Agent!G39-Reward_Agent!F39</f>
        <v>1573</v>
      </c>
      <c r="F40" s="2">
        <f>Reward_Agent!H39-Reward_Agent!G39</f>
        <v>3292</v>
      </c>
      <c r="G40" s="2">
        <f>Reward_Expert_Simple!E$2</f>
        <v>713</v>
      </c>
      <c r="H40" s="2">
        <f>Reward_Expert_Simple!F$2</f>
        <v>3335.75</v>
      </c>
      <c r="I40" s="2">
        <f>Reward_Expert_Simple!G$2</f>
        <v>5207.5</v>
      </c>
      <c r="J40" s="2">
        <f>Reward_Expert_Simple!H$2</f>
        <v>6930.75</v>
      </c>
      <c r="K40" s="2">
        <f>Reward_Expert_Simple!I$2</f>
        <v>13003</v>
      </c>
    </row>
    <row r="41" spans="1:11" x14ac:dyDescent="0.25">
      <c r="A41" s="2">
        <v>39</v>
      </c>
      <c r="B41" s="2">
        <f>Reward_Agent!D40</f>
        <v>1287</v>
      </c>
      <c r="C41" s="2">
        <f>Reward_Agent!E40-Reward_Agent!D40</f>
        <v>1525.75</v>
      </c>
      <c r="D41" s="2">
        <f>Reward_Agent!F40-Reward_Agent!E40</f>
        <v>1436.75</v>
      </c>
      <c r="E41" s="2">
        <f>Reward_Agent!G40-Reward_Agent!F40</f>
        <v>769.5</v>
      </c>
      <c r="F41" s="2">
        <f>Reward_Agent!H40-Reward_Agent!G40</f>
        <v>4110</v>
      </c>
      <c r="G41" s="2">
        <f>Reward_Expert_Simple!E$2</f>
        <v>713</v>
      </c>
      <c r="H41" s="2">
        <f>Reward_Expert_Simple!F$2</f>
        <v>3335.75</v>
      </c>
      <c r="I41" s="2">
        <f>Reward_Expert_Simple!G$2</f>
        <v>5207.5</v>
      </c>
      <c r="J41" s="2">
        <f>Reward_Expert_Simple!H$2</f>
        <v>6930.75</v>
      </c>
      <c r="K41" s="2">
        <f>Reward_Expert_Simple!I$2</f>
        <v>13003</v>
      </c>
    </row>
    <row r="42" spans="1:11" x14ac:dyDescent="0.25">
      <c r="A42" s="2">
        <v>40</v>
      </c>
      <c r="B42" s="2">
        <f>Reward_Agent!D41</f>
        <v>1567</v>
      </c>
      <c r="C42" s="2">
        <f>Reward_Agent!E41-Reward_Agent!D41</f>
        <v>1255.5</v>
      </c>
      <c r="D42" s="2">
        <f>Reward_Agent!F41-Reward_Agent!E41</f>
        <v>1268.5</v>
      </c>
      <c r="E42" s="2">
        <f>Reward_Agent!G41-Reward_Agent!F41</f>
        <v>978.5</v>
      </c>
      <c r="F42" s="2">
        <f>Reward_Agent!H41-Reward_Agent!G41</f>
        <v>10819.5</v>
      </c>
      <c r="G42" s="2">
        <f>Reward_Expert_Simple!E$2</f>
        <v>713</v>
      </c>
      <c r="H42" s="2">
        <f>Reward_Expert_Simple!F$2</f>
        <v>3335.75</v>
      </c>
      <c r="I42" s="2">
        <f>Reward_Expert_Simple!G$2</f>
        <v>5207.5</v>
      </c>
      <c r="J42" s="2">
        <f>Reward_Expert_Simple!H$2</f>
        <v>6930.75</v>
      </c>
      <c r="K42" s="2">
        <f>Reward_Expert_Simple!I$2</f>
        <v>13003</v>
      </c>
    </row>
    <row r="43" spans="1:11" x14ac:dyDescent="0.25">
      <c r="A43" s="2">
        <v>41</v>
      </c>
      <c r="B43" s="2">
        <f>Reward_Agent!D42</f>
        <v>1130</v>
      </c>
      <c r="C43" s="2">
        <f>Reward_Agent!E42-Reward_Agent!D42</f>
        <v>1534.5</v>
      </c>
      <c r="D43" s="2">
        <f>Reward_Agent!F42-Reward_Agent!E42</f>
        <v>819.5</v>
      </c>
      <c r="E43" s="2">
        <f>Reward_Agent!G42-Reward_Agent!F42</f>
        <v>1154</v>
      </c>
      <c r="F43" s="2">
        <f>Reward_Agent!H42-Reward_Agent!G42</f>
        <v>5187</v>
      </c>
      <c r="G43" s="2">
        <f>Reward_Expert_Simple!E$2</f>
        <v>713</v>
      </c>
      <c r="H43" s="2">
        <f>Reward_Expert_Simple!F$2</f>
        <v>3335.75</v>
      </c>
      <c r="I43" s="2">
        <f>Reward_Expert_Simple!G$2</f>
        <v>5207.5</v>
      </c>
      <c r="J43" s="2">
        <f>Reward_Expert_Simple!H$2</f>
        <v>6930.75</v>
      </c>
      <c r="K43" s="2">
        <f>Reward_Expert_Simple!I$2</f>
        <v>13003</v>
      </c>
    </row>
    <row r="44" spans="1:11" s="4" customFormat="1" x14ac:dyDescent="0.25">
      <c r="A44" s="4">
        <v>42</v>
      </c>
      <c r="B44" s="4">
        <f>Reward_Agent!D43</f>
        <v>1607</v>
      </c>
      <c r="C44" s="4">
        <f>Reward_Agent!E43-Reward_Agent!D43</f>
        <v>1132</v>
      </c>
      <c r="D44" s="4">
        <f>Reward_Agent!F43-Reward_Agent!E43</f>
        <v>1349</v>
      </c>
      <c r="E44" s="4">
        <f>Reward_Agent!G43-Reward_Agent!F43</f>
        <v>1319.25</v>
      </c>
      <c r="F44" s="4">
        <f>Reward_Agent!H43-Reward_Agent!G43</f>
        <v>4155.75</v>
      </c>
      <c r="G44" s="4">
        <f>Reward_Expert_Simple!E$2</f>
        <v>713</v>
      </c>
      <c r="H44" s="4">
        <f>Reward_Expert_Simple!F$2</f>
        <v>3335.75</v>
      </c>
      <c r="I44" s="4">
        <f>Reward_Expert_Simple!G$2</f>
        <v>5207.5</v>
      </c>
      <c r="J44" s="4">
        <f>Reward_Expert_Simple!H$2</f>
        <v>6930.75</v>
      </c>
      <c r="K44" s="4">
        <f>Reward_Expert_Simple!I$2</f>
        <v>13003</v>
      </c>
    </row>
    <row r="45" spans="1:11" s="4" customFormat="1" x14ac:dyDescent="0.25">
      <c r="A45" s="4">
        <v>43</v>
      </c>
      <c r="B45" s="4">
        <f>Reward_Agent!D44</f>
        <v>1266</v>
      </c>
      <c r="C45" s="4">
        <f>Reward_Agent!E44-Reward_Agent!D44</f>
        <v>1459.75</v>
      </c>
      <c r="D45" s="4">
        <f>Reward_Agent!F44-Reward_Agent!E44</f>
        <v>1352.75</v>
      </c>
      <c r="E45" s="4">
        <f>Reward_Agent!G44-Reward_Agent!F44</f>
        <v>2329.25</v>
      </c>
      <c r="F45" s="4">
        <f>Reward_Agent!H44-Reward_Agent!G44</f>
        <v>9262.25</v>
      </c>
      <c r="G45" s="4">
        <f>Reward_Expert_Simple!E$2</f>
        <v>713</v>
      </c>
      <c r="H45" s="4">
        <f>Reward_Expert_Simple!F$2</f>
        <v>3335.75</v>
      </c>
      <c r="I45" s="4">
        <f>Reward_Expert_Simple!G$2</f>
        <v>5207.5</v>
      </c>
      <c r="J45" s="4">
        <f>Reward_Expert_Simple!H$2</f>
        <v>6930.75</v>
      </c>
      <c r="K45" s="4">
        <f>Reward_Expert_Simple!I$2</f>
        <v>13003</v>
      </c>
    </row>
    <row r="46" spans="1:11" x14ac:dyDescent="0.25">
      <c r="A46" s="2">
        <v>44</v>
      </c>
      <c r="B46" s="2">
        <f>Reward_Agent!D45</f>
        <v>1061</v>
      </c>
      <c r="C46" s="2">
        <f>Reward_Agent!E45-Reward_Agent!D45</f>
        <v>1143.5</v>
      </c>
      <c r="D46" s="2">
        <f>Reward_Agent!F45-Reward_Agent!E45</f>
        <v>775.5</v>
      </c>
      <c r="E46" s="2">
        <f>Reward_Agent!G45-Reward_Agent!F45</f>
        <v>2278.75</v>
      </c>
      <c r="F46" s="2">
        <f>Reward_Agent!H45-Reward_Agent!G45</f>
        <v>2605.25</v>
      </c>
      <c r="G46" s="2">
        <f>Reward_Expert_Simple!E$2</f>
        <v>713</v>
      </c>
      <c r="H46" s="2">
        <f>Reward_Expert_Simple!F$2</f>
        <v>3335.75</v>
      </c>
      <c r="I46" s="2">
        <f>Reward_Expert_Simple!G$2</f>
        <v>5207.5</v>
      </c>
      <c r="J46" s="2">
        <f>Reward_Expert_Simple!H$2</f>
        <v>6930.75</v>
      </c>
      <c r="K46" s="2">
        <f>Reward_Expert_Simple!I$2</f>
        <v>13003</v>
      </c>
    </row>
    <row r="47" spans="1:11" x14ac:dyDescent="0.25">
      <c r="A47" s="2">
        <v>45</v>
      </c>
      <c r="B47" s="2">
        <f>Reward_Agent!D46</f>
        <v>1204</v>
      </c>
      <c r="C47" s="2">
        <f>Reward_Agent!E46-Reward_Agent!D46</f>
        <v>730</v>
      </c>
      <c r="D47" s="2">
        <f>Reward_Agent!F46-Reward_Agent!E46</f>
        <v>980.5</v>
      </c>
      <c r="E47" s="2">
        <f>Reward_Agent!G46-Reward_Agent!F46</f>
        <v>1107</v>
      </c>
      <c r="F47" s="2">
        <f>Reward_Agent!H46-Reward_Agent!G46</f>
        <v>3526.5</v>
      </c>
      <c r="G47" s="2">
        <f>Reward_Expert_Simple!E$2</f>
        <v>713</v>
      </c>
      <c r="H47" s="2">
        <f>Reward_Expert_Simple!F$2</f>
        <v>3335.75</v>
      </c>
      <c r="I47" s="2">
        <f>Reward_Expert_Simple!G$2</f>
        <v>5207.5</v>
      </c>
      <c r="J47" s="2">
        <f>Reward_Expert_Simple!H$2</f>
        <v>6930.75</v>
      </c>
      <c r="K47" s="2">
        <f>Reward_Expert_Simple!I$2</f>
        <v>13003</v>
      </c>
    </row>
    <row r="48" spans="1:11" x14ac:dyDescent="0.25">
      <c r="A48" s="2">
        <v>46</v>
      </c>
      <c r="B48" s="2">
        <f>Reward_Agent!D47</f>
        <v>259</v>
      </c>
      <c r="C48" s="2">
        <f>Reward_Agent!E47-Reward_Agent!D47</f>
        <v>2083.75</v>
      </c>
      <c r="D48" s="2">
        <f>Reward_Agent!F47-Reward_Agent!E47</f>
        <v>592.75</v>
      </c>
      <c r="E48" s="2">
        <f>Reward_Agent!G47-Reward_Agent!F47</f>
        <v>1823</v>
      </c>
      <c r="F48" s="2">
        <f>Reward_Agent!H47-Reward_Agent!G47</f>
        <v>2696.5</v>
      </c>
      <c r="G48" s="2">
        <f>Reward_Expert_Simple!E$2</f>
        <v>713</v>
      </c>
      <c r="H48" s="2">
        <f>Reward_Expert_Simple!F$2</f>
        <v>3335.75</v>
      </c>
      <c r="I48" s="2">
        <f>Reward_Expert_Simple!G$2</f>
        <v>5207.5</v>
      </c>
      <c r="J48" s="2">
        <f>Reward_Expert_Simple!H$2</f>
        <v>6930.75</v>
      </c>
      <c r="K48" s="2">
        <f>Reward_Expert_Simple!I$2</f>
        <v>13003</v>
      </c>
    </row>
    <row r="49" spans="1:11" x14ac:dyDescent="0.25">
      <c r="A49" s="2">
        <v>47</v>
      </c>
      <c r="B49" s="2">
        <f>Reward_Agent!D48</f>
        <v>1566</v>
      </c>
      <c r="C49" s="2">
        <f>Reward_Agent!E48-Reward_Agent!D48</f>
        <v>904.75</v>
      </c>
      <c r="D49" s="2">
        <f>Reward_Agent!F48-Reward_Agent!E48</f>
        <v>937.25</v>
      </c>
      <c r="E49" s="2">
        <f>Reward_Agent!G48-Reward_Agent!F48</f>
        <v>1068.25</v>
      </c>
      <c r="F49" s="2">
        <f>Reward_Agent!H48-Reward_Agent!G48</f>
        <v>10051.75</v>
      </c>
      <c r="G49" s="2">
        <f>Reward_Expert_Simple!E$2</f>
        <v>713</v>
      </c>
      <c r="H49" s="2">
        <f>Reward_Expert_Simple!F$2</f>
        <v>3335.75</v>
      </c>
      <c r="I49" s="2">
        <f>Reward_Expert_Simple!G$2</f>
        <v>5207.5</v>
      </c>
      <c r="J49" s="2">
        <f>Reward_Expert_Simple!H$2</f>
        <v>6930.75</v>
      </c>
      <c r="K49" s="2">
        <f>Reward_Expert_Simple!I$2</f>
        <v>13003</v>
      </c>
    </row>
    <row r="50" spans="1:11" x14ac:dyDescent="0.25">
      <c r="A50" s="2">
        <v>48</v>
      </c>
      <c r="B50" s="2">
        <f>Reward_Agent!D49</f>
        <v>1017</v>
      </c>
      <c r="C50" s="2">
        <f>Reward_Agent!E49-Reward_Agent!D49</f>
        <v>1333</v>
      </c>
      <c r="D50" s="2">
        <f>Reward_Agent!F49-Reward_Agent!E49</f>
        <v>454.5</v>
      </c>
      <c r="E50" s="2">
        <f>Reward_Agent!G49-Reward_Agent!F49</f>
        <v>1834.25</v>
      </c>
      <c r="F50" s="2">
        <f>Reward_Agent!H49-Reward_Agent!G49</f>
        <v>1749.25</v>
      </c>
      <c r="G50" s="2">
        <f>Reward_Expert_Simple!E$2</f>
        <v>713</v>
      </c>
      <c r="H50" s="2">
        <f>Reward_Expert_Simple!F$2</f>
        <v>3335.75</v>
      </c>
      <c r="I50" s="2">
        <f>Reward_Expert_Simple!G$2</f>
        <v>5207.5</v>
      </c>
      <c r="J50" s="2">
        <f>Reward_Expert_Simple!H$2</f>
        <v>6930.75</v>
      </c>
      <c r="K50" s="2">
        <f>Reward_Expert_Simple!I$2</f>
        <v>13003</v>
      </c>
    </row>
    <row r="51" spans="1:11" x14ac:dyDescent="0.25">
      <c r="A51" s="2">
        <v>49</v>
      </c>
      <c r="B51" s="2">
        <f>Reward_Agent!D50</f>
        <v>779</v>
      </c>
      <c r="C51" s="2">
        <f>Reward_Agent!E50-Reward_Agent!D50</f>
        <v>1753</v>
      </c>
      <c r="D51" s="2">
        <f>Reward_Agent!F50-Reward_Agent!E50</f>
        <v>1018.5</v>
      </c>
      <c r="E51" s="2">
        <f>Reward_Agent!G50-Reward_Agent!F50</f>
        <v>1141.75</v>
      </c>
      <c r="F51" s="2">
        <f>Reward_Agent!H50-Reward_Agent!G50</f>
        <v>3365.75</v>
      </c>
      <c r="G51" s="2">
        <f>Reward_Expert_Simple!E$2</f>
        <v>713</v>
      </c>
      <c r="H51" s="2">
        <f>Reward_Expert_Simple!F$2</f>
        <v>3335.75</v>
      </c>
      <c r="I51" s="2">
        <f>Reward_Expert_Simple!G$2</f>
        <v>5207.5</v>
      </c>
      <c r="J51" s="2">
        <f>Reward_Expert_Simple!H$2</f>
        <v>6930.75</v>
      </c>
      <c r="K51" s="2">
        <f>Reward_Expert_Simple!I$2</f>
        <v>13003</v>
      </c>
    </row>
    <row r="52" spans="1:11" x14ac:dyDescent="0.25">
      <c r="A52" s="2">
        <v>50</v>
      </c>
      <c r="B52" s="2">
        <f>Reward_Agent!D51</f>
        <v>1063</v>
      </c>
      <c r="C52" s="2">
        <f>Reward_Agent!E51-Reward_Agent!D51</f>
        <v>653.25</v>
      </c>
      <c r="D52" s="2">
        <f>Reward_Agent!F51-Reward_Agent!E51</f>
        <v>994.25</v>
      </c>
      <c r="E52" s="2">
        <f>Reward_Agent!G51-Reward_Agent!F51</f>
        <v>1644.5</v>
      </c>
      <c r="F52" s="2">
        <f>Reward_Agent!H51-Reward_Agent!G51</f>
        <v>8086</v>
      </c>
      <c r="G52" s="2">
        <f>Reward_Expert_Simple!E$2</f>
        <v>713</v>
      </c>
      <c r="H52" s="2">
        <f>Reward_Expert_Simple!F$2</f>
        <v>3335.75</v>
      </c>
      <c r="I52" s="2">
        <f>Reward_Expert_Simple!G$2</f>
        <v>5207.5</v>
      </c>
      <c r="J52" s="2">
        <f>Reward_Expert_Simple!H$2</f>
        <v>6930.75</v>
      </c>
      <c r="K52" s="2">
        <f>Reward_Expert_Simple!I$2</f>
        <v>13003</v>
      </c>
    </row>
    <row r="53" spans="1:11" x14ac:dyDescent="0.25">
      <c r="A53" s="2">
        <v>51</v>
      </c>
      <c r="B53" s="2">
        <f>Reward_Agent!D52</f>
        <v>1086</v>
      </c>
      <c r="C53" s="2">
        <f>Reward_Agent!E52-Reward_Agent!D52</f>
        <v>1080.75</v>
      </c>
      <c r="D53" s="2">
        <f>Reward_Agent!F52-Reward_Agent!E52</f>
        <v>529.75</v>
      </c>
      <c r="E53" s="2">
        <f>Reward_Agent!G52-Reward_Agent!F52</f>
        <v>851.5</v>
      </c>
      <c r="F53" s="2">
        <f>Reward_Agent!H52-Reward_Agent!G52</f>
        <v>4491</v>
      </c>
      <c r="G53" s="2">
        <f>Reward_Expert_Simple!E$2</f>
        <v>713</v>
      </c>
      <c r="H53" s="2">
        <f>Reward_Expert_Simple!F$2</f>
        <v>3335.75</v>
      </c>
      <c r="I53" s="2">
        <f>Reward_Expert_Simple!G$2</f>
        <v>5207.5</v>
      </c>
      <c r="J53" s="2">
        <f>Reward_Expert_Simple!H$2</f>
        <v>6930.75</v>
      </c>
      <c r="K53" s="2">
        <f>Reward_Expert_Simple!I$2</f>
        <v>13003</v>
      </c>
    </row>
    <row r="54" spans="1:11" x14ac:dyDescent="0.25">
      <c r="A54" s="2">
        <v>52</v>
      </c>
      <c r="B54" s="2">
        <f>Reward_Agent!D53</f>
        <v>315</v>
      </c>
      <c r="C54" s="2">
        <f>Reward_Agent!E53-Reward_Agent!D53</f>
        <v>1493</v>
      </c>
      <c r="D54" s="2">
        <f>Reward_Agent!F53-Reward_Agent!E53</f>
        <v>953</v>
      </c>
      <c r="E54" s="2">
        <f>Reward_Agent!G53-Reward_Agent!F53</f>
        <v>844.5</v>
      </c>
      <c r="F54" s="2">
        <f>Reward_Agent!H53-Reward_Agent!G53</f>
        <v>5696.5</v>
      </c>
      <c r="G54" s="2">
        <f>Reward_Expert_Simple!E$2</f>
        <v>713</v>
      </c>
      <c r="H54" s="2">
        <f>Reward_Expert_Simple!F$2</f>
        <v>3335.75</v>
      </c>
      <c r="I54" s="2">
        <f>Reward_Expert_Simple!G$2</f>
        <v>5207.5</v>
      </c>
      <c r="J54" s="2">
        <f>Reward_Expert_Simple!H$2</f>
        <v>6930.75</v>
      </c>
      <c r="K54" s="2">
        <f>Reward_Expert_Simple!I$2</f>
        <v>13003</v>
      </c>
    </row>
    <row r="55" spans="1:11" x14ac:dyDescent="0.25">
      <c r="A55" s="2">
        <v>53</v>
      </c>
      <c r="B55" s="2">
        <f>Reward_Agent!D54</f>
        <v>948</v>
      </c>
      <c r="C55" s="2">
        <f>Reward_Agent!E54-Reward_Agent!D54</f>
        <v>1583</v>
      </c>
      <c r="D55" s="2">
        <f>Reward_Agent!F54-Reward_Agent!E54</f>
        <v>878</v>
      </c>
      <c r="E55" s="2">
        <f>Reward_Agent!G54-Reward_Agent!F54</f>
        <v>1160.75</v>
      </c>
      <c r="F55" s="2">
        <f>Reward_Agent!H54-Reward_Agent!G54</f>
        <v>3525.25</v>
      </c>
      <c r="G55" s="2">
        <f>Reward_Expert_Simple!E$2</f>
        <v>713</v>
      </c>
      <c r="H55" s="2">
        <f>Reward_Expert_Simple!F$2</f>
        <v>3335.75</v>
      </c>
      <c r="I55" s="2">
        <f>Reward_Expert_Simple!G$2</f>
        <v>5207.5</v>
      </c>
      <c r="J55" s="2">
        <f>Reward_Expert_Simple!H$2</f>
        <v>6930.75</v>
      </c>
      <c r="K55" s="2">
        <f>Reward_Expert_Simple!I$2</f>
        <v>13003</v>
      </c>
    </row>
    <row r="56" spans="1:11" x14ac:dyDescent="0.25">
      <c r="A56" s="2">
        <v>54</v>
      </c>
      <c r="B56" s="2">
        <f>Reward_Agent!D55</f>
        <v>1136</v>
      </c>
      <c r="C56" s="2">
        <f>Reward_Agent!E55-Reward_Agent!D55</f>
        <v>853.25</v>
      </c>
      <c r="D56" s="2">
        <f>Reward_Agent!F55-Reward_Agent!E55</f>
        <v>756.25</v>
      </c>
      <c r="E56" s="2">
        <f>Reward_Agent!G55-Reward_Agent!F55</f>
        <v>1372.75</v>
      </c>
      <c r="F56" s="2">
        <f>Reward_Agent!H55-Reward_Agent!G55</f>
        <v>6341.75</v>
      </c>
      <c r="G56" s="2">
        <f>Reward_Expert_Simple!E$2</f>
        <v>713</v>
      </c>
      <c r="H56" s="2">
        <f>Reward_Expert_Simple!F$2</f>
        <v>3335.75</v>
      </c>
      <c r="I56" s="2">
        <f>Reward_Expert_Simple!G$2</f>
        <v>5207.5</v>
      </c>
      <c r="J56" s="2">
        <f>Reward_Expert_Simple!H$2</f>
        <v>6930.75</v>
      </c>
      <c r="K56" s="2">
        <f>Reward_Expert_Simple!I$2</f>
        <v>13003</v>
      </c>
    </row>
    <row r="57" spans="1:11" x14ac:dyDescent="0.25">
      <c r="A57" s="2">
        <v>55</v>
      </c>
      <c r="B57" s="2">
        <f>Reward_Agent!D56</f>
        <v>1171</v>
      </c>
      <c r="C57" s="2">
        <f>Reward_Agent!E56-Reward_Agent!D56</f>
        <v>1129</v>
      </c>
      <c r="D57" s="2">
        <f>Reward_Agent!F56-Reward_Agent!E56</f>
        <v>638</v>
      </c>
      <c r="E57" s="2">
        <f>Reward_Agent!G56-Reward_Agent!F56</f>
        <v>2170.25</v>
      </c>
      <c r="F57" s="2">
        <f>Reward_Agent!H56-Reward_Agent!G56</f>
        <v>9476.75</v>
      </c>
      <c r="G57" s="2">
        <f>Reward_Expert_Simple!E$2</f>
        <v>713</v>
      </c>
      <c r="H57" s="2">
        <f>Reward_Expert_Simple!F$2</f>
        <v>3335.75</v>
      </c>
      <c r="I57" s="2">
        <f>Reward_Expert_Simple!G$2</f>
        <v>5207.5</v>
      </c>
      <c r="J57" s="2">
        <f>Reward_Expert_Simple!H$2</f>
        <v>6930.75</v>
      </c>
      <c r="K57" s="2">
        <f>Reward_Expert_Simple!I$2</f>
        <v>13003</v>
      </c>
    </row>
    <row r="58" spans="1:11" x14ac:dyDescent="0.25">
      <c r="A58" s="2">
        <v>56</v>
      </c>
      <c r="B58" s="2">
        <f>Reward_Agent!D57</f>
        <v>889</v>
      </c>
      <c r="C58" s="2">
        <f>Reward_Agent!E57-Reward_Agent!D57</f>
        <v>1048</v>
      </c>
      <c r="D58" s="2">
        <f>Reward_Agent!F57-Reward_Agent!E57</f>
        <v>596</v>
      </c>
      <c r="E58" s="2">
        <f>Reward_Agent!G57-Reward_Agent!F57</f>
        <v>2200</v>
      </c>
      <c r="F58" s="2">
        <f>Reward_Agent!H57-Reward_Agent!G57</f>
        <v>2911</v>
      </c>
      <c r="G58" s="2">
        <f>Reward_Expert_Simple!E$2</f>
        <v>713</v>
      </c>
      <c r="H58" s="2">
        <f>Reward_Expert_Simple!F$2</f>
        <v>3335.75</v>
      </c>
      <c r="I58" s="2">
        <f>Reward_Expert_Simple!G$2</f>
        <v>5207.5</v>
      </c>
      <c r="J58" s="2">
        <f>Reward_Expert_Simple!H$2</f>
        <v>6930.75</v>
      </c>
      <c r="K58" s="2">
        <f>Reward_Expert_Simple!I$2</f>
        <v>13003</v>
      </c>
    </row>
    <row r="59" spans="1:11" x14ac:dyDescent="0.25">
      <c r="A59" s="2">
        <v>57</v>
      </c>
      <c r="B59" s="2">
        <f>Reward_Agent!D58</f>
        <v>1169</v>
      </c>
      <c r="C59" s="2">
        <f>Reward_Agent!E58-Reward_Agent!D58</f>
        <v>1241.5</v>
      </c>
      <c r="D59" s="2">
        <f>Reward_Agent!F58-Reward_Agent!E58</f>
        <v>1131</v>
      </c>
      <c r="E59" s="2">
        <f>Reward_Agent!G58-Reward_Agent!F58</f>
        <v>1199.25</v>
      </c>
      <c r="F59" s="2">
        <f>Reward_Agent!H58-Reward_Agent!G58</f>
        <v>9653.25</v>
      </c>
      <c r="G59" s="2">
        <f>Reward_Expert_Simple!E$2</f>
        <v>713</v>
      </c>
      <c r="H59" s="2">
        <f>Reward_Expert_Simple!F$2</f>
        <v>3335.75</v>
      </c>
      <c r="I59" s="2">
        <f>Reward_Expert_Simple!G$2</f>
        <v>5207.5</v>
      </c>
      <c r="J59" s="2">
        <f>Reward_Expert_Simple!H$2</f>
        <v>6930.75</v>
      </c>
      <c r="K59" s="2">
        <f>Reward_Expert_Simple!I$2</f>
        <v>13003</v>
      </c>
    </row>
    <row r="60" spans="1:11" x14ac:dyDescent="0.25">
      <c r="A60" s="2">
        <v>58</v>
      </c>
      <c r="B60" s="2">
        <f>Reward_Agent!D59</f>
        <v>1061</v>
      </c>
      <c r="C60" s="2">
        <f>Reward_Agent!E59-Reward_Agent!D59</f>
        <v>1001.5</v>
      </c>
      <c r="D60" s="2">
        <f>Reward_Agent!F59-Reward_Agent!E59</f>
        <v>408.5</v>
      </c>
      <c r="E60" s="2">
        <f>Reward_Agent!G59-Reward_Agent!F59</f>
        <v>982</v>
      </c>
      <c r="F60" s="2">
        <f>Reward_Agent!H59-Reward_Agent!G59</f>
        <v>3655</v>
      </c>
      <c r="G60" s="2">
        <f>Reward_Expert_Simple!E$2</f>
        <v>713</v>
      </c>
      <c r="H60" s="2">
        <f>Reward_Expert_Simple!F$2</f>
        <v>3335.75</v>
      </c>
      <c r="I60" s="2">
        <f>Reward_Expert_Simple!G$2</f>
        <v>5207.5</v>
      </c>
      <c r="J60" s="2">
        <f>Reward_Expert_Simple!H$2</f>
        <v>6930.75</v>
      </c>
      <c r="K60" s="2">
        <f>Reward_Expert_Simple!I$2</f>
        <v>13003</v>
      </c>
    </row>
    <row r="61" spans="1:11" x14ac:dyDescent="0.25">
      <c r="A61" s="2">
        <v>59</v>
      </c>
      <c r="B61" s="2">
        <f>Reward_Agent!D60</f>
        <v>459</v>
      </c>
      <c r="C61" s="2">
        <f>Reward_Agent!E60-Reward_Agent!D60</f>
        <v>1405</v>
      </c>
      <c r="D61" s="2">
        <f>Reward_Agent!F60-Reward_Agent!E60</f>
        <v>949</v>
      </c>
      <c r="E61" s="2">
        <f>Reward_Agent!G60-Reward_Agent!F60</f>
        <v>2355.25</v>
      </c>
      <c r="F61" s="2">
        <f>Reward_Agent!H60-Reward_Agent!G60</f>
        <v>8014.75</v>
      </c>
      <c r="G61" s="2">
        <f>Reward_Expert_Simple!E$2</f>
        <v>713</v>
      </c>
      <c r="H61" s="2">
        <f>Reward_Expert_Simple!F$2</f>
        <v>3335.75</v>
      </c>
      <c r="I61" s="2">
        <f>Reward_Expert_Simple!G$2</f>
        <v>5207.5</v>
      </c>
      <c r="J61" s="2">
        <f>Reward_Expert_Simple!H$2</f>
        <v>6930.75</v>
      </c>
      <c r="K61" s="2">
        <f>Reward_Expert_Simple!I$2</f>
        <v>13003</v>
      </c>
    </row>
    <row r="62" spans="1:11" x14ac:dyDescent="0.25">
      <c r="A62" s="2">
        <v>60</v>
      </c>
      <c r="B62" s="2">
        <f>Reward_Agent!D61</f>
        <v>1289</v>
      </c>
      <c r="C62" s="2">
        <f>Reward_Agent!E61-Reward_Agent!D61</f>
        <v>1450.75</v>
      </c>
      <c r="D62" s="2">
        <f>Reward_Agent!F61-Reward_Agent!E61</f>
        <v>569.25</v>
      </c>
      <c r="E62" s="2">
        <f>Reward_Agent!G61-Reward_Agent!F61</f>
        <v>1628.75</v>
      </c>
      <c r="F62" s="2">
        <f>Reward_Agent!H61-Reward_Agent!G61</f>
        <v>6503.25</v>
      </c>
      <c r="G62" s="2">
        <f>Reward_Expert_Simple!E$2</f>
        <v>713</v>
      </c>
      <c r="H62" s="2">
        <f>Reward_Expert_Simple!F$2</f>
        <v>3335.75</v>
      </c>
      <c r="I62" s="2">
        <f>Reward_Expert_Simple!G$2</f>
        <v>5207.5</v>
      </c>
      <c r="J62" s="2">
        <f>Reward_Expert_Simple!H$2</f>
        <v>6930.75</v>
      </c>
      <c r="K62" s="2">
        <f>Reward_Expert_Simple!I$2</f>
        <v>13003</v>
      </c>
    </row>
    <row r="63" spans="1:11" x14ac:dyDescent="0.25">
      <c r="A63" s="2">
        <v>61</v>
      </c>
      <c r="B63" s="2">
        <f>Reward_Agent!D62</f>
        <v>810</v>
      </c>
      <c r="C63" s="2">
        <f>Reward_Agent!E62-Reward_Agent!D62</f>
        <v>1134.75</v>
      </c>
      <c r="D63" s="2">
        <f>Reward_Agent!F62-Reward_Agent!E62</f>
        <v>776.25</v>
      </c>
      <c r="E63" s="2">
        <f>Reward_Agent!G62-Reward_Agent!F62</f>
        <v>1992.5</v>
      </c>
      <c r="F63" s="2">
        <f>Reward_Agent!H62-Reward_Agent!G62</f>
        <v>4421.5</v>
      </c>
      <c r="G63" s="2">
        <f>Reward_Expert_Simple!E$2</f>
        <v>713</v>
      </c>
      <c r="H63" s="2">
        <f>Reward_Expert_Simple!F$2</f>
        <v>3335.75</v>
      </c>
      <c r="I63" s="2">
        <f>Reward_Expert_Simple!G$2</f>
        <v>5207.5</v>
      </c>
      <c r="J63" s="2">
        <f>Reward_Expert_Simple!H$2</f>
        <v>6930.75</v>
      </c>
      <c r="K63" s="2">
        <f>Reward_Expert_Simple!I$2</f>
        <v>13003</v>
      </c>
    </row>
    <row r="65" spans="7:11" x14ac:dyDescent="0.25">
      <c r="G65" s="2">
        <f>Reward_Expert_Simple!E$2</f>
        <v>713</v>
      </c>
      <c r="H65" s="2">
        <f>Reward_Expert_Simple!F$2</f>
        <v>3335.75</v>
      </c>
      <c r="I65" s="2">
        <f>Reward_Expert_Simple!G$2</f>
        <v>5207.5</v>
      </c>
      <c r="J65" s="2">
        <f>Reward_Expert_Simple!H$2</f>
        <v>6930.75</v>
      </c>
      <c r="K65" s="2">
        <f>Reward_Expert_Simple!I$2</f>
        <v>13003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zoomScaleNormal="100" workbookViewId="0">
      <selection activeCell="E36" sqref="E36"/>
    </sheetView>
  </sheetViews>
  <sheetFormatPr baseColWidth="10" defaultRowHeight="15" x14ac:dyDescent="0.25"/>
  <sheetData>
    <row r="1" spans="1:41" x14ac:dyDescent="0.25">
      <c r="A1" s="5" t="s">
        <v>106</v>
      </c>
      <c r="B1" s="5"/>
      <c r="C1" s="5"/>
      <c r="D1" s="5"/>
      <c r="E1" s="5"/>
      <c r="F1" s="5"/>
      <c r="G1" s="5" t="s">
        <v>107</v>
      </c>
      <c r="H1" s="5"/>
      <c r="I1" s="5"/>
      <c r="J1" s="5"/>
      <c r="K1" s="5"/>
      <c r="L1" s="5" t="s">
        <v>1</v>
      </c>
      <c r="M1" s="5"/>
      <c r="N1" s="5"/>
      <c r="O1" s="5"/>
      <c r="P1" s="5"/>
      <c r="Q1" s="5" t="s">
        <v>2</v>
      </c>
      <c r="R1" s="5"/>
      <c r="S1" s="5"/>
      <c r="T1" s="5"/>
      <c r="U1" s="5"/>
      <c r="V1" s="5" t="s">
        <v>3</v>
      </c>
      <c r="W1" s="5"/>
      <c r="X1" s="5"/>
      <c r="Y1" s="5"/>
      <c r="Z1" s="5"/>
      <c r="AA1" s="5" t="s">
        <v>4</v>
      </c>
      <c r="AB1" s="5"/>
      <c r="AC1" s="5"/>
      <c r="AD1" s="5"/>
      <c r="AE1" s="5"/>
      <c r="AF1" s="5" t="s">
        <v>5</v>
      </c>
      <c r="AG1" s="5"/>
      <c r="AH1" s="5"/>
      <c r="AI1" s="5"/>
      <c r="AJ1" s="5"/>
      <c r="AK1" s="5" t="s">
        <v>6</v>
      </c>
      <c r="AL1" s="5"/>
      <c r="AM1" s="5"/>
      <c r="AN1" s="5"/>
      <c r="AO1" s="5"/>
    </row>
    <row r="2" spans="1:41" x14ac:dyDescent="0.25">
      <c r="A2" t="s">
        <v>102</v>
      </c>
      <c r="B2" t="s">
        <v>24</v>
      </c>
      <c r="C2" t="s">
        <v>103</v>
      </c>
      <c r="D2" t="s">
        <v>25</v>
      </c>
      <c r="E2" t="s">
        <v>104</v>
      </c>
      <c r="F2" t="s">
        <v>27</v>
      </c>
      <c r="G2" s="2" t="s">
        <v>24</v>
      </c>
      <c r="H2" s="2" t="s">
        <v>103</v>
      </c>
      <c r="I2" s="2" t="s">
        <v>25</v>
      </c>
      <c r="J2" s="2" t="s">
        <v>104</v>
      </c>
      <c r="K2" s="2" t="s">
        <v>27</v>
      </c>
      <c r="L2" s="2" t="s">
        <v>24</v>
      </c>
      <c r="M2" s="2" t="s">
        <v>103</v>
      </c>
      <c r="N2" s="2" t="s">
        <v>25</v>
      </c>
      <c r="O2" s="2" t="s">
        <v>104</v>
      </c>
      <c r="P2" s="2" t="s">
        <v>27</v>
      </c>
      <c r="Q2" s="2" t="s">
        <v>24</v>
      </c>
      <c r="R2" s="2" t="s">
        <v>103</v>
      </c>
      <c r="S2" s="2" t="s">
        <v>25</v>
      </c>
      <c r="T2" s="2" t="s">
        <v>104</v>
      </c>
      <c r="U2" s="2" t="s">
        <v>27</v>
      </c>
      <c r="V2" s="2" t="s">
        <v>24</v>
      </c>
      <c r="W2" s="2" t="s">
        <v>103</v>
      </c>
      <c r="X2" s="2" t="s">
        <v>25</v>
      </c>
      <c r="Y2" s="2" t="s">
        <v>104</v>
      </c>
      <c r="Z2" s="2" t="s">
        <v>27</v>
      </c>
      <c r="AA2" s="2" t="s">
        <v>24</v>
      </c>
      <c r="AB2" s="2" t="s">
        <v>103</v>
      </c>
      <c r="AC2" s="2" t="s">
        <v>25</v>
      </c>
      <c r="AD2" s="2" t="s">
        <v>104</v>
      </c>
      <c r="AE2" s="2" t="s">
        <v>27</v>
      </c>
      <c r="AF2" s="2" t="s">
        <v>24</v>
      </c>
      <c r="AG2" s="2" t="s">
        <v>103</v>
      </c>
      <c r="AH2" s="2" t="s">
        <v>25</v>
      </c>
      <c r="AI2" s="2" t="s">
        <v>104</v>
      </c>
      <c r="AJ2" s="2" t="s">
        <v>27</v>
      </c>
      <c r="AK2" s="2" t="s">
        <v>24</v>
      </c>
      <c r="AL2" s="2" t="s">
        <v>103</v>
      </c>
      <c r="AM2" s="2" t="s">
        <v>25</v>
      </c>
      <c r="AN2" s="2" t="s">
        <v>104</v>
      </c>
      <c r="AO2" s="2" t="s">
        <v>27</v>
      </c>
    </row>
    <row r="3" spans="1:41" x14ac:dyDescent="0.25">
      <c r="A3" t="s">
        <v>105</v>
      </c>
      <c r="B3">
        <f>Reward_Agent_Expert!G65</f>
        <v>713</v>
      </c>
      <c r="C3" s="2">
        <f>Reward_Agent_Expert!H65</f>
        <v>3335.75</v>
      </c>
      <c r="D3" s="2">
        <f>Reward_Agent_Expert!I65</f>
        <v>5207.5</v>
      </c>
      <c r="E3" s="2">
        <f>Reward_Agent_Expert!J65</f>
        <v>6930.75</v>
      </c>
      <c r="F3" s="2">
        <f>Reward_Agent_Expert!K65</f>
        <v>13003</v>
      </c>
      <c r="G3">
        <f>Expert_Aktionen!I42</f>
        <v>123</v>
      </c>
      <c r="H3">
        <f>Expert_Aktionen!I43</f>
        <v>154</v>
      </c>
      <c r="I3">
        <f>Expert_Aktionen!I44</f>
        <v>68.5</v>
      </c>
      <c r="J3">
        <f>Expert_Aktionen!I45</f>
        <v>144.25</v>
      </c>
      <c r="K3">
        <f>Expert_Aktionen!I46</f>
        <v>202.25</v>
      </c>
      <c r="L3">
        <f>Expert_Aktionen!B$42</f>
        <v>34</v>
      </c>
      <c r="M3" s="2">
        <f>Expert_Aktionen!B$43</f>
        <v>7</v>
      </c>
      <c r="N3" s="2">
        <f>Expert_Aktionen!B$44</f>
        <v>3.5</v>
      </c>
      <c r="O3" s="2">
        <f>Expert_Aktionen!B$45</f>
        <v>6.25</v>
      </c>
      <c r="P3" s="2">
        <f>Expert_Aktionen!B$46</f>
        <v>17.25</v>
      </c>
      <c r="Q3" s="2">
        <f>Expert_Aktionen!C$42</f>
        <v>46</v>
      </c>
      <c r="R3" s="2">
        <f>Expert_Aktionen!C$43</f>
        <v>69</v>
      </c>
      <c r="S3" s="2">
        <f>Expert_Aktionen!C$44</f>
        <v>47.5</v>
      </c>
      <c r="T3" s="2">
        <f>Expert_Aktionen!C$45</f>
        <v>51.25</v>
      </c>
      <c r="U3" s="2">
        <f>Expert_Aktionen!C$46</f>
        <v>158.25</v>
      </c>
      <c r="V3" s="2">
        <f>Expert_Aktionen!D$42</f>
        <v>4</v>
      </c>
      <c r="W3" s="2">
        <f>Expert_Aktionen!D$43</f>
        <v>7.75</v>
      </c>
      <c r="X3" s="2">
        <f>Expert_Aktionen!D$44</f>
        <v>5.25</v>
      </c>
      <c r="Y3" s="2">
        <f>Expert_Aktionen!D$45</f>
        <v>6</v>
      </c>
      <c r="Z3" s="2">
        <f>Expert_Aktionen!D$46</f>
        <v>34</v>
      </c>
      <c r="AA3" s="2">
        <f>Expert_Aktionen!E$42</f>
        <v>18</v>
      </c>
      <c r="AB3" s="2">
        <f>Expert_Aktionen!E$43</f>
        <v>24.75</v>
      </c>
      <c r="AC3" s="2">
        <f>Expert_Aktionen!E$44</f>
        <v>13.25</v>
      </c>
      <c r="AD3" s="2">
        <f>Expert_Aktionen!E$45</f>
        <v>23</v>
      </c>
      <c r="AE3" s="2">
        <f>Expert_Aktionen!E$46</f>
        <v>43</v>
      </c>
      <c r="AF3" s="2">
        <f>Expert_Aktionen!F$42</f>
        <v>17</v>
      </c>
      <c r="AG3" s="2">
        <f>Expert_Aktionen!F$43</f>
        <v>19.5</v>
      </c>
      <c r="AH3" s="2">
        <f>Expert_Aktionen!F$44</f>
        <v>10.5</v>
      </c>
      <c r="AI3" s="2">
        <f>Expert_Aktionen!F$45</f>
        <v>28.5</v>
      </c>
      <c r="AJ3" s="2">
        <f>Expert_Aktionen!F$46</f>
        <v>82.5</v>
      </c>
      <c r="AK3" s="2">
        <f>Expert_Aktionen!G$42</f>
        <v>2</v>
      </c>
      <c r="AL3" s="2">
        <f>Expert_Aktionen!G$43</f>
        <v>9</v>
      </c>
      <c r="AM3" s="2">
        <f>Expert_Aktionen!G$44</f>
        <v>3</v>
      </c>
      <c r="AN3" s="2">
        <f>Expert_Aktionen!G$45</f>
        <v>4.25</v>
      </c>
      <c r="AO3" s="2">
        <f>Expert_Aktionen!G$46</f>
        <v>12.75</v>
      </c>
    </row>
    <row r="4" spans="1:41" x14ac:dyDescent="0.25">
      <c r="A4" s="1">
        <v>16</v>
      </c>
      <c r="B4" s="1">
        <v>1806</v>
      </c>
      <c r="C4" s="1">
        <v>1597.5</v>
      </c>
      <c r="D4" s="1">
        <v>963.5</v>
      </c>
      <c r="E4" s="1">
        <v>2654.25</v>
      </c>
      <c r="F4" s="1">
        <v>6314.75</v>
      </c>
      <c r="G4">
        <f>_xlfn.QUARTILE.INC(Duration_filtered!$B2:$AE2,0)</f>
        <v>208</v>
      </c>
      <c r="H4">
        <f>_xlfn.QUARTILE.INC(Duration_filtered!$B2:$AE2,1)-_xlfn.QUARTILE.INC(Duration_filtered!B$2:AE$2,0)</f>
        <v>93</v>
      </c>
      <c r="I4" s="2">
        <f>_xlfn.QUARTILE.INC(Duration_filtered!$B2:$AE2,2)-_xlfn.QUARTILE.INC(Duration_filtered!C$2:AF$2,1)</f>
        <v>26</v>
      </c>
      <c r="J4" s="2">
        <f>_xlfn.QUARTILE.INC(Duration_filtered!$B2:$AE2,3)-_xlfn.QUARTILE.INC(Duration_filtered!D$2:AG$2,2)</f>
        <v>58.25</v>
      </c>
      <c r="K4" s="2">
        <f>_xlfn.QUARTILE.INC(Duration_filtered!$B2:$AE2,4)-_xlfn.QUARTILE.INC(Duration_filtered!E$2:AH$2,3)</f>
        <v>212.5</v>
      </c>
      <c r="L4">
        <f>_xlfn.QUARTILE.INC('Aktion 0'!$B2:$AE2,0)</f>
        <v>3</v>
      </c>
      <c r="M4">
        <f>_xlfn.QUARTILE.INC('Aktion 0'!$B2:$AE2,1)-_xlfn.QUARTILE.INC('Aktion 0'!$B2:$AE2,0)</f>
        <v>3.75</v>
      </c>
      <c r="N4" s="2">
        <f>_xlfn.QUARTILE.INC('Aktion 0'!$B2:$AE2,2)-_xlfn.QUARTILE.INC('Aktion 0'!$B2:$AE2,1)</f>
        <v>8.75</v>
      </c>
      <c r="O4" s="2">
        <f>_xlfn.QUARTILE.INC('Aktion 0'!$B2:$AE2,3)-_xlfn.QUARTILE.INC('Aktion 0'!$B2:$AE2,2)</f>
        <v>7.25</v>
      </c>
      <c r="P4" s="2">
        <f>_xlfn.QUARTILE.INC('Aktion 0'!$B2:$AE2,4)-_xlfn.QUARTILE.INC('Aktion 0'!$B2:$AE2,3)</f>
        <v>22.25</v>
      </c>
      <c r="Q4" s="2">
        <f>_xlfn.QUARTILE.INC('Aktion 1'!$B2:$AE2,0)</f>
        <v>196</v>
      </c>
      <c r="R4" s="2">
        <f>_xlfn.QUARTILE.INC('Aktion 1'!$B2:$AE2,1)-_xlfn.QUARTILE.INC('Aktion 1'!$B2:$AE2,0)</f>
        <v>79.25</v>
      </c>
      <c r="S4" s="2">
        <f>_xlfn.QUARTILE.INC('Aktion 1'!$B2:$AE2,2)-_xlfn.QUARTILE.INC('Aktion 1'!$B2:$AE2,1)</f>
        <v>32.75</v>
      </c>
      <c r="T4" s="2">
        <f>_xlfn.QUARTILE.INC('Aktion 1'!$B2:$AE2,3)-_xlfn.QUARTILE.INC('Aktion 1'!$B2:$AE2,2)</f>
        <v>49.5</v>
      </c>
      <c r="U4" s="2">
        <f>_xlfn.QUARTILE.INC('Aktion 1'!$B2:$AE2,4)-_xlfn.QUARTILE.INC('Aktion 1'!$B2:$AE2,3)</f>
        <v>192.5</v>
      </c>
      <c r="V4" s="2">
        <f>_xlfn.QUARTILE.INC('Aktion 2'!$B2:$AE2,0)</f>
        <v>1</v>
      </c>
      <c r="W4" s="2">
        <f>_xlfn.QUARTILE.INC('Aktion 2'!$B2:$AE2,1)-_xlfn.QUARTILE.INC('Aktion 2'!$B2:$AE2,0)</f>
        <v>0</v>
      </c>
      <c r="X4" s="2">
        <f>_xlfn.QUARTILE.INC('Aktion 2'!$B2:$AE2,2)-_xlfn.QUARTILE.INC('Aktion 2'!$B2:$AE2,1)</f>
        <v>0</v>
      </c>
      <c r="Y4" s="2">
        <f>_xlfn.QUARTILE.INC('Aktion 2'!$B2:$AE2,3)-_xlfn.QUARTILE.INC('Aktion 2'!$B2:$AE2,2)</f>
        <v>1</v>
      </c>
      <c r="Z4" s="2">
        <f>_xlfn.QUARTILE.INC('Aktion 2'!$B2:$AE2,4)-_xlfn.QUARTILE.INC('Aktion 2'!$B2:$AE2,3)</f>
        <v>0</v>
      </c>
      <c r="AA4" s="2">
        <f>_xlfn.QUARTILE.INC('Aktion 3'!$B2:$AE2,0)</f>
        <v>0</v>
      </c>
      <c r="AB4" s="2">
        <f>_xlfn.QUARTILE.INC('Aktion 3'!$B2:$AE2,1)-_xlfn.QUARTILE.INC('Aktion 3'!$B2:$AE2,0)</f>
        <v>0</v>
      </c>
      <c r="AC4" s="2">
        <f>_xlfn.QUARTILE.INC('Aktion 3'!$B2:$AE2,2)-_xlfn.QUARTILE.INC('Aktion 3'!$B2:$AE2,1)</f>
        <v>0</v>
      </c>
      <c r="AD4" s="2">
        <f>_xlfn.QUARTILE.INC('Aktion 3'!$B2:$AE2,3)-_xlfn.QUARTILE.INC('Aktion 3'!$B2:$AE2,2)</f>
        <v>1</v>
      </c>
      <c r="AE4" s="2">
        <f>_xlfn.QUARTILE.INC('Aktion 3'!$B2:$AE2,4)-_xlfn.QUARTILE.INC('Aktion 3'!$B2:$AE2,3)</f>
        <v>2</v>
      </c>
      <c r="AF4" s="2">
        <f>_xlfn.QUARTILE.INC('Aktion 4'!$B2:$AE2,0)</f>
        <v>0</v>
      </c>
      <c r="AG4" s="2">
        <f>_xlfn.QUARTILE.INC('Aktion 4'!$B2:$AE2,1)-_xlfn.QUARTILE.INC('Aktion 4'!$B2:$AE2,0)</f>
        <v>0</v>
      </c>
      <c r="AH4" s="2">
        <f>_xlfn.QUARTILE.INC('Aktion 4'!$B2:$AE2,2)-_xlfn.QUARTILE.INC('Aktion 4'!$B2:$AE2,1)</f>
        <v>1</v>
      </c>
      <c r="AI4" s="2">
        <f>_xlfn.QUARTILE.INC('Aktion 4'!$B2:$AE2,3)-_xlfn.QUARTILE.INC('Aktion 4'!$B2:$AE2,2)</f>
        <v>0</v>
      </c>
      <c r="AJ4" s="2">
        <f>_xlfn.QUARTILE.INC('Aktion 4'!$B2:$AE2,4)-_xlfn.QUARTILE.INC('Aktion 4'!$B2:$AE2,3)</f>
        <v>1</v>
      </c>
      <c r="AK4" s="2">
        <f>_xlfn.QUARTILE.INC('Aktion 5'!$B2:$AE2,0)</f>
        <v>0</v>
      </c>
      <c r="AL4" s="2">
        <f>_xlfn.QUARTILE.INC('Aktion 5'!$B2:$AE2,1)-_xlfn.QUARTILE.INC('Aktion 5'!$B2:$AE2,0)</f>
        <v>0</v>
      </c>
      <c r="AM4" s="2">
        <f>_xlfn.QUARTILE.INC('Aktion 5'!$B2:$AE2,2)-_xlfn.QUARTILE.INC('Aktion 5'!$B2:$AE2,1)</f>
        <v>0</v>
      </c>
      <c r="AN4" s="2">
        <f>_xlfn.QUARTILE.INC('Aktion 5'!$B2:$AE2,3)-_xlfn.QUARTILE.INC('Aktion 5'!$B2:$AE2,2)</f>
        <v>0</v>
      </c>
      <c r="AO4" s="2">
        <f>_xlfn.QUARTILE.INC('Aktion 5'!$B2:$AE2,4)-_xlfn.QUARTILE.INC('Aktion 5'!$B2:$AE2,3)</f>
        <v>0</v>
      </c>
    </row>
    <row r="5" spans="1:41" x14ac:dyDescent="0.25">
      <c r="A5" s="1">
        <v>18</v>
      </c>
      <c r="B5" s="1">
        <v>2171</v>
      </c>
      <c r="C5" s="1">
        <v>1401.5</v>
      </c>
      <c r="D5" s="1">
        <v>1468</v>
      </c>
      <c r="E5" s="1">
        <v>3344.5</v>
      </c>
      <c r="F5" s="1">
        <v>17319</v>
      </c>
      <c r="G5" s="2">
        <f>_xlfn.QUARTILE.INC(Duration_filtered!$B3:$AE3,0)</f>
        <v>241</v>
      </c>
      <c r="H5" s="2">
        <f>_xlfn.QUARTILE.INC(Duration_filtered!$B3:$AE3,1)-_xlfn.QUARTILE.INC(Duration_filtered!B$2:AE$2,0)</f>
        <v>72.5</v>
      </c>
      <c r="I5" s="2">
        <f>_xlfn.QUARTILE.INC(Duration_filtered!$B3:$AE3,2)-_xlfn.QUARTILE.INC(Duration_filtered!C$2:AF$2,1)</f>
        <v>36</v>
      </c>
      <c r="J5" s="2">
        <f>_xlfn.QUARTILE.INC(Duration_filtered!$B3:$AE3,3)-_xlfn.QUARTILE.INC(Duration_filtered!D$2:AG$2,2)</f>
        <v>137.5</v>
      </c>
      <c r="K5" s="2">
        <f>_xlfn.QUARTILE.INC(Duration_filtered!$B3:$AE3,4)-_xlfn.QUARTILE.INC(Duration_filtered!E$2:AH$2,3)</f>
        <v>682.5</v>
      </c>
      <c r="L5" s="2">
        <f>_xlfn.QUARTILE.INC('Aktion 0'!$B3:$AE3,0)</f>
        <v>1</v>
      </c>
      <c r="M5" s="2">
        <f>_xlfn.QUARTILE.INC('Aktion 0'!$B3:$AE3,1)-_xlfn.QUARTILE.INC('Aktion 0'!$B3:$AE3,0)</f>
        <v>4.25</v>
      </c>
      <c r="N5" s="2">
        <f>_xlfn.QUARTILE.INC('Aktion 0'!$B3:$AE3,2)-_xlfn.QUARTILE.INC('Aktion 0'!$B3:$AE3,1)</f>
        <v>6.25</v>
      </c>
      <c r="O5" s="2">
        <f>_xlfn.QUARTILE.INC('Aktion 0'!$B3:$AE3,3)-_xlfn.QUARTILE.INC('Aktion 0'!$B3:$AE3,2)</f>
        <v>5</v>
      </c>
      <c r="P5" s="2">
        <f>_xlfn.QUARTILE.INC('Aktion 0'!$B3:$AE3,4)-_xlfn.QUARTILE.INC('Aktion 0'!$B3:$AE3,3)</f>
        <v>27.5</v>
      </c>
      <c r="Q5" s="2">
        <f>_xlfn.QUARTILE.INC('Aktion 1'!$B3:$AE3,0)</f>
        <v>212</v>
      </c>
      <c r="R5" s="2">
        <f>_xlfn.QUARTILE.INC('Aktion 1'!$B3:$AE3,1)-_xlfn.QUARTILE.INC('Aktion 1'!$B3:$AE3,0)</f>
        <v>59.75</v>
      </c>
      <c r="S5" s="2">
        <f>_xlfn.QUARTILE.INC('Aktion 1'!$B3:$AE3,2)-_xlfn.QUARTILE.INC('Aktion 1'!$B3:$AE3,1)</f>
        <v>34.25</v>
      </c>
      <c r="T5" s="2">
        <f>_xlfn.QUARTILE.INC('Aktion 1'!$B3:$AE3,3)-_xlfn.QUARTILE.INC('Aktion 1'!$B3:$AE3,2)</f>
        <v>152.5</v>
      </c>
      <c r="U5" s="2">
        <f>_xlfn.QUARTILE.INC('Aktion 1'!$B3:$AE3,4)-_xlfn.QUARTILE.INC('Aktion 1'!$B3:$AE3,3)</f>
        <v>561.5</v>
      </c>
      <c r="V5" s="2">
        <f>_xlfn.QUARTILE.INC('Aktion 2'!$B3:$AE3,0)</f>
        <v>0</v>
      </c>
      <c r="W5" s="2">
        <f>_xlfn.QUARTILE.INC('Aktion 2'!$B3:$AE3,1)-_xlfn.QUARTILE.INC('Aktion 2'!$B3:$AE3,0)</f>
        <v>0</v>
      </c>
      <c r="X5" s="2">
        <f>_xlfn.QUARTILE.INC('Aktion 2'!$B3:$AE3,2)-_xlfn.QUARTILE.INC('Aktion 2'!$B3:$AE3,1)</f>
        <v>0</v>
      </c>
      <c r="Y5" s="2">
        <f>_xlfn.QUARTILE.INC('Aktion 2'!$B3:$AE3,3)-_xlfn.QUARTILE.INC('Aktion 2'!$B3:$AE3,2)</f>
        <v>0</v>
      </c>
      <c r="Z5" s="2">
        <f>_xlfn.QUARTILE.INC('Aktion 2'!$B3:$AE3,4)-_xlfn.QUARTILE.INC('Aktion 2'!$B3:$AE3,3)</f>
        <v>1</v>
      </c>
      <c r="AA5" s="2">
        <f>_xlfn.QUARTILE.INC('Aktion 3'!$B3:$AE3,0)</f>
        <v>0</v>
      </c>
      <c r="AB5" s="2">
        <f>_xlfn.QUARTILE.INC('Aktion 3'!$B3:$AE3,1)-_xlfn.QUARTILE.INC('Aktion 3'!$B3:$AE3,0)</f>
        <v>0</v>
      </c>
      <c r="AC5" s="2">
        <f>_xlfn.QUARTILE.INC('Aktion 3'!$B3:$AE3,2)-_xlfn.QUARTILE.INC('Aktion 3'!$B3:$AE3,1)</f>
        <v>1</v>
      </c>
      <c r="AD5" s="2">
        <f>_xlfn.QUARTILE.INC('Aktion 3'!$B3:$AE3,3)-_xlfn.QUARTILE.INC('Aktion 3'!$B3:$AE3,2)</f>
        <v>0.75</v>
      </c>
      <c r="AE5" s="2">
        <f>_xlfn.QUARTILE.INC('Aktion 3'!$B3:$AE3,4)-_xlfn.QUARTILE.INC('Aktion 3'!$B3:$AE3,3)</f>
        <v>1.25</v>
      </c>
      <c r="AF5" s="2">
        <f>_xlfn.QUARTILE.INC('Aktion 4'!$B3:$AE3,0)</f>
        <v>0</v>
      </c>
      <c r="AG5" s="2">
        <f>_xlfn.QUARTILE.INC('Aktion 4'!$B3:$AE3,1)-_xlfn.QUARTILE.INC('Aktion 4'!$B3:$AE3,0)</f>
        <v>0</v>
      </c>
      <c r="AH5" s="2">
        <f>_xlfn.QUARTILE.INC('Aktion 4'!$B3:$AE3,2)-_xlfn.QUARTILE.INC('Aktion 4'!$B3:$AE3,1)</f>
        <v>0</v>
      </c>
      <c r="AI5" s="2">
        <f>_xlfn.QUARTILE.INC('Aktion 4'!$B3:$AE3,3)-_xlfn.QUARTILE.INC('Aktion 4'!$B3:$AE3,2)</f>
        <v>1</v>
      </c>
      <c r="AJ5" s="2">
        <f>_xlfn.QUARTILE.INC('Aktion 4'!$B3:$AE3,4)-_xlfn.QUARTILE.INC('Aktion 4'!$B3:$AE3,3)</f>
        <v>1</v>
      </c>
      <c r="AK5" s="2">
        <f>_xlfn.QUARTILE.INC('Aktion 5'!$B3:$AE3,0)</f>
        <v>0</v>
      </c>
      <c r="AL5" s="2">
        <f>_xlfn.QUARTILE.INC('Aktion 5'!$B3:$AE3,1)-_xlfn.QUARTILE.INC('Aktion 5'!$B3:$AE3,0)</f>
        <v>0</v>
      </c>
      <c r="AM5" s="2">
        <f>_xlfn.QUARTILE.INC('Aktion 5'!$B3:$AE3,2)-_xlfn.QUARTILE.INC('Aktion 5'!$B3:$AE3,1)</f>
        <v>0</v>
      </c>
      <c r="AN5" s="2">
        <f>_xlfn.QUARTILE.INC('Aktion 5'!$B3:$AE3,3)-_xlfn.QUARTILE.INC('Aktion 5'!$B3:$AE3,2)</f>
        <v>0</v>
      </c>
      <c r="AO5" s="2">
        <f>_xlfn.QUARTILE.INC('Aktion 5'!$B3:$AE3,4)-_xlfn.QUARTILE.INC('Aktion 5'!$B3:$AE3,3)</f>
        <v>0</v>
      </c>
    </row>
    <row r="6" spans="1:41" x14ac:dyDescent="0.25">
      <c r="A6" s="1">
        <v>19</v>
      </c>
      <c r="B6" s="1">
        <v>2487</v>
      </c>
      <c r="C6" s="1">
        <v>897</v>
      </c>
      <c r="D6" s="1">
        <v>1277.5</v>
      </c>
      <c r="E6" s="1">
        <v>2053.5</v>
      </c>
      <c r="F6" s="1">
        <v>16523</v>
      </c>
      <c r="G6" s="2">
        <f>_xlfn.QUARTILE.INC(Duration_filtered!$B4:$AE4,0)</f>
        <v>223</v>
      </c>
      <c r="H6" s="2">
        <f>_xlfn.QUARTILE.INC(Duration_filtered!$B4:$AE4,1)-_xlfn.QUARTILE.INC(Duration_filtered!B$2:AE$2,0)</f>
        <v>68.25</v>
      </c>
      <c r="I6" s="2">
        <f>_xlfn.QUARTILE.INC(Duration_filtered!$B4:$AE4,2)-_xlfn.QUARTILE.INC(Duration_filtered!C$2:AF$2,1)</f>
        <v>19.5</v>
      </c>
      <c r="J6" s="2">
        <f>_xlfn.QUARTILE.INC(Duration_filtered!$B4:$AE4,3)-_xlfn.QUARTILE.INC(Duration_filtered!D$2:AG$2,2)</f>
        <v>120.75</v>
      </c>
      <c r="K6" s="2">
        <f>_xlfn.QUARTILE.INC(Duration_filtered!$B4:$AE4,4)-_xlfn.QUARTILE.INC(Duration_filtered!E$2:AH$2,3)</f>
        <v>599.5</v>
      </c>
      <c r="L6" s="2">
        <f>_xlfn.QUARTILE.INC('Aktion 0'!$B4:$AE4,0)</f>
        <v>0</v>
      </c>
      <c r="M6" s="2">
        <f>_xlfn.QUARTILE.INC('Aktion 0'!$B4:$AE4,1)-_xlfn.QUARTILE.INC('Aktion 0'!$B4:$AE4,0)</f>
        <v>0.25</v>
      </c>
      <c r="N6" s="2">
        <f>_xlfn.QUARTILE.INC('Aktion 0'!$B4:$AE4,2)-_xlfn.QUARTILE.INC('Aktion 0'!$B4:$AE4,1)</f>
        <v>0.75</v>
      </c>
      <c r="O6" s="2">
        <f>_xlfn.QUARTILE.INC('Aktion 0'!$B4:$AE4,3)-_xlfn.QUARTILE.INC('Aktion 0'!$B4:$AE4,2)</f>
        <v>2.75</v>
      </c>
      <c r="P6" s="2">
        <f>_xlfn.QUARTILE.INC('Aktion 0'!$B4:$AE4,4)-_xlfn.QUARTILE.INC('Aktion 0'!$B4:$AE4,3)</f>
        <v>20.25</v>
      </c>
      <c r="Q6" s="2">
        <f>_xlfn.QUARTILE.INC('Aktion 1'!$B4:$AE4,0)</f>
        <v>220</v>
      </c>
      <c r="R6" s="2">
        <f>_xlfn.QUARTILE.INC('Aktion 1'!$B4:$AE4,1)-_xlfn.QUARTILE.INC('Aktion 1'!$B4:$AE4,0)</f>
        <v>56.25</v>
      </c>
      <c r="S6" s="2">
        <f>_xlfn.QUARTILE.INC('Aktion 1'!$B4:$AE4,2)-_xlfn.QUARTILE.INC('Aktion 1'!$B4:$AE4,1)</f>
        <v>38.75</v>
      </c>
      <c r="T6" s="2">
        <f>_xlfn.QUARTILE.INC('Aktion 1'!$B4:$AE4,3)-_xlfn.QUARTILE.INC('Aktion 1'!$B4:$AE4,2)</f>
        <v>123</v>
      </c>
      <c r="U6" s="2">
        <f>_xlfn.QUARTILE.INC('Aktion 1'!$B4:$AE4,4)-_xlfn.QUARTILE.INC('Aktion 1'!$B4:$AE4,3)</f>
        <v>493</v>
      </c>
      <c r="V6" s="2">
        <f>_xlfn.QUARTILE.INC('Aktion 2'!$B4:$AE4,0)</f>
        <v>0</v>
      </c>
      <c r="W6" s="2">
        <f>_xlfn.QUARTILE.INC('Aktion 2'!$B4:$AE4,1)-_xlfn.QUARTILE.INC('Aktion 2'!$B4:$AE4,0)</f>
        <v>0</v>
      </c>
      <c r="X6" s="2">
        <f>_xlfn.QUARTILE.INC('Aktion 2'!$B4:$AE4,2)-_xlfn.QUARTILE.INC('Aktion 2'!$B4:$AE4,1)</f>
        <v>0</v>
      </c>
      <c r="Y6" s="2">
        <f>_xlfn.QUARTILE.INC('Aktion 2'!$B4:$AE4,3)-_xlfn.QUARTILE.INC('Aktion 2'!$B4:$AE4,2)</f>
        <v>0</v>
      </c>
      <c r="Z6" s="2">
        <f>_xlfn.QUARTILE.INC('Aktion 2'!$B4:$AE4,4)-_xlfn.QUARTILE.INC('Aktion 2'!$B4:$AE4,3)</f>
        <v>1</v>
      </c>
      <c r="AA6" s="2">
        <f>_xlfn.QUARTILE.INC('Aktion 3'!$B4:$AE4,0)</f>
        <v>0</v>
      </c>
      <c r="AB6" s="2">
        <f>_xlfn.QUARTILE.INC('Aktion 3'!$B4:$AE4,1)-_xlfn.QUARTILE.INC('Aktion 3'!$B4:$AE4,0)</f>
        <v>0.25</v>
      </c>
      <c r="AC6" s="2">
        <f>_xlfn.QUARTILE.INC('Aktion 3'!$B4:$AE4,2)-_xlfn.QUARTILE.INC('Aktion 3'!$B4:$AE4,1)</f>
        <v>2.75</v>
      </c>
      <c r="AD6" s="2">
        <f>_xlfn.QUARTILE.INC('Aktion 3'!$B4:$AE4,3)-_xlfn.QUARTILE.INC('Aktion 3'!$B4:$AE4,2)</f>
        <v>3</v>
      </c>
      <c r="AE6" s="2">
        <f>_xlfn.QUARTILE.INC('Aktion 3'!$B4:$AE4,4)-_xlfn.QUARTILE.INC('Aktion 3'!$B4:$AE4,3)</f>
        <v>6</v>
      </c>
      <c r="AF6" s="2">
        <f>_xlfn.QUARTILE.INC('Aktion 4'!$B4:$AE4,0)</f>
        <v>0</v>
      </c>
      <c r="AG6" s="2">
        <f>_xlfn.QUARTILE.INC('Aktion 4'!$B4:$AE4,1)-_xlfn.QUARTILE.INC('Aktion 4'!$B4:$AE4,0)</f>
        <v>0</v>
      </c>
      <c r="AH6" s="2">
        <f>_xlfn.QUARTILE.INC('Aktion 4'!$B4:$AE4,2)-_xlfn.QUARTILE.INC('Aktion 4'!$B4:$AE4,1)</f>
        <v>0</v>
      </c>
      <c r="AI6" s="2">
        <f>_xlfn.QUARTILE.INC('Aktion 4'!$B4:$AE4,3)-_xlfn.QUARTILE.INC('Aktion 4'!$B4:$AE4,2)</f>
        <v>0</v>
      </c>
      <c r="AJ6" s="2">
        <f>_xlfn.QUARTILE.INC('Aktion 4'!$B4:$AE4,4)-_xlfn.QUARTILE.INC('Aktion 4'!$B4:$AE4,3)</f>
        <v>3</v>
      </c>
      <c r="AK6" s="2">
        <f>_xlfn.QUARTILE.INC('Aktion 5'!$B4:$AE4,0)</f>
        <v>0</v>
      </c>
      <c r="AL6" s="2">
        <f>_xlfn.QUARTILE.INC('Aktion 5'!$B4:$AE4,1)-_xlfn.QUARTILE.INC('Aktion 5'!$B4:$AE4,0)</f>
        <v>0</v>
      </c>
      <c r="AM6" s="2">
        <f>_xlfn.QUARTILE.INC('Aktion 5'!$B4:$AE4,2)-_xlfn.QUARTILE.INC('Aktion 5'!$B4:$AE4,1)</f>
        <v>0</v>
      </c>
      <c r="AN6" s="2">
        <f>_xlfn.QUARTILE.INC('Aktion 5'!$B4:$AE4,3)-_xlfn.QUARTILE.INC('Aktion 5'!$B4:$AE4,2)</f>
        <v>0</v>
      </c>
      <c r="AO6" s="2">
        <f>_xlfn.QUARTILE.INC('Aktion 5'!$B4:$AE4,4)-_xlfn.QUARTILE.INC('Aktion 5'!$B4:$AE4,3)</f>
        <v>0</v>
      </c>
    </row>
    <row r="7" spans="1:41" x14ac:dyDescent="0.25">
      <c r="A7" s="1">
        <v>21</v>
      </c>
      <c r="B7" s="1">
        <v>1730</v>
      </c>
      <c r="C7" s="1">
        <v>1758</v>
      </c>
      <c r="D7" s="1">
        <v>1846</v>
      </c>
      <c r="E7" s="1">
        <v>2308</v>
      </c>
      <c r="F7" s="1">
        <v>10608</v>
      </c>
      <c r="G7" s="2">
        <f>_xlfn.QUARTILE.INC(Duration_filtered!$B5:$AE5,0)</f>
        <v>185</v>
      </c>
      <c r="H7" s="2">
        <f>_xlfn.QUARTILE.INC(Duration_filtered!$B5:$AE5,1)-_xlfn.QUARTILE.INC(Duration_filtered!B$2:AE$2,0)</f>
        <v>81.25</v>
      </c>
      <c r="I7" s="2">
        <f>_xlfn.QUARTILE.INC(Duration_filtered!$B5:$AE5,2)-_xlfn.QUARTILE.INC(Duration_filtered!C$2:AF$2,1)</f>
        <v>28.5</v>
      </c>
      <c r="J7" s="2">
        <f>_xlfn.QUARTILE.INC(Duration_filtered!$B5:$AE5,3)-_xlfn.QUARTILE.INC(Duration_filtered!D$2:AG$2,2)</f>
        <v>163.75</v>
      </c>
      <c r="K7" s="2">
        <f>_xlfn.QUARTILE.INC(Duration_filtered!$B5:$AE5,4)-_xlfn.QUARTILE.INC(Duration_filtered!E$2:AH$2,3)</f>
        <v>553.5</v>
      </c>
      <c r="L7" s="2">
        <f>_xlfn.QUARTILE.INC('Aktion 0'!$B5:$AE5,0)</f>
        <v>0</v>
      </c>
      <c r="M7" s="2">
        <f>_xlfn.QUARTILE.INC('Aktion 0'!$B5:$AE5,1)-_xlfn.QUARTILE.INC('Aktion 0'!$B5:$AE5,0)</f>
        <v>0</v>
      </c>
      <c r="N7" s="2">
        <f>_xlfn.QUARTILE.INC('Aktion 0'!$B5:$AE5,2)-_xlfn.QUARTILE.INC('Aktion 0'!$B5:$AE5,1)</f>
        <v>0</v>
      </c>
      <c r="O7" s="2">
        <f>_xlfn.QUARTILE.INC('Aktion 0'!$B5:$AE5,3)-_xlfn.QUARTILE.INC('Aktion 0'!$B5:$AE5,2)</f>
        <v>7</v>
      </c>
      <c r="P7" s="2">
        <f>_xlfn.QUARTILE.INC('Aktion 0'!$B5:$AE5,4)-_xlfn.QUARTILE.INC('Aktion 0'!$B5:$AE5,3)</f>
        <v>16</v>
      </c>
      <c r="Q7" s="2">
        <f>_xlfn.QUARTILE.INC('Aktion 1'!$B5:$AE5,0)</f>
        <v>173</v>
      </c>
      <c r="R7" s="2">
        <f>_xlfn.QUARTILE.INC('Aktion 1'!$B5:$AE5,1)-_xlfn.QUARTILE.INC('Aktion 1'!$B5:$AE5,0)</f>
        <v>105.25</v>
      </c>
      <c r="S7" s="2">
        <f>_xlfn.QUARTILE.INC('Aktion 1'!$B5:$AE5,2)-_xlfn.QUARTILE.INC('Aktion 1'!$B5:$AE5,1)</f>
        <v>45.75</v>
      </c>
      <c r="T7" s="2">
        <f>_xlfn.QUARTILE.INC('Aktion 1'!$B5:$AE5,3)-_xlfn.QUARTILE.INC('Aktion 1'!$B5:$AE5,2)</f>
        <v>148.5</v>
      </c>
      <c r="U7" s="2">
        <f>_xlfn.QUARTILE.INC('Aktion 1'!$B5:$AE5,4)-_xlfn.QUARTILE.INC('Aktion 1'!$B5:$AE5,3)</f>
        <v>422.5</v>
      </c>
      <c r="V7" s="2">
        <f>_xlfn.QUARTILE.INC('Aktion 2'!$B5:$AE5,0)</f>
        <v>0</v>
      </c>
      <c r="W7" s="2">
        <f>_xlfn.QUARTILE.INC('Aktion 2'!$B5:$AE5,1)-_xlfn.QUARTILE.INC('Aktion 2'!$B5:$AE5,0)</f>
        <v>0</v>
      </c>
      <c r="X7" s="2">
        <f>_xlfn.QUARTILE.INC('Aktion 2'!$B5:$AE5,2)-_xlfn.QUARTILE.INC('Aktion 2'!$B5:$AE5,1)</f>
        <v>0</v>
      </c>
      <c r="Y7" s="2">
        <f>_xlfn.QUARTILE.INC('Aktion 2'!$B5:$AE5,3)-_xlfn.QUARTILE.INC('Aktion 2'!$B5:$AE5,2)</f>
        <v>0</v>
      </c>
      <c r="Z7" s="2">
        <f>_xlfn.QUARTILE.INC('Aktion 2'!$B5:$AE5,4)-_xlfn.QUARTILE.INC('Aktion 2'!$B5:$AE5,3)</f>
        <v>2</v>
      </c>
      <c r="AA7" s="2">
        <f>_xlfn.QUARTILE.INC('Aktion 3'!$B5:$AE5,0)</f>
        <v>0</v>
      </c>
      <c r="AB7" s="2">
        <f>_xlfn.QUARTILE.INC('Aktion 3'!$B5:$AE5,1)-_xlfn.QUARTILE.INC('Aktion 3'!$B5:$AE5,0)</f>
        <v>1</v>
      </c>
      <c r="AC7" s="2">
        <f>_xlfn.QUARTILE.INC('Aktion 3'!$B5:$AE5,2)-_xlfn.QUARTILE.INC('Aktion 3'!$B5:$AE5,1)</f>
        <v>2</v>
      </c>
      <c r="AD7" s="2">
        <f>_xlfn.QUARTILE.INC('Aktion 3'!$B5:$AE5,3)-_xlfn.QUARTILE.INC('Aktion 3'!$B5:$AE5,2)</f>
        <v>2</v>
      </c>
      <c r="AE7" s="2">
        <f>_xlfn.QUARTILE.INC('Aktion 3'!$B5:$AE5,4)-_xlfn.QUARTILE.INC('Aktion 3'!$B5:$AE5,3)</f>
        <v>3</v>
      </c>
      <c r="AF7" s="2">
        <f>_xlfn.QUARTILE.INC('Aktion 4'!$B5:$AE5,0)</f>
        <v>0</v>
      </c>
      <c r="AG7" s="2">
        <f>_xlfn.QUARTILE.INC('Aktion 4'!$B5:$AE5,1)-_xlfn.QUARTILE.INC('Aktion 4'!$B5:$AE5,0)</f>
        <v>1</v>
      </c>
      <c r="AH7" s="2">
        <f>_xlfn.QUARTILE.INC('Aktion 4'!$B5:$AE5,2)-_xlfn.QUARTILE.INC('Aktion 4'!$B5:$AE5,1)</f>
        <v>0</v>
      </c>
      <c r="AI7" s="2">
        <f>_xlfn.QUARTILE.INC('Aktion 4'!$B5:$AE5,3)-_xlfn.QUARTILE.INC('Aktion 4'!$B5:$AE5,2)</f>
        <v>1</v>
      </c>
      <c r="AJ7" s="2">
        <f>_xlfn.QUARTILE.INC('Aktion 4'!$B5:$AE5,4)-_xlfn.QUARTILE.INC('Aktion 4'!$B5:$AE5,3)</f>
        <v>3</v>
      </c>
      <c r="AK7" s="2">
        <f>_xlfn.QUARTILE.INC('Aktion 5'!$B5:$AE5,0)</f>
        <v>0</v>
      </c>
      <c r="AL7" s="2">
        <f>_xlfn.QUARTILE.INC('Aktion 5'!$B5:$AE5,1)-_xlfn.QUARTILE.INC('Aktion 5'!$B5:$AE5,0)</f>
        <v>0</v>
      </c>
      <c r="AM7" s="2">
        <f>_xlfn.QUARTILE.INC('Aktion 5'!$B5:$AE5,2)-_xlfn.QUARTILE.INC('Aktion 5'!$B5:$AE5,1)</f>
        <v>0</v>
      </c>
      <c r="AN7" s="2">
        <f>_xlfn.QUARTILE.INC('Aktion 5'!$B5:$AE5,3)-_xlfn.QUARTILE.INC('Aktion 5'!$B5:$AE5,2)</f>
        <v>0</v>
      </c>
      <c r="AO7" s="2">
        <f>_xlfn.QUARTILE.INC('Aktion 5'!$B5:$AE5,4)-_xlfn.QUARTILE.INC('Aktion 5'!$B5:$AE5,3)</f>
        <v>0</v>
      </c>
    </row>
    <row r="8" spans="1:41" x14ac:dyDescent="0.25">
      <c r="A8" s="1">
        <v>23</v>
      </c>
      <c r="B8" s="1">
        <v>1711</v>
      </c>
      <c r="C8" s="1">
        <v>1361</v>
      </c>
      <c r="D8" s="1">
        <v>1277.5</v>
      </c>
      <c r="E8" s="1">
        <v>3966.5</v>
      </c>
      <c r="F8" s="1">
        <v>13699</v>
      </c>
      <c r="G8" s="2">
        <f>_xlfn.QUARTILE.INC(Duration_filtered!$B6:$AE6,0)</f>
        <v>188</v>
      </c>
      <c r="H8" s="2">
        <f>_xlfn.QUARTILE.INC(Duration_filtered!$B6:$AE6,1)-_xlfn.QUARTILE.INC(Duration_filtered!B$2:AE$2,0)</f>
        <v>52.25</v>
      </c>
      <c r="I8" s="2">
        <f>_xlfn.QUARTILE.INC(Duration_filtered!$B6:$AE6,2)-_xlfn.QUARTILE.INC(Duration_filtered!C$2:AF$2,1)</f>
        <v>18.5</v>
      </c>
      <c r="J8" s="2">
        <f>_xlfn.QUARTILE.INC(Duration_filtered!$B6:$AE6,3)-_xlfn.QUARTILE.INC(Duration_filtered!D$2:AG$2,2)</f>
        <v>126</v>
      </c>
      <c r="K8" s="2">
        <f>_xlfn.QUARTILE.INC(Duration_filtered!$B6:$AE6,4)-_xlfn.QUARTILE.INC(Duration_filtered!E$2:AH$2,3)</f>
        <v>695.5</v>
      </c>
      <c r="L8" s="2">
        <f>_xlfn.QUARTILE.INC('Aktion 0'!$B6:$AE6,0)</f>
        <v>1</v>
      </c>
      <c r="M8" s="2">
        <f>_xlfn.QUARTILE.INC('Aktion 0'!$B6:$AE6,1)-_xlfn.QUARTILE.INC('Aktion 0'!$B6:$AE6,0)</f>
        <v>0</v>
      </c>
      <c r="N8" s="2">
        <f>_xlfn.QUARTILE.INC('Aktion 0'!$B6:$AE6,2)-_xlfn.QUARTILE.INC('Aktion 0'!$B6:$AE6,1)</f>
        <v>4</v>
      </c>
      <c r="O8" s="2">
        <f>_xlfn.QUARTILE.INC('Aktion 0'!$B6:$AE6,3)-_xlfn.QUARTILE.INC('Aktion 0'!$B6:$AE6,2)</f>
        <v>7</v>
      </c>
      <c r="P8" s="2">
        <f>_xlfn.QUARTILE.INC('Aktion 0'!$B6:$AE6,4)-_xlfn.QUARTILE.INC('Aktion 0'!$B6:$AE6,3)</f>
        <v>13</v>
      </c>
      <c r="Q8" s="2">
        <f>_xlfn.QUARTILE.INC('Aktion 1'!$B6:$AE6,0)</f>
        <v>178</v>
      </c>
      <c r="R8" s="2">
        <f>_xlfn.QUARTILE.INC('Aktion 1'!$B6:$AE6,1)-_xlfn.QUARTILE.INC('Aktion 1'!$B6:$AE6,0)</f>
        <v>79.25</v>
      </c>
      <c r="S8" s="2">
        <f>_xlfn.QUARTILE.INC('Aktion 1'!$B6:$AE6,2)-_xlfn.QUARTILE.INC('Aktion 1'!$B6:$AE6,1)</f>
        <v>53.25</v>
      </c>
      <c r="T8" s="2">
        <f>_xlfn.QUARTILE.INC('Aktion 1'!$B6:$AE6,3)-_xlfn.QUARTILE.INC('Aktion 1'!$B6:$AE6,2)</f>
        <v>135.5</v>
      </c>
      <c r="U8" s="2">
        <f>_xlfn.QUARTILE.INC('Aktion 1'!$B6:$AE6,4)-_xlfn.QUARTILE.INC('Aktion 1'!$B6:$AE6,3)</f>
        <v>583</v>
      </c>
      <c r="V8" s="2">
        <f>_xlfn.QUARTILE.INC('Aktion 2'!$B6:$AE6,0)</f>
        <v>1</v>
      </c>
      <c r="W8" s="2">
        <f>_xlfn.QUARTILE.INC('Aktion 2'!$B6:$AE6,1)-_xlfn.QUARTILE.INC('Aktion 2'!$B6:$AE6,0)</f>
        <v>0</v>
      </c>
      <c r="X8" s="2">
        <f>_xlfn.QUARTILE.INC('Aktion 2'!$B6:$AE6,2)-_xlfn.QUARTILE.INC('Aktion 2'!$B6:$AE6,1)</f>
        <v>0</v>
      </c>
      <c r="Y8" s="2">
        <f>_xlfn.QUARTILE.INC('Aktion 2'!$B6:$AE6,3)-_xlfn.QUARTILE.INC('Aktion 2'!$B6:$AE6,2)</f>
        <v>0</v>
      </c>
      <c r="Z8" s="2">
        <f>_xlfn.QUARTILE.INC('Aktion 2'!$B6:$AE6,4)-_xlfn.QUARTILE.INC('Aktion 2'!$B6:$AE6,3)</f>
        <v>1</v>
      </c>
      <c r="AA8" s="2">
        <f>_xlfn.QUARTILE.INC('Aktion 3'!$B6:$AE6,0)</f>
        <v>0</v>
      </c>
      <c r="AB8" s="2">
        <f>_xlfn.QUARTILE.INC('Aktion 3'!$B6:$AE6,1)-_xlfn.QUARTILE.INC('Aktion 3'!$B6:$AE6,0)</f>
        <v>0</v>
      </c>
      <c r="AC8" s="2">
        <f>_xlfn.QUARTILE.INC('Aktion 3'!$B6:$AE6,2)-_xlfn.QUARTILE.INC('Aktion 3'!$B6:$AE6,1)</f>
        <v>1</v>
      </c>
      <c r="AD8" s="2">
        <f>_xlfn.QUARTILE.INC('Aktion 3'!$B6:$AE6,3)-_xlfn.QUARTILE.INC('Aktion 3'!$B6:$AE6,2)</f>
        <v>1</v>
      </c>
      <c r="AE8" s="2">
        <f>_xlfn.QUARTILE.INC('Aktion 3'!$B6:$AE6,4)-_xlfn.QUARTILE.INC('Aktion 3'!$B6:$AE6,3)</f>
        <v>5</v>
      </c>
      <c r="AF8" s="2">
        <f>_xlfn.QUARTILE.INC('Aktion 4'!$B6:$AE6,0)</f>
        <v>0</v>
      </c>
      <c r="AG8" s="2">
        <f>_xlfn.QUARTILE.INC('Aktion 4'!$B6:$AE6,1)-_xlfn.QUARTILE.INC('Aktion 4'!$B6:$AE6,0)</f>
        <v>0</v>
      </c>
      <c r="AH8" s="2">
        <f>_xlfn.QUARTILE.INC('Aktion 4'!$B6:$AE6,2)-_xlfn.QUARTILE.INC('Aktion 4'!$B6:$AE6,1)</f>
        <v>0</v>
      </c>
      <c r="AI8" s="2">
        <f>_xlfn.QUARTILE.INC('Aktion 4'!$B6:$AE6,3)-_xlfn.QUARTILE.INC('Aktion 4'!$B6:$AE6,2)</f>
        <v>0</v>
      </c>
      <c r="AJ8" s="2">
        <f>_xlfn.QUARTILE.INC('Aktion 4'!$B6:$AE6,4)-_xlfn.QUARTILE.INC('Aktion 4'!$B6:$AE6,3)</f>
        <v>2</v>
      </c>
      <c r="AK8" s="2">
        <f>_xlfn.QUARTILE.INC('Aktion 5'!$B6:$AE6,0)</f>
        <v>0</v>
      </c>
      <c r="AL8" s="2">
        <f>_xlfn.QUARTILE.INC('Aktion 5'!$B6:$AE6,1)-_xlfn.QUARTILE.INC('Aktion 5'!$B6:$AE6,0)</f>
        <v>0</v>
      </c>
      <c r="AM8" s="2">
        <f>_xlfn.QUARTILE.INC('Aktion 5'!$B6:$AE6,2)-_xlfn.QUARTILE.INC('Aktion 5'!$B6:$AE6,1)</f>
        <v>0</v>
      </c>
      <c r="AN8" s="2">
        <f>_xlfn.QUARTILE.INC('Aktion 5'!$B6:$AE6,3)-_xlfn.QUARTILE.INC('Aktion 5'!$B6:$AE6,2)</f>
        <v>0</v>
      </c>
      <c r="AO8" s="2">
        <f>_xlfn.QUARTILE.INC('Aktion 5'!$B6:$AE6,4)-_xlfn.QUARTILE.INC('Aktion 5'!$B6:$AE6,3)</f>
        <v>0</v>
      </c>
    </row>
    <row r="9" spans="1:41" x14ac:dyDescent="0.25">
      <c r="A9" s="1">
        <v>34</v>
      </c>
      <c r="B9" s="1">
        <v>1392</v>
      </c>
      <c r="C9" s="1">
        <v>1659</v>
      </c>
      <c r="D9" s="1">
        <v>1184.5</v>
      </c>
      <c r="E9" s="1">
        <v>1137.75</v>
      </c>
      <c r="F9" s="1">
        <v>8594.75</v>
      </c>
      <c r="G9" s="2">
        <f>_xlfn.QUARTILE.INC(Duration_filtered!$B7:$AE7,0)</f>
        <v>165</v>
      </c>
      <c r="H9" s="2">
        <f>_xlfn.QUARTILE.INC(Duration_filtered!$B7:$AE7,1)-_xlfn.QUARTILE.INC(Duration_filtered!B$2:AE$2,0)</f>
        <v>30.25</v>
      </c>
      <c r="I9" s="2">
        <f>_xlfn.QUARTILE.INC(Duration_filtered!$B7:$AE7,2)-_xlfn.QUARTILE.INC(Duration_filtered!C$2:AF$2,1)</f>
        <v>38</v>
      </c>
      <c r="J9" s="2">
        <f>_xlfn.QUARTILE.INC(Duration_filtered!$B7:$AE7,3)-_xlfn.QUARTILE.INC(Duration_filtered!D$2:AG$2,2)</f>
        <v>79.75</v>
      </c>
      <c r="K9" s="2">
        <f>_xlfn.QUARTILE.INC(Duration_filtered!$B7:$AE7,4)-_xlfn.QUARTILE.INC(Duration_filtered!E$2:AH$2,3)</f>
        <v>376.5</v>
      </c>
      <c r="L9" s="2">
        <f>_xlfn.QUARTILE.INC('Aktion 0'!$B7:$AE7,0)</f>
        <v>0</v>
      </c>
      <c r="M9" s="2">
        <f>_xlfn.QUARTILE.INC('Aktion 0'!$B7:$AE7,1)-_xlfn.QUARTILE.INC('Aktion 0'!$B7:$AE7,0)</f>
        <v>0</v>
      </c>
      <c r="N9" s="2">
        <f>_xlfn.QUARTILE.INC('Aktion 0'!$B7:$AE7,2)-_xlfn.QUARTILE.INC('Aktion 0'!$B7:$AE7,1)</f>
        <v>2</v>
      </c>
      <c r="O9" s="2">
        <f>_xlfn.QUARTILE.INC('Aktion 0'!$B7:$AE7,3)-_xlfn.QUARTILE.INC('Aktion 0'!$B7:$AE7,2)</f>
        <v>6.5</v>
      </c>
      <c r="P9" s="2">
        <f>_xlfn.QUARTILE.INC('Aktion 0'!$B7:$AE7,4)-_xlfn.QUARTILE.INC('Aktion 0'!$B7:$AE7,3)</f>
        <v>14.5</v>
      </c>
      <c r="Q9" s="2">
        <f>_xlfn.QUARTILE.INC('Aktion 1'!$B7:$AE7,0)</f>
        <v>158</v>
      </c>
      <c r="R9" s="2">
        <f>_xlfn.QUARTILE.INC('Aktion 1'!$B7:$AE7,1)-_xlfn.QUARTILE.INC('Aktion 1'!$B7:$AE7,0)</f>
        <v>58.25</v>
      </c>
      <c r="S9" s="2">
        <f>_xlfn.QUARTILE.INC('Aktion 1'!$B7:$AE7,2)-_xlfn.QUARTILE.INC('Aktion 1'!$B7:$AE7,1)</f>
        <v>62.25</v>
      </c>
      <c r="T9" s="2">
        <f>_xlfn.QUARTILE.INC('Aktion 1'!$B7:$AE7,3)-_xlfn.QUARTILE.INC('Aktion 1'!$B7:$AE7,2)</f>
        <v>82</v>
      </c>
      <c r="U9" s="2">
        <f>_xlfn.QUARTILE.INC('Aktion 1'!$B7:$AE7,4)-_xlfn.QUARTILE.INC('Aktion 1'!$B7:$AE7,3)</f>
        <v>269.5</v>
      </c>
      <c r="V9" s="2">
        <f>_xlfn.QUARTILE.INC('Aktion 2'!$B7:$AE7,0)</f>
        <v>1</v>
      </c>
      <c r="W9" s="2">
        <f>_xlfn.QUARTILE.INC('Aktion 2'!$B7:$AE7,1)-_xlfn.QUARTILE.INC('Aktion 2'!$B7:$AE7,0)</f>
        <v>0</v>
      </c>
      <c r="X9" s="2">
        <f>_xlfn.QUARTILE.INC('Aktion 2'!$B7:$AE7,2)-_xlfn.QUARTILE.INC('Aktion 2'!$B7:$AE7,1)</f>
        <v>0</v>
      </c>
      <c r="Y9" s="2">
        <f>_xlfn.QUARTILE.INC('Aktion 2'!$B7:$AE7,3)-_xlfn.QUARTILE.INC('Aktion 2'!$B7:$AE7,2)</f>
        <v>1</v>
      </c>
      <c r="Z9" s="2">
        <f>_xlfn.QUARTILE.INC('Aktion 2'!$B7:$AE7,4)-_xlfn.QUARTILE.INC('Aktion 2'!$B7:$AE7,3)</f>
        <v>3</v>
      </c>
      <c r="AA9" s="2">
        <f>_xlfn.QUARTILE.INC('Aktion 3'!$B7:$AE7,0)</f>
        <v>3</v>
      </c>
      <c r="AB9" s="2">
        <f>_xlfn.QUARTILE.INC('Aktion 3'!$B7:$AE7,1)-_xlfn.QUARTILE.INC('Aktion 3'!$B7:$AE7,0)</f>
        <v>8</v>
      </c>
      <c r="AC9" s="2">
        <f>_xlfn.QUARTILE.INC('Aktion 3'!$B7:$AE7,2)-_xlfn.QUARTILE.INC('Aktion 3'!$B7:$AE7,1)</f>
        <v>7</v>
      </c>
      <c r="AD9" s="2">
        <f>_xlfn.QUARTILE.INC('Aktion 3'!$B7:$AE7,3)-_xlfn.QUARTILE.INC('Aktion 3'!$B7:$AE7,2)</f>
        <v>10.75</v>
      </c>
      <c r="AE9" s="2">
        <f>_xlfn.QUARTILE.INC('Aktion 3'!$B7:$AE7,4)-_xlfn.QUARTILE.INC('Aktion 3'!$B7:$AE7,3)</f>
        <v>73.25</v>
      </c>
      <c r="AF9" s="2">
        <f>_xlfn.QUARTILE.INC('Aktion 4'!$B7:$AE7,0)</f>
        <v>0</v>
      </c>
      <c r="AG9" s="2">
        <f>_xlfn.QUARTILE.INC('Aktion 4'!$B7:$AE7,1)-_xlfn.QUARTILE.INC('Aktion 4'!$B7:$AE7,0)</f>
        <v>1</v>
      </c>
      <c r="AH9" s="2">
        <f>_xlfn.QUARTILE.INC('Aktion 4'!$B7:$AE7,2)-_xlfn.QUARTILE.INC('Aktion 4'!$B7:$AE7,1)</f>
        <v>1</v>
      </c>
      <c r="AI9" s="2">
        <f>_xlfn.QUARTILE.INC('Aktion 4'!$B7:$AE7,3)-_xlfn.QUARTILE.INC('Aktion 4'!$B7:$AE7,2)</f>
        <v>0</v>
      </c>
      <c r="AJ9" s="2">
        <f>_xlfn.QUARTILE.INC('Aktion 4'!$B7:$AE7,4)-_xlfn.QUARTILE.INC('Aktion 4'!$B7:$AE7,3)</f>
        <v>6</v>
      </c>
      <c r="AK9" s="2">
        <f>_xlfn.QUARTILE.INC('Aktion 5'!$B7:$AE7,0)</f>
        <v>0</v>
      </c>
      <c r="AL9" s="2">
        <f>_xlfn.QUARTILE.INC('Aktion 5'!$B7:$AE7,1)-_xlfn.QUARTILE.INC('Aktion 5'!$B7:$AE7,0)</f>
        <v>0</v>
      </c>
      <c r="AM9" s="2">
        <f>_xlfn.QUARTILE.INC('Aktion 5'!$B7:$AE7,2)-_xlfn.QUARTILE.INC('Aktion 5'!$B7:$AE7,1)</f>
        <v>0</v>
      </c>
      <c r="AN9" s="2">
        <f>_xlfn.QUARTILE.INC('Aktion 5'!$B7:$AE7,3)-_xlfn.QUARTILE.INC('Aktion 5'!$B7:$AE7,2)</f>
        <v>0</v>
      </c>
      <c r="AO9" s="2">
        <f>_xlfn.QUARTILE.INC('Aktion 5'!$B7:$AE7,4)-_xlfn.QUARTILE.INC('Aktion 5'!$B7:$AE7,3)</f>
        <v>1</v>
      </c>
    </row>
    <row r="10" spans="1:41" x14ac:dyDescent="0.25">
      <c r="A10" s="1">
        <v>42</v>
      </c>
      <c r="B10" s="1">
        <v>1607</v>
      </c>
      <c r="C10" s="1">
        <v>1132</v>
      </c>
      <c r="D10" s="1">
        <v>1349</v>
      </c>
      <c r="E10" s="1">
        <v>1319.25</v>
      </c>
      <c r="F10" s="1">
        <v>4155.75</v>
      </c>
      <c r="G10" s="2">
        <f>_xlfn.QUARTILE.INC(Duration_filtered!$B8:$AE8,0)</f>
        <v>237</v>
      </c>
      <c r="H10" s="2">
        <f>_xlfn.QUARTILE.INC(Duration_filtered!$B8:$AE8,1)-_xlfn.QUARTILE.INC(Duration_filtered!B$2:AE$2,0)</f>
        <v>62.25</v>
      </c>
      <c r="I10" s="2">
        <f>_xlfn.QUARTILE.INC(Duration_filtered!$B8:$AE8,2)-_xlfn.QUARTILE.INC(Duration_filtered!C$2:AF$2,1)</f>
        <v>27</v>
      </c>
      <c r="J10" s="2">
        <f>_xlfn.QUARTILE.INC(Duration_filtered!$B8:$AE8,3)-_xlfn.QUARTILE.INC(Duration_filtered!D$2:AG$2,2)</f>
        <v>43.5</v>
      </c>
      <c r="K10" s="2">
        <f>_xlfn.QUARTILE.INC(Duration_filtered!$B8:$AE8,4)-_xlfn.QUARTILE.INC(Duration_filtered!E$2:AH$2,3)</f>
        <v>169.5</v>
      </c>
      <c r="L10" s="2">
        <f>_xlfn.QUARTILE.INC('Aktion 0'!$B8:$AE8,0)</f>
        <v>2</v>
      </c>
      <c r="M10" s="2">
        <f>_xlfn.QUARTILE.INC('Aktion 0'!$B8:$AE8,1)-_xlfn.QUARTILE.INC('Aktion 0'!$B8:$AE8,0)</f>
        <v>5</v>
      </c>
      <c r="N10" s="2">
        <f>_xlfn.QUARTILE.INC('Aktion 0'!$B8:$AE8,2)-_xlfn.QUARTILE.INC('Aktion 0'!$B8:$AE8,1)</f>
        <v>6</v>
      </c>
      <c r="O10" s="2">
        <f>_xlfn.QUARTILE.INC('Aktion 0'!$B8:$AE8,3)-_xlfn.QUARTILE.INC('Aktion 0'!$B8:$AE8,2)</f>
        <v>9.5</v>
      </c>
      <c r="P10" s="2">
        <f>_xlfn.QUARTILE.INC('Aktion 0'!$B8:$AE8,4)-_xlfn.QUARTILE.INC('Aktion 0'!$B8:$AE8,3)</f>
        <v>16.5</v>
      </c>
      <c r="Q10" s="2">
        <f>_xlfn.QUARTILE.INC('Aktion 1'!$B8:$AE8,0)</f>
        <v>211</v>
      </c>
      <c r="R10" s="2">
        <f>_xlfn.QUARTILE.INC('Aktion 1'!$B8:$AE8,1)-_xlfn.QUARTILE.INC('Aktion 1'!$B8:$AE8,0)</f>
        <v>40.75</v>
      </c>
      <c r="S10" s="2">
        <f>_xlfn.QUARTILE.INC('Aktion 1'!$B8:$AE8,2)-_xlfn.QUARTILE.INC('Aktion 1'!$B8:$AE8,1)</f>
        <v>38.25</v>
      </c>
      <c r="T10" s="2">
        <f>_xlfn.QUARTILE.INC('Aktion 1'!$B8:$AE8,3)-_xlfn.QUARTILE.INC('Aktion 1'!$B8:$AE8,2)</f>
        <v>57.5</v>
      </c>
      <c r="U10" s="2">
        <f>_xlfn.QUARTILE.INC('Aktion 1'!$B8:$AE8,4)-_xlfn.QUARTILE.INC('Aktion 1'!$B8:$AE8,3)</f>
        <v>139.5</v>
      </c>
      <c r="V10" s="2">
        <f>_xlfn.QUARTILE.INC('Aktion 2'!$B8:$AE8,0)</f>
        <v>0</v>
      </c>
      <c r="W10" s="2">
        <f>_xlfn.QUARTILE.INC('Aktion 2'!$B8:$AE8,1)-_xlfn.QUARTILE.INC('Aktion 2'!$B8:$AE8,0)</f>
        <v>0</v>
      </c>
      <c r="X10" s="2">
        <f>_xlfn.QUARTILE.INC('Aktion 2'!$B8:$AE8,2)-_xlfn.QUARTILE.INC('Aktion 2'!$B8:$AE8,1)</f>
        <v>1</v>
      </c>
      <c r="Y10" s="2">
        <f>_xlfn.QUARTILE.INC('Aktion 2'!$B8:$AE8,3)-_xlfn.QUARTILE.INC('Aktion 2'!$B8:$AE8,2)</f>
        <v>0.75</v>
      </c>
      <c r="Z10" s="2">
        <f>_xlfn.QUARTILE.INC('Aktion 2'!$B8:$AE8,4)-_xlfn.QUARTILE.INC('Aktion 2'!$B8:$AE8,3)</f>
        <v>2.25</v>
      </c>
      <c r="AA10" s="2">
        <f>_xlfn.QUARTILE.INC('Aktion 3'!$B8:$AE8,0)</f>
        <v>0</v>
      </c>
      <c r="AB10" s="2">
        <f>_xlfn.QUARTILE.INC('Aktion 3'!$B8:$AE8,1)-_xlfn.QUARTILE.INC('Aktion 3'!$B8:$AE8,0)</f>
        <v>3</v>
      </c>
      <c r="AC10" s="2">
        <f>_xlfn.QUARTILE.INC('Aktion 3'!$B8:$AE8,2)-_xlfn.QUARTILE.INC('Aktion 3'!$B8:$AE8,1)</f>
        <v>2.5</v>
      </c>
      <c r="AD10" s="2">
        <f>_xlfn.QUARTILE.INC('Aktion 3'!$B8:$AE8,3)-_xlfn.QUARTILE.INC('Aktion 3'!$B8:$AE8,2)</f>
        <v>3.5</v>
      </c>
      <c r="AE10" s="2">
        <f>_xlfn.QUARTILE.INC('Aktion 3'!$B8:$AE8,4)-_xlfn.QUARTILE.INC('Aktion 3'!$B8:$AE8,3)</f>
        <v>10</v>
      </c>
      <c r="AF10" s="2">
        <f>_xlfn.QUARTILE.INC('Aktion 4'!$B8:$AE8,0)</f>
        <v>0</v>
      </c>
      <c r="AG10" s="2">
        <f>_xlfn.QUARTILE.INC('Aktion 4'!$B8:$AE8,1)-_xlfn.QUARTILE.INC('Aktion 4'!$B8:$AE8,0)</f>
        <v>3.25</v>
      </c>
      <c r="AH10" s="2">
        <f>_xlfn.QUARTILE.INC('Aktion 4'!$B8:$AE8,2)-_xlfn.QUARTILE.INC('Aktion 4'!$B8:$AE8,1)</f>
        <v>1.75</v>
      </c>
      <c r="AI10" s="2">
        <f>_xlfn.QUARTILE.INC('Aktion 4'!$B8:$AE8,3)-_xlfn.QUARTILE.INC('Aktion 4'!$B8:$AE8,2)</f>
        <v>2.75</v>
      </c>
      <c r="AJ10" s="2">
        <f>_xlfn.QUARTILE.INC('Aktion 4'!$B8:$AE8,4)-_xlfn.QUARTILE.INC('Aktion 4'!$B8:$AE8,3)</f>
        <v>3.25</v>
      </c>
      <c r="AK10" s="2">
        <f>_xlfn.QUARTILE.INC('Aktion 5'!$B8:$AE8,0)</f>
        <v>0</v>
      </c>
      <c r="AL10" s="2">
        <f>_xlfn.QUARTILE.INC('Aktion 5'!$B8:$AE8,1)-_xlfn.QUARTILE.INC('Aktion 5'!$B8:$AE8,0)</f>
        <v>0</v>
      </c>
      <c r="AM10" s="2">
        <f>_xlfn.QUARTILE.INC('Aktion 5'!$B8:$AE8,2)-_xlfn.QUARTILE.INC('Aktion 5'!$B8:$AE8,1)</f>
        <v>0</v>
      </c>
      <c r="AN10" s="2">
        <f>_xlfn.QUARTILE.INC('Aktion 5'!$B8:$AE8,3)-_xlfn.QUARTILE.INC('Aktion 5'!$B8:$AE8,2)</f>
        <v>0</v>
      </c>
      <c r="AO10" s="2">
        <f>_xlfn.QUARTILE.INC('Aktion 5'!$B8:$AE8,4)-_xlfn.QUARTILE.INC('Aktion 5'!$B8:$AE8,3)</f>
        <v>1</v>
      </c>
    </row>
    <row r="11" spans="1:41" x14ac:dyDescent="0.25">
      <c r="A11" s="1">
        <v>43</v>
      </c>
      <c r="B11" s="1">
        <v>1266</v>
      </c>
      <c r="C11" s="1">
        <v>1459.75</v>
      </c>
      <c r="D11" s="1">
        <v>1352.75</v>
      </c>
      <c r="E11" s="1">
        <v>2329.25</v>
      </c>
      <c r="F11" s="1">
        <v>9262.25</v>
      </c>
      <c r="G11" s="2">
        <f>_xlfn.QUARTILE.INC(Duration_filtered!$B9:$AE9,0)</f>
        <v>164</v>
      </c>
      <c r="H11" s="2">
        <f>_xlfn.QUARTILE.INC(Duration_filtered!$B9:$AE9,1)-_xlfn.QUARTILE.INC(Duration_filtered!B$2:AE$2,0)</f>
        <v>45.75</v>
      </c>
      <c r="I11" s="2">
        <f>_xlfn.QUARTILE.INC(Duration_filtered!$B9:$AE9,2)-_xlfn.QUARTILE.INC(Duration_filtered!C$2:AF$2,1)</f>
        <v>24.5</v>
      </c>
      <c r="J11" s="2">
        <f>_xlfn.QUARTILE.INC(Duration_filtered!$B9:$AE9,3)-_xlfn.QUARTILE.INC(Duration_filtered!D$2:AG$2,2)</f>
        <v>98.75</v>
      </c>
      <c r="K11" s="2">
        <f>_xlfn.QUARTILE.INC(Duration_filtered!$B9:$AE9,4)-_xlfn.QUARTILE.INC(Duration_filtered!E$2:AH$2,3)</f>
        <v>291.5</v>
      </c>
      <c r="L11" s="2" t="e">
        <f>_xlfn.QUARTILE.INC('Aktion 0'!#REF!,0)</f>
        <v>#REF!</v>
      </c>
      <c r="M11" s="2" t="e">
        <f>_xlfn.QUARTILE.INC('Aktion 0'!#REF!,1)-_xlfn.QUARTILE.INC('Aktion 0'!#REF!,0)</f>
        <v>#REF!</v>
      </c>
      <c r="N11" s="2" t="e">
        <f>_xlfn.QUARTILE.INC('Aktion 0'!#REF!,2)-_xlfn.QUARTILE.INC('Aktion 0'!#REF!,1)</f>
        <v>#REF!</v>
      </c>
      <c r="O11" s="2" t="e">
        <f>_xlfn.QUARTILE.INC('Aktion 0'!#REF!,3)-_xlfn.QUARTILE.INC('Aktion 0'!#REF!,2)</f>
        <v>#REF!</v>
      </c>
      <c r="P11" s="2" t="e">
        <f>_xlfn.QUARTILE.INC('Aktion 0'!#REF!,4)-_xlfn.QUARTILE.INC('Aktion 0'!#REF!,3)</f>
        <v>#REF!</v>
      </c>
      <c r="Q11" s="2" t="e">
        <f>_xlfn.QUARTILE.INC('Aktion 1'!#REF!,0)</f>
        <v>#REF!</v>
      </c>
      <c r="R11" s="2" t="e">
        <f>_xlfn.QUARTILE.INC('Aktion 1'!#REF!,1)-_xlfn.QUARTILE.INC('Aktion 1'!#REF!,0)</f>
        <v>#REF!</v>
      </c>
      <c r="S11" s="2" t="e">
        <f>_xlfn.QUARTILE.INC('Aktion 1'!#REF!,2)-_xlfn.QUARTILE.INC('Aktion 1'!#REF!,1)</f>
        <v>#REF!</v>
      </c>
      <c r="T11" s="2" t="e">
        <f>_xlfn.QUARTILE.INC('Aktion 1'!#REF!,3)-_xlfn.QUARTILE.INC('Aktion 1'!#REF!,2)</f>
        <v>#REF!</v>
      </c>
      <c r="U11" s="2" t="e">
        <f>_xlfn.QUARTILE.INC('Aktion 1'!#REF!,4)-_xlfn.QUARTILE.INC('Aktion 1'!#REF!,3)</f>
        <v>#REF!</v>
      </c>
      <c r="V11" s="2" t="e">
        <f>_xlfn.QUARTILE.INC('Aktion 2'!#REF!,0)</f>
        <v>#REF!</v>
      </c>
      <c r="W11" s="2" t="e">
        <f>_xlfn.QUARTILE.INC('Aktion 2'!#REF!,1)-_xlfn.QUARTILE.INC('Aktion 2'!#REF!,0)</f>
        <v>#REF!</v>
      </c>
      <c r="X11" s="2" t="e">
        <f>_xlfn.QUARTILE.INC('Aktion 2'!#REF!,2)-_xlfn.QUARTILE.INC('Aktion 2'!#REF!,1)</f>
        <v>#REF!</v>
      </c>
      <c r="Y11" s="2" t="e">
        <f>_xlfn.QUARTILE.INC('Aktion 2'!#REF!,3)-_xlfn.QUARTILE.INC('Aktion 2'!#REF!,2)</f>
        <v>#REF!</v>
      </c>
      <c r="Z11" s="2" t="e">
        <f>_xlfn.QUARTILE.INC('Aktion 2'!#REF!,4)-_xlfn.QUARTILE.INC('Aktion 2'!#REF!,3)</f>
        <v>#REF!</v>
      </c>
      <c r="AA11" s="2" t="e">
        <f>_xlfn.QUARTILE.INC('Aktion 3'!#REF!,0)</f>
        <v>#REF!</v>
      </c>
      <c r="AB11" s="2" t="e">
        <f>_xlfn.QUARTILE.INC('Aktion 3'!#REF!,1)-_xlfn.QUARTILE.INC('Aktion 3'!#REF!,0)</f>
        <v>#REF!</v>
      </c>
      <c r="AC11" s="2" t="e">
        <f>_xlfn.QUARTILE.INC('Aktion 3'!#REF!,2)-_xlfn.QUARTILE.INC('Aktion 3'!#REF!,1)</f>
        <v>#REF!</v>
      </c>
      <c r="AD11" s="2" t="e">
        <f>_xlfn.QUARTILE.INC('Aktion 3'!#REF!,3)-_xlfn.QUARTILE.INC('Aktion 3'!#REF!,2)</f>
        <v>#REF!</v>
      </c>
      <c r="AE11" s="2" t="e">
        <f>_xlfn.QUARTILE.INC('Aktion 3'!#REF!,4)-_xlfn.QUARTILE.INC('Aktion 3'!#REF!,3)</f>
        <v>#REF!</v>
      </c>
      <c r="AF11" s="2" t="e">
        <f>_xlfn.QUARTILE.INC('Aktion 4'!#REF!,0)</f>
        <v>#REF!</v>
      </c>
      <c r="AG11" s="2" t="e">
        <f>_xlfn.QUARTILE.INC('Aktion 4'!#REF!,1)-_xlfn.QUARTILE.INC('Aktion 4'!#REF!,0)</f>
        <v>#REF!</v>
      </c>
      <c r="AH11" s="2" t="e">
        <f>_xlfn.QUARTILE.INC('Aktion 4'!#REF!,2)-_xlfn.QUARTILE.INC('Aktion 4'!#REF!,1)</f>
        <v>#REF!</v>
      </c>
      <c r="AI11" s="2" t="e">
        <f>_xlfn.QUARTILE.INC('Aktion 4'!#REF!,3)-_xlfn.QUARTILE.INC('Aktion 4'!#REF!,2)</f>
        <v>#REF!</v>
      </c>
      <c r="AJ11" s="2" t="e">
        <f>_xlfn.QUARTILE.INC('Aktion 4'!#REF!,4)-_xlfn.QUARTILE.INC('Aktion 4'!#REF!,3)</f>
        <v>#REF!</v>
      </c>
      <c r="AK11" s="2" t="e">
        <f>_xlfn.QUARTILE.INC('Aktion 5'!#REF!,0)</f>
        <v>#REF!</v>
      </c>
      <c r="AL11" s="2" t="e">
        <f>_xlfn.QUARTILE.INC('Aktion 5'!#REF!,1)-_xlfn.QUARTILE.INC('Aktion 5'!#REF!,0)</f>
        <v>#REF!</v>
      </c>
      <c r="AM11" s="2" t="e">
        <f>_xlfn.QUARTILE.INC('Aktion 5'!#REF!,2)-_xlfn.QUARTILE.INC('Aktion 5'!#REF!,1)</f>
        <v>#REF!</v>
      </c>
      <c r="AN11" s="2" t="e">
        <f>_xlfn.QUARTILE.INC('Aktion 5'!#REF!,3)-_xlfn.QUARTILE.INC('Aktion 5'!#REF!,2)</f>
        <v>#REF!</v>
      </c>
      <c r="AO11" s="2" t="e">
        <f>_xlfn.QUARTILE.INC('Aktion 5'!#REF!,4)-_xlfn.QUARTILE.INC('Aktion 5'!#REF!,3)</f>
        <v>#REF!</v>
      </c>
    </row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</sheetData>
  <mergeCells count="8">
    <mergeCell ref="A1:F1"/>
    <mergeCell ref="G1:K1"/>
    <mergeCell ref="AK1:AO1"/>
    <mergeCell ref="AF1:AJ1"/>
    <mergeCell ref="AA1:AE1"/>
    <mergeCell ref="V1:Z1"/>
    <mergeCell ref="Q1:U1"/>
    <mergeCell ref="L1:P1"/>
  </mergeCells>
  <conditionalFormatting sqref="B4:F11">
    <cfRule type="expression" dxfId="2" priority="1">
      <formula>INDEX($L$2:$L$293,ROW()-1)=TRUE</formula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zoomScale="40" zoomScaleNormal="40" workbookViewId="0">
      <selection activeCell="AX7" sqref="AX7"/>
    </sheetView>
  </sheetViews>
  <sheetFormatPr baseColWidth="10" defaultRowHeight="15" x14ac:dyDescent="0.25"/>
  <cols>
    <col min="2" max="2" width="10" customWidth="1"/>
    <col min="3" max="3" width="11" customWidth="1"/>
    <col min="4" max="5" width="12" customWidth="1"/>
    <col min="6" max="6" width="28.140625" bestFit="1" customWidth="1"/>
    <col min="7" max="7" width="16" bestFit="1" customWidth="1"/>
  </cols>
  <sheetData>
    <row r="1" spans="1:8" x14ac:dyDescent="0.25">
      <c r="A1" t="s">
        <v>0</v>
      </c>
      <c r="B1" t="s">
        <v>71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s="2"/>
    </row>
    <row r="2" spans="1:8" x14ac:dyDescent="0.25">
      <c r="A2">
        <v>0</v>
      </c>
      <c r="B2">
        <v>4.1689762999999997</v>
      </c>
      <c r="C2">
        <v>0.23103449000000001</v>
      </c>
      <c r="D2">
        <v>0.26086956262588501</v>
      </c>
      <c r="E2">
        <v>5</v>
      </c>
      <c r="F2">
        <v>1.3474406003952</v>
      </c>
      <c r="G2">
        <v>0.31197403371333998</v>
      </c>
    </row>
    <row r="3" spans="1:8" x14ac:dyDescent="0.25">
      <c r="A3">
        <v>1</v>
      </c>
      <c r="B3">
        <v>4.2195305999999997</v>
      </c>
      <c r="C3">
        <v>0.72122765</v>
      </c>
      <c r="D3">
        <v>0.81395345926284701</v>
      </c>
      <c r="E3">
        <v>0.44202336341218801</v>
      </c>
      <c r="F3">
        <v>0.57805106113123295</v>
      </c>
      <c r="G3">
        <v>0.226303875446319</v>
      </c>
    </row>
    <row r="4" spans="1:8" x14ac:dyDescent="0.25">
      <c r="A4" s="2">
        <v>2</v>
      </c>
      <c r="B4">
        <v>4.4807670000000002</v>
      </c>
      <c r="C4">
        <v>0.61983469999999996</v>
      </c>
      <c r="D4">
        <v>0.54878050088882402</v>
      </c>
      <c r="E4">
        <v>0.52224039400904598</v>
      </c>
      <c r="F4">
        <v>0.63968586340183098</v>
      </c>
      <c r="G4">
        <v>0.27609142661094599</v>
      </c>
    </row>
    <row r="5" spans="1:8" x14ac:dyDescent="0.25">
      <c r="A5" s="2">
        <v>3</v>
      </c>
      <c r="B5">
        <v>4.3716910000000002</v>
      </c>
      <c r="C5">
        <v>0.67141399999999996</v>
      </c>
      <c r="D5">
        <v>0.53658539056777899</v>
      </c>
      <c r="E5">
        <v>0.47051617078718</v>
      </c>
      <c r="F5">
        <v>0.87962323039527801</v>
      </c>
      <c r="G5">
        <v>0.204740971326828</v>
      </c>
    </row>
    <row r="6" spans="1:8" x14ac:dyDescent="0.25">
      <c r="A6" s="2">
        <v>4</v>
      </c>
      <c r="B6">
        <v>4.4734506999999999</v>
      </c>
      <c r="C6">
        <v>0.53811989999999998</v>
      </c>
      <c r="D6">
        <v>0.34161490201950001</v>
      </c>
      <c r="E6">
        <v>0.63913514408290495</v>
      </c>
      <c r="F6">
        <v>0.64132254168113501</v>
      </c>
      <c r="G6">
        <v>0.24274466931819899</v>
      </c>
    </row>
    <row r="7" spans="1:8" x14ac:dyDescent="0.25">
      <c r="A7" s="2">
        <v>5</v>
      </c>
      <c r="B7">
        <v>3.5105822</v>
      </c>
      <c r="C7">
        <v>0.56841390000000003</v>
      </c>
      <c r="D7">
        <v>0.55056178569793701</v>
      </c>
      <c r="E7">
        <v>0.41694834164975803</v>
      </c>
      <c r="F7">
        <v>0.48244225175193101</v>
      </c>
      <c r="G7">
        <v>0.160072386264801</v>
      </c>
    </row>
    <row r="8" spans="1:8" x14ac:dyDescent="0.25">
      <c r="A8" s="2">
        <v>6</v>
      </c>
      <c r="B8">
        <v>3.5600247</v>
      </c>
      <c r="C8">
        <v>0.58000963999999999</v>
      </c>
      <c r="D8">
        <v>0.36781609058380099</v>
      </c>
      <c r="E8">
        <v>0.28469314661766598</v>
      </c>
      <c r="F8">
        <v>0.24503012081444001</v>
      </c>
      <c r="G8">
        <v>0.189554497599601</v>
      </c>
    </row>
    <row r="9" spans="1:8" x14ac:dyDescent="0.25">
      <c r="A9" s="2">
        <v>7</v>
      </c>
      <c r="B9">
        <v>3.5426394999999999</v>
      </c>
      <c r="C9">
        <v>0.58199495000000001</v>
      </c>
      <c r="D9">
        <v>0.58041960000991799</v>
      </c>
      <c r="E9">
        <v>0.23922234928567601</v>
      </c>
      <c r="F9">
        <v>0.16602259811821499</v>
      </c>
      <c r="G9">
        <v>0.18472646176815</v>
      </c>
    </row>
    <row r="10" spans="1:8" x14ac:dyDescent="0.25">
      <c r="A10" s="2">
        <v>8</v>
      </c>
      <c r="B10">
        <v>3.5282958</v>
      </c>
      <c r="C10">
        <v>0.64741320000000002</v>
      </c>
      <c r="D10">
        <v>0.69627505540847701</v>
      </c>
      <c r="E10">
        <v>0.181409697100509</v>
      </c>
      <c r="F10">
        <v>0.18464648057533101</v>
      </c>
      <c r="G10">
        <v>0.17691384255886</v>
      </c>
    </row>
    <row r="11" spans="1:8" x14ac:dyDescent="0.25">
      <c r="A11" s="2">
        <v>9</v>
      </c>
      <c r="B11">
        <v>3.5071783000000001</v>
      </c>
      <c r="C11">
        <v>0.73148999999999997</v>
      </c>
      <c r="D11">
        <v>0.74142479896545399</v>
      </c>
      <c r="E11">
        <v>0.14915916167096599</v>
      </c>
      <c r="F11">
        <v>0.10503077668218901</v>
      </c>
      <c r="G11">
        <v>0.18486046791076599</v>
      </c>
    </row>
    <row r="12" spans="1:8" x14ac:dyDescent="0.25">
      <c r="A12" s="2">
        <v>10</v>
      </c>
      <c r="B12">
        <v>3.4959220000000002</v>
      </c>
      <c r="C12">
        <v>0.75430240000000004</v>
      </c>
      <c r="D12">
        <v>0.68145161867141701</v>
      </c>
      <c r="E12">
        <v>0.12763922298581001</v>
      </c>
      <c r="F12">
        <v>0.13651946523497099</v>
      </c>
      <c r="G12">
        <v>0.227927416563034</v>
      </c>
    </row>
    <row r="13" spans="1:8" x14ac:dyDescent="0.25">
      <c r="A13" s="2">
        <v>11</v>
      </c>
      <c r="B13">
        <v>3.4838602999999999</v>
      </c>
      <c r="C13">
        <v>0.82752866000000003</v>
      </c>
      <c r="D13">
        <v>0.82802546024322499</v>
      </c>
      <c r="E13">
        <v>0.111899191527876</v>
      </c>
      <c r="F13">
        <v>0.171062324520382</v>
      </c>
      <c r="G13">
        <v>0.17659223079681299</v>
      </c>
    </row>
    <row r="14" spans="1:8" x14ac:dyDescent="0.25">
      <c r="A14" s="2">
        <v>12</v>
      </c>
      <c r="B14">
        <v>3.455225</v>
      </c>
      <c r="C14">
        <v>0.70607233000000003</v>
      </c>
      <c r="D14">
        <v>0.70479702949523904</v>
      </c>
      <c r="E14">
        <v>9.6143306225769207E-2</v>
      </c>
      <c r="F14">
        <v>0.105641528936549</v>
      </c>
      <c r="G14">
        <v>0.200936838984489</v>
      </c>
    </row>
    <row r="15" spans="1:8" x14ac:dyDescent="0.25">
      <c r="A15" s="2">
        <v>13</v>
      </c>
      <c r="B15">
        <v>3.4497566000000002</v>
      </c>
      <c r="C15">
        <v>0.79604079999999999</v>
      </c>
      <c r="D15">
        <v>0.78397214412689198</v>
      </c>
      <c r="E15">
        <v>8.1192155290224402E-2</v>
      </c>
      <c r="F15">
        <v>0.123540854672106</v>
      </c>
      <c r="G15">
        <v>0.21132916212081901</v>
      </c>
    </row>
    <row r="16" spans="1:8" x14ac:dyDescent="0.25">
      <c r="A16" s="2">
        <v>14</v>
      </c>
      <c r="B16">
        <v>3.4253947999999999</v>
      </c>
      <c r="C16">
        <v>0.79876219999999998</v>
      </c>
      <c r="D16">
        <v>0.79569894075393599</v>
      </c>
      <c r="E16">
        <v>8.1174568979479E-2</v>
      </c>
      <c r="F16">
        <v>8.4338053992267001E-2</v>
      </c>
      <c r="G16">
        <v>0.23644553124904599</v>
      </c>
    </row>
    <row r="17" spans="1:7" x14ac:dyDescent="0.25">
      <c r="A17" s="2">
        <v>15</v>
      </c>
      <c r="B17">
        <v>4.0684576000000003</v>
      </c>
      <c r="C17">
        <v>0.78025365000000002</v>
      </c>
      <c r="D17">
        <v>0.72263866662979104</v>
      </c>
      <c r="E17">
        <v>9.9281824455744905E-2</v>
      </c>
      <c r="F17">
        <v>9.7515449642777599E-2</v>
      </c>
      <c r="G17">
        <v>0.240561172366142</v>
      </c>
    </row>
    <row r="18" spans="1:7" x14ac:dyDescent="0.25">
      <c r="A18" s="2">
        <v>16</v>
      </c>
      <c r="B18">
        <v>4.0589649999999997</v>
      </c>
      <c r="C18">
        <v>0.79130286000000005</v>
      </c>
      <c r="D18">
        <v>0.77428179979324296</v>
      </c>
      <c r="E18">
        <v>8.8648805428544003E-2</v>
      </c>
      <c r="F18">
        <v>9.46647839776142E-2</v>
      </c>
      <c r="G18">
        <v>0.23698998987674699</v>
      </c>
    </row>
    <row r="19" spans="1:7" x14ac:dyDescent="0.25">
      <c r="A19" s="2">
        <v>17</v>
      </c>
      <c r="B19">
        <v>4.0826902</v>
      </c>
      <c r="C19">
        <v>0.80538200000000004</v>
      </c>
      <c r="D19">
        <v>0.80676329135894698</v>
      </c>
      <c r="E19">
        <v>8.5495691029818799E-2</v>
      </c>
      <c r="F19">
        <v>0.106253063477179</v>
      </c>
      <c r="G19">
        <v>0.254240483045578</v>
      </c>
    </row>
    <row r="20" spans="1:7" x14ac:dyDescent="0.25">
      <c r="A20" s="2">
        <v>18</v>
      </c>
      <c r="B20">
        <v>4.0968637000000001</v>
      </c>
      <c r="C20">
        <v>0.79855339999999997</v>
      </c>
      <c r="D20">
        <v>0.79493671655654896</v>
      </c>
      <c r="E20">
        <v>8.5775380970772003E-2</v>
      </c>
      <c r="F20">
        <v>9.3373098856286099E-2</v>
      </c>
      <c r="G20">
        <v>0.214834153652191</v>
      </c>
    </row>
    <row r="21" spans="1:7" x14ac:dyDescent="0.25">
      <c r="A21" s="2">
        <v>19</v>
      </c>
      <c r="B21">
        <v>4.0935009999999998</v>
      </c>
      <c r="C21">
        <v>0.79144703999999999</v>
      </c>
      <c r="D21">
        <v>0.76951670646667403</v>
      </c>
      <c r="E21">
        <v>7.9158998922606194E-2</v>
      </c>
      <c r="F21">
        <v>6.9128051907968904E-2</v>
      </c>
      <c r="G21">
        <v>0.22868327796459101</v>
      </c>
    </row>
    <row r="22" spans="1:7" x14ac:dyDescent="0.25">
      <c r="A22" s="2">
        <v>20</v>
      </c>
      <c r="B22">
        <v>4.4903063999999997</v>
      </c>
      <c r="C22">
        <v>0.74728422999999999</v>
      </c>
      <c r="D22">
        <v>0.72018349170684803</v>
      </c>
      <c r="E22">
        <v>0.128503514742664</v>
      </c>
      <c r="F22">
        <v>0.14259792057746001</v>
      </c>
      <c r="G22">
        <v>0.19986212253570501</v>
      </c>
    </row>
    <row r="23" spans="1:7" x14ac:dyDescent="0.25">
      <c r="A23" s="2">
        <v>21</v>
      </c>
      <c r="B23">
        <v>4.5115457000000001</v>
      </c>
      <c r="C23">
        <v>0.76669169999999998</v>
      </c>
      <c r="D23">
        <v>0.70898205041885298</v>
      </c>
      <c r="E23">
        <v>0.11111415379135001</v>
      </c>
      <c r="F23">
        <v>0.12452781300344801</v>
      </c>
      <c r="G23">
        <v>0.240293979644775</v>
      </c>
    </row>
    <row r="24" spans="1:7" x14ac:dyDescent="0.25">
      <c r="A24" s="2">
        <v>22</v>
      </c>
      <c r="B24">
        <v>4.4540090000000001</v>
      </c>
      <c r="C24">
        <v>0.79035390000000005</v>
      </c>
      <c r="D24">
        <v>0.81070983409881503</v>
      </c>
      <c r="E24">
        <v>9.8879538547668705E-2</v>
      </c>
      <c r="F24">
        <v>9.8010131813223905E-2</v>
      </c>
      <c r="G24">
        <v>0.25154291093349401</v>
      </c>
    </row>
    <row r="25" spans="1:7" x14ac:dyDescent="0.25">
      <c r="A25" s="2">
        <v>23</v>
      </c>
      <c r="B25">
        <v>4.4570723000000001</v>
      </c>
      <c r="C25">
        <v>0.80080929999999995</v>
      </c>
      <c r="D25">
        <v>0.75966185331344604</v>
      </c>
      <c r="E25">
        <v>9.0088311859743697E-2</v>
      </c>
      <c r="F25">
        <v>0.12627758319683099</v>
      </c>
      <c r="G25">
        <v>0.202345311641693</v>
      </c>
    </row>
    <row r="26" spans="1:7" x14ac:dyDescent="0.25">
      <c r="A26" s="2">
        <v>24</v>
      </c>
      <c r="B26">
        <v>4.457586</v>
      </c>
      <c r="C26">
        <v>0.78811640000000005</v>
      </c>
      <c r="D26">
        <v>0.77790564298629705</v>
      </c>
      <c r="E26">
        <v>8.3278196736723001E-2</v>
      </c>
      <c r="F26">
        <v>0.106682813877477</v>
      </c>
      <c r="G26">
        <v>0.215845331549644</v>
      </c>
    </row>
    <row r="27" spans="1:7" x14ac:dyDescent="0.25">
      <c r="A27" s="2">
        <v>25</v>
      </c>
      <c r="B27">
        <v>4.8779573000000003</v>
      </c>
      <c r="C27">
        <v>0.78457169999999998</v>
      </c>
      <c r="D27">
        <v>0.72503083944320601</v>
      </c>
      <c r="E27">
        <v>0.14820572759943301</v>
      </c>
      <c r="F27">
        <v>0.17249068944874499</v>
      </c>
      <c r="G27">
        <v>0.21678487956523801</v>
      </c>
    </row>
    <row r="28" spans="1:7" x14ac:dyDescent="0.25">
      <c r="A28" s="2">
        <v>26</v>
      </c>
      <c r="B28">
        <v>4.8729149999999999</v>
      </c>
      <c r="C28">
        <v>0.75673639999999998</v>
      </c>
      <c r="D28">
        <v>0.76429402828216497</v>
      </c>
      <c r="E28">
        <v>0.114052159167477</v>
      </c>
      <c r="F28">
        <v>0.13487905235211201</v>
      </c>
      <c r="G28">
        <v>0.224502578377723</v>
      </c>
    </row>
    <row r="29" spans="1:7" x14ac:dyDescent="0.25">
      <c r="A29" s="2">
        <v>27</v>
      </c>
      <c r="B29">
        <v>4.8533764000000001</v>
      </c>
      <c r="C29">
        <v>0.75678500000000004</v>
      </c>
      <c r="D29">
        <v>0.75566750764846802</v>
      </c>
      <c r="E29">
        <v>0.110223605628871</v>
      </c>
      <c r="F29">
        <v>0.13070028712527201</v>
      </c>
      <c r="G29">
        <v>0.19235740602016399</v>
      </c>
    </row>
    <row r="30" spans="1:7" x14ac:dyDescent="0.25">
      <c r="A30" s="2">
        <v>28</v>
      </c>
      <c r="B30">
        <v>4.8332157000000002</v>
      </c>
      <c r="C30">
        <v>0.76788120000000004</v>
      </c>
      <c r="D30">
        <v>0.737665474414825</v>
      </c>
      <c r="E30">
        <v>9.0034155187658296E-2</v>
      </c>
      <c r="F30">
        <v>9.41817550129838E-2</v>
      </c>
      <c r="G30">
        <v>0.20307251811027499</v>
      </c>
    </row>
    <row r="31" spans="1:7" x14ac:dyDescent="0.25">
      <c r="A31" s="2">
        <v>29</v>
      </c>
      <c r="B31">
        <v>4.8273554000000001</v>
      </c>
      <c r="C31">
        <v>0.76646709999999996</v>
      </c>
      <c r="D31">
        <v>0.77073168754577603</v>
      </c>
      <c r="E31">
        <v>9.0882633189241294E-2</v>
      </c>
      <c r="F31">
        <v>0.105463222178017</v>
      </c>
      <c r="G31">
        <v>0.20633453130721999</v>
      </c>
    </row>
    <row r="32" spans="1:7" x14ac:dyDescent="0.25">
      <c r="A32" s="2">
        <v>30</v>
      </c>
      <c r="B32">
        <v>5.6596529999999996</v>
      </c>
      <c r="C32">
        <v>0.73522810000000005</v>
      </c>
      <c r="D32">
        <v>0.71779143810272195</v>
      </c>
      <c r="E32">
        <v>0.209303315803018</v>
      </c>
      <c r="F32">
        <v>0.16045675849987601</v>
      </c>
      <c r="G32">
        <v>0.244049727916717</v>
      </c>
    </row>
    <row r="33" spans="1:7" x14ac:dyDescent="0.25">
      <c r="A33" s="2">
        <v>31</v>
      </c>
      <c r="B33">
        <v>5.5894719999999998</v>
      </c>
      <c r="C33">
        <v>0.78179646000000003</v>
      </c>
      <c r="D33">
        <v>0.77255868911743097</v>
      </c>
      <c r="E33">
        <v>0.119973147741446</v>
      </c>
      <c r="F33">
        <v>0.133731509684337</v>
      </c>
      <c r="G33">
        <v>0.25049874186515803</v>
      </c>
    </row>
    <row r="34" spans="1:7" x14ac:dyDescent="0.25">
      <c r="A34" s="2">
        <v>32</v>
      </c>
      <c r="B34">
        <v>5.589448</v>
      </c>
      <c r="C34">
        <v>0.78266084000000002</v>
      </c>
      <c r="D34">
        <v>0.77671068906784002</v>
      </c>
      <c r="E34">
        <v>0.113195689054502</v>
      </c>
      <c r="F34">
        <v>0.21795908409077999</v>
      </c>
      <c r="G34">
        <v>0.29546339809894501</v>
      </c>
    </row>
    <row r="35" spans="1:7" x14ac:dyDescent="0.25">
      <c r="A35" s="2">
        <v>33</v>
      </c>
      <c r="B35">
        <v>5.5269383999999997</v>
      </c>
      <c r="C35">
        <v>0.71105450000000003</v>
      </c>
      <c r="D35">
        <v>0.72087377309799106</v>
      </c>
      <c r="E35">
        <v>0.127306812524866</v>
      </c>
      <c r="F35">
        <v>0.12575423623462301</v>
      </c>
      <c r="G35">
        <v>0.25861699879169397</v>
      </c>
    </row>
    <row r="36" spans="1:7" x14ac:dyDescent="0.25">
      <c r="A36" s="2">
        <v>34</v>
      </c>
      <c r="B36">
        <v>5.5098232999999999</v>
      </c>
      <c r="C36">
        <v>0.78535049999999995</v>
      </c>
      <c r="D36">
        <v>0.75970876216888406</v>
      </c>
      <c r="E36">
        <v>0.10634141034569899</v>
      </c>
      <c r="F36">
        <v>9.7863033341551206E-2</v>
      </c>
      <c r="G36">
        <v>0.244522169232368</v>
      </c>
    </row>
    <row r="37" spans="1:7" x14ac:dyDescent="0.25">
      <c r="A37" s="2">
        <v>35</v>
      </c>
      <c r="B37">
        <v>6.0989876000000001</v>
      </c>
      <c r="C37">
        <v>0.72702825000000004</v>
      </c>
      <c r="D37">
        <v>0.70755887031555098</v>
      </c>
      <c r="E37">
        <v>0.183798482582856</v>
      </c>
      <c r="F37">
        <v>0.192152408732948</v>
      </c>
      <c r="G37">
        <v>0.20932787656783999</v>
      </c>
    </row>
    <row r="38" spans="1:7" x14ac:dyDescent="0.25">
      <c r="A38" s="2">
        <v>36</v>
      </c>
      <c r="B38">
        <v>6.0539560000000003</v>
      </c>
      <c r="C38">
        <v>0.76461789999999996</v>
      </c>
      <c r="D38">
        <v>0.78597784042358398</v>
      </c>
      <c r="E38">
        <v>0.13086397185892701</v>
      </c>
      <c r="F38">
        <v>0.19732381399780399</v>
      </c>
      <c r="G38">
        <v>0.262598156929016</v>
      </c>
    </row>
    <row r="39" spans="1:7" x14ac:dyDescent="0.25">
      <c r="A39" s="2">
        <v>37</v>
      </c>
      <c r="B39">
        <v>6.0001749999999996</v>
      </c>
      <c r="C39">
        <v>0.79764740000000001</v>
      </c>
      <c r="D39">
        <v>0.78954082727432195</v>
      </c>
      <c r="E39">
        <v>0.13420081939137701</v>
      </c>
      <c r="F39">
        <v>0.149672904793097</v>
      </c>
      <c r="G39">
        <v>0.29967182874679499</v>
      </c>
    </row>
    <row r="40" spans="1:7" x14ac:dyDescent="0.25">
      <c r="A40" s="2">
        <v>38</v>
      </c>
      <c r="B40">
        <v>5.8898124999999997</v>
      </c>
      <c r="C40">
        <v>0.81476510000000002</v>
      </c>
      <c r="D40">
        <v>0.80251574516296298</v>
      </c>
      <c r="E40">
        <v>0.131994619641083</v>
      </c>
      <c r="F40">
        <v>0.141909136712176</v>
      </c>
      <c r="G40">
        <v>0.26772496104240401</v>
      </c>
    </row>
    <row r="41" spans="1:7" x14ac:dyDescent="0.25">
      <c r="A41" s="2">
        <v>39</v>
      </c>
      <c r="B41">
        <v>5.8081354999999997</v>
      </c>
      <c r="C41">
        <v>0.80692845999999996</v>
      </c>
      <c r="D41">
        <v>0.78331255912780695</v>
      </c>
      <c r="E41">
        <v>0.120166024096656</v>
      </c>
      <c r="F41">
        <v>0.14625856272904</v>
      </c>
      <c r="G41">
        <v>0.27545008063316301</v>
      </c>
    </row>
    <row r="42" spans="1:7" x14ac:dyDescent="0.25">
      <c r="A42" s="2">
        <v>40</v>
      </c>
      <c r="B42">
        <v>6.4829080000000001</v>
      </c>
      <c r="C42">
        <v>0.78217080000000005</v>
      </c>
      <c r="D42">
        <v>0.76415091753005904</v>
      </c>
      <c r="E42">
        <v>0.240242279550789</v>
      </c>
      <c r="F42">
        <v>0.343507294103784</v>
      </c>
      <c r="G42">
        <v>0.26734286546707098</v>
      </c>
    </row>
    <row r="43" spans="1:7" x14ac:dyDescent="0.25">
      <c r="A43" s="2">
        <v>41</v>
      </c>
      <c r="B43">
        <v>6.2882322999999998</v>
      </c>
      <c r="C43">
        <v>0.79640180000000005</v>
      </c>
      <c r="D43">
        <v>0.81686747074127197</v>
      </c>
      <c r="E43">
        <v>0.20675443843163399</v>
      </c>
      <c r="F43">
        <v>0.270767820994538</v>
      </c>
      <c r="G43">
        <v>0.27887949347495999</v>
      </c>
    </row>
    <row r="44" spans="1:7" x14ac:dyDescent="0.25">
      <c r="A44" s="2">
        <v>42</v>
      </c>
      <c r="B44">
        <v>6.2748220000000003</v>
      </c>
      <c r="C44">
        <v>0.82931935999999995</v>
      </c>
      <c r="D44">
        <v>0.825766861438751</v>
      </c>
      <c r="E44">
        <v>0.17919158723787601</v>
      </c>
      <c r="F44">
        <v>0.34235368147949502</v>
      </c>
      <c r="G44">
        <v>0.283808022737503</v>
      </c>
    </row>
    <row r="45" spans="1:7" x14ac:dyDescent="0.25">
      <c r="A45" s="2">
        <v>43</v>
      </c>
      <c r="B45">
        <v>6.2574277</v>
      </c>
      <c r="C45">
        <v>0.82174044999999996</v>
      </c>
      <c r="D45">
        <v>0.79720282554626398</v>
      </c>
      <c r="E45">
        <v>0.28765508784690702</v>
      </c>
      <c r="F45">
        <v>0.37993190678960997</v>
      </c>
      <c r="G45">
        <v>0.27199926972389199</v>
      </c>
    </row>
    <row r="46" spans="1:7" x14ac:dyDescent="0.25">
      <c r="A46" s="2">
        <v>44</v>
      </c>
      <c r="B46">
        <v>6.1493820000000001</v>
      </c>
      <c r="C46">
        <v>0.79763859999999998</v>
      </c>
      <c r="D46">
        <v>0.754017293453216</v>
      </c>
      <c r="E46">
        <v>0.32305465577727799</v>
      </c>
      <c r="F46">
        <v>0.98265598156248801</v>
      </c>
      <c r="G46">
        <v>0.26078814268112099</v>
      </c>
    </row>
    <row r="47" spans="1:7" x14ac:dyDescent="0.25">
      <c r="A47" s="2">
        <v>45</v>
      </c>
      <c r="B47">
        <v>6.6531853999999999</v>
      </c>
      <c r="C47">
        <v>0.75987976999999995</v>
      </c>
      <c r="D47">
        <v>0.75147926807403498</v>
      </c>
      <c r="E47">
        <v>1.4877295954526499</v>
      </c>
      <c r="F47">
        <v>0.643812324380028</v>
      </c>
      <c r="G47">
        <v>0.285795718431472</v>
      </c>
    </row>
    <row r="48" spans="1:7" x14ac:dyDescent="0.25">
      <c r="A48" s="2">
        <v>46</v>
      </c>
      <c r="B48">
        <v>6.6118192999999996</v>
      </c>
      <c r="C48">
        <v>0.76284647000000005</v>
      </c>
      <c r="D48">
        <v>0.75151515007018999</v>
      </c>
      <c r="E48">
        <v>1.40356338786275</v>
      </c>
      <c r="F48">
        <v>1.150953865557</v>
      </c>
      <c r="G48">
        <v>0.30889937281608498</v>
      </c>
    </row>
    <row r="49" spans="1:7" x14ac:dyDescent="0.25">
      <c r="A49" s="2">
        <v>47</v>
      </c>
      <c r="B49">
        <v>6.5707979999999999</v>
      </c>
      <c r="C49">
        <v>0.77792835000000005</v>
      </c>
      <c r="D49">
        <v>0.75874125957489003</v>
      </c>
      <c r="E49">
        <v>1.1739061460262299</v>
      </c>
      <c r="F49">
        <v>3.3041365207769902</v>
      </c>
      <c r="G49">
        <v>0.27858760952949502</v>
      </c>
    </row>
    <row r="50" spans="1:7" x14ac:dyDescent="0.25">
      <c r="A50" s="2">
        <v>48</v>
      </c>
      <c r="B50">
        <v>6.4807323999999999</v>
      </c>
      <c r="C50">
        <v>0.72591262999999995</v>
      </c>
      <c r="D50">
        <v>0.723039209842681</v>
      </c>
      <c r="E50">
        <v>1.48556951587247</v>
      </c>
      <c r="F50">
        <v>0.81913467248280802</v>
      </c>
      <c r="G50">
        <v>0.25083851814269997</v>
      </c>
    </row>
    <row r="51" spans="1:7" x14ac:dyDescent="0.25">
      <c r="A51" s="2">
        <v>49</v>
      </c>
      <c r="B51">
        <v>6.4333973000000002</v>
      </c>
      <c r="C51">
        <v>0.73794866000000003</v>
      </c>
      <c r="D51">
        <v>0.68727707862854004</v>
      </c>
      <c r="E51">
        <v>1.13571811300361</v>
      </c>
      <c r="F51">
        <v>5.27495987144576</v>
      </c>
      <c r="G51">
        <v>0.24481013417243899</v>
      </c>
    </row>
    <row r="52" spans="1:7" x14ac:dyDescent="0.25">
      <c r="A52" s="2">
        <v>50</v>
      </c>
      <c r="B52">
        <v>7.0329490000000003</v>
      </c>
      <c r="C52">
        <v>0.7128698</v>
      </c>
      <c r="D52">
        <v>0.69084423780441195</v>
      </c>
      <c r="E52">
        <v>4.5724428972414799</v>
      </c>
      <c r="F52">
        <v>7.2005071679703798</v>
      </c>
      <c r="G52">
        <v>0.234809815883636</v>
      </c>
    </row>
    <row r="53" spans="1:7" x14ac:dyDescent="0.25">
      <c r="A53" s="2">
        <v>51</v>
      </c>
      <c r="B53">
        <v>6.9927454000000004</v>
      </c>
      <c r="C53">
        <v>0.70981740000000004</v>
      </c>
      <c r="D53">
        <v>0.69926649332046498</v>
      </c>
      <c r="E53">
        <v>4.2655953288220996</v>
      </c>
      <c r="F53">
        <v>1.6227668765704599</v>
      </c>
      <c r="G53" t="s">
        <v>118</v>
      </c>
    </row>
    <row r="54" spans="1:7" x14ac:dyDescent="0.25">
      <c r="A54" s="2">
        <v>52</v>
      </c>
      <c r="B54">
        <v>6.9355453999999996</v>
      </c>
      <c r="C54">
        <v>0.70221359999999999</v>
      </c>
      <c r="D54">
        <v>0.66707617044448797</v>
      </c>
      <c r="E54">
        <v>4.2878477577941299</v>
      </c>
      <c r="F54">
        <v>2.8304898407154599</v>
      </c>
      <c r="G54" t="s">
        <v>118</v>
      </c>
    </row>
    <row r="55" spans="1:7" x14ac:dyDescent="0.25">
      <c r="A55" s="2">
        <v>53</v>
      </c>
      <c r="B55">
        <v>6.7628050000000002</v>
      </c>
      <c r="C55">
        <v>0.69556090000000004</v>
      </c>
      <c r="D55">
        <v>0.66346156597137396</v>
      </c>
      <c r="E55">
        <v>4.46058506586985</v>
      </c>
      <c r="F55">
        <v>1.53923946160536</v>
      </c>
      <c r="G55">
        <v>0.239145547151565</v>
      </c>
    </row>
    <row r="56" spans="1:7" x14ac:dyDescent="0.25">
      <c r="A56" s="2">
        <v>54</v>
      </c>
      <c r="B56">
        <v>6.7757300000000003</v>
      </c>
      <c r="C56">
        <v>0.70335570000000003</v>
      </c>
      <c r="D56">
        <v>0.71320754289626997</v>
      </c>
      <c r="E56">
        <v>4.4961578133433298</v>
      </c>
      <c r="F56">
        <v>16.378694935489701</v>
      </c>
      <c r="G56" t="s">
        <v>118</v>
      </c>
    </row>
    <row r="57" spans="1:7" x14ac:dyDescent="0.25">
      <c r="A57" s="2">
        <v>55</v>
      </c>
      <c r="B57">
        <v>7.2103853000000004</v>
      </c>
      <c r="C57">
        <v>0.70605059999999997</v>
      </c>
      <c r="D57">
        <v>0.69742989540100098</v>
      </c>
      <c r="E57">
        <v>6.6602400199682199</v>
      </c>
      <c r="F57">
        <v>1.1475080886733799</v>
      </c>
      <c r="G57">
        <v>0.27754747867584201</v>
      </c>
    </row>
    <row r="58" spans="1:7" x14ac:dyDescent="0.25">
      <c r="A58" s="2">
        <v>56</v>
      </c>
      <c r="B58">
        <v>7.1249637999999997</v>
      </c>
      <c r="C58">
        <v>0.74951255000000006</v>
      </c>
      <c r="D58">
        <v>0.74789917469024603</v>
      </c>
      <c r="E58">
        <v>4.9488682853186701</v>
      </c>
      <c r="F58">
        <v>21.649792804544798</v>
      </c>
      <c r="G58">
        <v>0.29778593778610202</v>
      </c>
    </row>
    <row r="59" spans="1:7" x14ac:dyDescent="0.25">
      <c r="A59" s="2">
        <v>57</v>
      </c>
      <c r="B59">
        <v>7.0474959999999998</v>
      </c>
      <c r="C59">
        <v>0.7451333</v>
      </c>
      <c r="D59">
        <v>0.72262775897979703</v>
      </c>
      <c r="E59">
        <v>4.9949269779840897</v>
      </c>
      <c r="F59">
        <v>6.4701788830061</v>
      </c>
      <c r="G59">
        <v>0.27551612257957397</v>
      </c>
    </row>
    <row r="60" spans="1:7" x14ac:dyDescent="0.25">
      <c r="A60" s="2">
        <v>58</v>
      </c>
      <c r="B60">
        <v>7.0411580000000002</v>
      </c>
      <c r="C60">
        <v>0.71616570000000002</v>
      </c>
      <c r="D60">
        <v>0.69618695974349898</v>
      </c>
      <c r="E60">
        <v>11.235240228189999</v>
      </c>
      <c r="F60">
        <v>3.5601159088579299</v>
      </c>
      <c r="G60">
        <v>0.263211399316787</v>
      </c>
    </row>
    <row r="61" spans="1:7" x14ac:dyDescent="0.25">
      <c r="A61" s="2">
        <v>59</v>
      </c>
      <c r="B61">
        <v>7.0212317000000004</v>
      </c>
      <c r="C61">
        <v>0.73412997000000002</v>
      </c>
      <c r="D61">
        <v>0.71304345130920399</v>
      </c>
      <c r="E61">
        <v>7.2041511933958402</v>
      </c>
      <c r="F61">
        <v>5.6347339491666402</v>
      </c>
      <c r="G61">
        <v>0.30313277244567799</v>
      </c>
    </row>
    <row r="62" spans="1:7" x14ac:dyDescent="0.25">
      <c r="A62" s="2">
        <v>60</v>
      </c>
      <c r="B62">
        <v>7.9923815999999999</v>
      </c>
      <c r="C62">
        <v>0.71377409999999997</v>
      </c>
      <c r="D62">
        <v>0.67584478855133001</v>
      </c>
      <c r="E62">
        <v>62.7320774563958</v>
      </c>
      <c r="F62">
        <v>1.05869058360146</v>
      </c>
      <c r="G62">
        <v>0.32549038529396002</v>
      </c>
    </row>
    <row r="63" spans="1:7" x14ac:dyDescent="0.25">
      <c r="A63" s="2">
        <v>61</v>
      </c>
      <c r="B63" s="2">
        <v>8.0643170000000008</v>
      </c>
      <c r="C63" s="2">
        <v>0.62587780000000004</v>
      </c>
      <c r="D63" s="2">
        <v>0.60594797134399403</v>
      </c>
      <c r="E63" s="2">
        <v>46.687127807554198</v>
      </c>
      <c r="F63" s="2">
        <v>43.752497953590101</v>
      </c>
      <c r="G63">
        <v>0.29974874854087802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49" sqref="I49:I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20</v>
      </c>
    </row>
    <row r="2" spans="1:9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I2">
        <f>SUM(B2:G2)</f>
        <v>162</v>
      </c>
    </row>
    <row r="3" spans="1:9" x14ac:dyDescent="0.25">
      <c r="A3">
        <v>10</v>
      </c>
      <c r="B3">
        <v>34</v>
      </c>
      <c r="C3">
        <v>116</v>
      </c>
      <c r="D3">
        <v>24</v>
      </c>
      <c r="E3">
        <v>49</v>
      </c>
      <c r="F3">
        <v>63</v>
      </c>
      <c r="G3">
        <v>10</v>
      </c>
      <c r="I3">
        <f t="shared" ref="I3:I32" si="0">SUM(B3:G3)</f>
        <v>296</v>
      </c>
    </row>
    <row r="4" spans="1:9" x14ac:dyDescent="0.25">
      <c r="A4">
        <v>20</v>
      </c>
      <c r="B4">
        <v>53</v>
      </c>
      <c r="C4">
        <v>133</v>
      </c>
      <c r="D4">
        <v>21</v>
      </c>
      <c r="E4">
        <v>122</v>
      </c>
      <c r="F4">
        <v>17</v>
      </c>
      <c r="G4">
        <v>22</v>
      </c>
      <c r="I4">
        <f t="shared" si="0"/>
        <v>368</v>
      </c>
    </row>
    <row r="5" spans="1:9" x14ac:dyDescent="0.25">
      <c r="A5">
        <v>30</v>
      </c>
      <c r="B5">
        <v>43</v>
      </c>
      <c r="C5">
        <v>112</v>
      </c>
      <c r="D5">
        <v>9</v>
      </c>
      <c r="E5">
        <v>42</v>
      </c>
      <c r="F5">
        <v>42</v>
      </c>
      <c r="G5">
        <v>14</v>
      </c>
      <c r="I5">
        <f t="shared" si="0"/>
        <v>262</v>
      </c>
    </row>
    <row r="6" spans="1:9" x14ac:dyDescent="0.25">
      <c r="A6">
        <v>40</v>
      </c>
      <c r="B6">
        <v>44</v>
      </c>
      <c r="C6">
        <v>125</v>
      </c>
      <c r="D6">
        <v>18</v>
      </c>
      <c r="E6">
        <v>55</v>
      </c>
      <c r="F6">
        <v>50</v>
      </c>
      <c r="G6">
        <v>13</v>
      </c>
      <c r="I6">
        <f t="shared" si="0"/>
        <v>305</v>
      </c>
    </row>
    <row r="7" spans="1:9" x14ac:dyDescent="0.25">
      <c r="A7">
        <v>50</v>
      </c>
      <c r="B7">
        <v>55</v>
      </c>
      <c r="C7">
        <v>198</v>
      </c>
      <c r="D7">
        <v>33</v>
      </c>
      <c r="E7">
        <v>99</v>
      </c>
      <c r="F7">
        <v>158</v>
      </c>
      <c r="G7">
        <v>31</v>
      </c>
      <c r="I7">
        <f t="shared" si="0"/>
        <v>574</v>
      </c>
    </row>
    <row r="8" spans="1:9" x14ac:dyDescent="0.25">
      <c r="A8">
        <v>60</v>
      </c>
      <c r="B8">
        <v>45</v>
      </c>
      <c r="C8">
        <v>132</v>
      </c>
      <c r="D8">
        <v>22</v>
      </c>
      <c r="E8">
        <v>58</v>
      </c>
      <c r="F8">
        <v>52</v>
      </c>
      <c r="G8">
        <v>22</v>
      </c>
      <c r="I8">
        <f t="shared" si="0"/>
        <v>331</v>
      </c>
    </row>
    <row r="9" spans="1:9" x14ac:dyDescent="0.25">
      <c r="A9">
        <v>70</v>
      </c>
      <c r="B9">
        <v>38</v>
      </c>
      <c r="C9">
        <v>83</v>
      </c>
      <c r="D9">
        <v>12</v>
      </c>
      <c r="E9">
        <v>51</v>
      </c>
      <c r="F9">
        <v>29</v>
      </c>
      <c r="G9">
        <v>11</v>
      </c>
      <c r="I9">
        <f t="shared" si="0"/>
        <v>224</v>
      </c>
    </row>
    <row r="10" spans="1:9" x14ac:dyDescent="0.25">
      <c r="A10">
        <v>80</v>
      </c>
      <c r="B10">
        <v>67</v>
      </c>
      <c r="C10">
        <v>186</v>
      </c>
      <c r="D10">
        <v>23</v>
      </c>
      <c r="E10">
        <v>79</v>
      </c>
      <c r="F10">
        <v>117</v>
      </c>
      <c r="G10">
        <v>14</v>
      </c>
      <c r="I10">
        <f t="shared" si="0"/>
        <v>486</v>
      </c>
    </row>
    <row r="11" spans="1:9" x14ac:dyDescent="0.25">
      <c r="A11">
        <v>90</v>
      </c>
      <c r="B11">
        <v>46</v>
      </c>
      <c r="C11">
        <v>154</v>
      </c>
      <c r="D11">
        <v>57</v>
      </c>
      <c r="E11">
        <v>109</v>
      </c>
      <c r="F11">
        <v>116</v>
      </c>
      <c r="G11">
        <v>19</v>
      </c>
      <c r="I11">
        <f t="shared" si="0"/>
        <v>501</v>
      </c>
    </row>
    <row r="12" spans="1:9" x14ac:dyDescent="0.25">
      <c r="A12">
        <v>100</v>
      </c>
      <c r="B12">
        <v>43</v>
      </c>
      <c r="C12">
        <v>109</v>
      </c>
      <c r="D12">
        <v>16</v>
      </c>
      <c r="E12">
        <v>43</v>
      </c>
      <c r="F12">
        <v>40</v>
      </c>
      <c r="G12">
        <v>10</v>
      </c>
      <c r="I12">
        <f t="shared" si="0"/>
        <v>261</v>
      </c>
    </row>
    <row r="13" spans="1:9" x14ac:dyDescent="0.25">
      <c r="A13">
        <v>110</v>
      </c>
      <c r="B13">
        <v>35</v>
      </c>
      <c r="C13">
        <v>123</v>
      </c>
      <c r="D13">
        <v>7</v>
      </c>
      <c r="E13">
        <v>59</v>
      </c>
      <c r="F13">
        <v>40</v>
      </c>
      <c r="G13">
        <v>18</v>
      </c>
      <c r="I13">
        <f t="shared" si="0"/>
        <v>282</v>
      </c>
    </row>
    <row r="14" spans="1:9" x14ac:dyDescent="0.25">
      <c r="A14">
        <v>120</v>
      </c>
      <c r="B14">
        <v>176</v>
      </c>
      <c r="C14">
        <v>0</v>
      </c>
      <c r="D14">
        <v>14</v>
      </c>
      <c r="E14">
        <v>77</v>
      </c>
      <c r="F14">
        <v>81</v>
      </c>
      <c r="G14">
        <v>11</v>
      </c>
      <c r="I14">
        <f t="shared" si="0"/>
        <v>359</v>
      </c>
    </row>
    <row r="15" spans="1:9" x14ac:dyDescent="0.25">
      <c r="A15">
        <v>130</v>
      </c>
      <c r="B15">
        <v>76</v>
      </c>
      <c r="C15">
        <v>29</v>
      </c>
      <c r="D15">
        <v>125</v>
      </c>
      <c r="E15">
        <v>32</v>
      </c>
      <c r="F15">
        <v>25</v>
      </c>
      <c r="G15">
        <v>48</v>
      </c>
      <c r="I15">
        <f t="shared" si="0"/>
        <v>335</v>
      </c>
    </row>
    <row r="16" spans="1:9" x14ac:dyDescent="0.25">
      <c r="A16">
        <v>140</v>
      </c>
      <c r="B16">
        <v>34</v>
      </c>
      <c r="C16">
        <v>46</v>
      </c>
      <c r="D16">
        <v>6</v>
      </c>
      <c r="E16">
        <v>18</v>
      </c>
      <c r="F16">
        <v>17</v>
      </c>
      <c r="G16">
        <v>2</v>
      </c>
      <c r="I16">
        <f t="shared" si="0"/>
        <v>123</v>
      </c>
    </row>
    <row r="17" spans="1:9" x14ac:dyDescent="0.25">
      <c r="A17">
        <v>150</v>
      </c>
      <c r="B17">
        <v>36</v>
      </c>
      <c r="C17">
        <v>178</v>
      </c>
      <c r="D17">
        <v>18</v>
      </c>
      <c r="E17">
        <v>57</v>
      </c>
      <c r="F17">
        <v>60</v>
      </c>
      <c r="G17">
        <v>12</v>
      </c>
      <c r="I17">
        <f t="shared" si="0"/>
        <v>361</v>
      </c>
    </row>
    <row r="18" spans="1:9" x14ac:dyDescent="0.25">
      <c r="A18">
        <v>160</v>
      </c>
      <c r="B18">
        <v>68</v>
      </c>
      <c r="C18">
        <v>372</v>
      </c>
      <c r="D18">
        <v>29</v>
      </c>
      <c r="E18">
        <v>93</v>
      </c>
      <c r="F18">
        <v>100</v>
      </c>
      <c r="G18">
        <v>30</v>
      </c>
      <c r="I18">
        <f t="shared" si="0"/>
        <v>692</v>
      </c>
    </row>
    <row r="19" spans="1:9" x14ac:dyDescent="0.25">
      <c r="A19">
        <v>170</v>
      </c>
      <c r="B19">
        <v>41</v>
      </c>
      <c r="C19">
        <v>97</v>
      </c>
      <c r="D19">
        <v>5</v>
      </c>
      <c r="E19">
        <v>27</v>
      </c>
      <c r="F19">
        <v>26</v>
      </c>
      <c r="G19">
        <v>4</v>
      </c>
      <c r="I19">
        <f t="shared" si="0"/>
        <v>200</v>
      </c>
    </row>
    <row r="20" spans="1:9" x14ac:dyDescent="0.25">
      <c r="A20">
        <v>180</v>
      </c>
      <c r="B20">
        <v>47</v>
      </c>
      <c r="C20">
        <v>245</v>
      </c>
      <c r="D20">
        <v>13</v>
      </c>
      <c r="E20">
        <v>63</v>
      </c>
      <c r="F20">
        <v>58</v>
      </c>
      <c r="G20">
        <v>11</v>
      </c>
      <c r="I20">
        <f t="shared" si="0"/>
        <v>437</v>
      </c>
    </row>
    <row r="21" spans="1:9" x14ac:dyDescent="0.25">
      <c r="A21">
        <v>190</v>
      </c>
      <c r="B21">
        <v>44</v>
      </c>
      <c r="C21">
        <v>237</v>
      </c>
      <c r="D21">
        <v>15</v>
      </c>
      <c r="E21">
        <v>59</v>
      </c>
      <c r="F21">
        <v>58</v>
      </c>
      <c r="G21">
        <v>16</v>
      </c>
      <c r="I21">
        <f t="shared" si="0"/>
        <v>429</v>
      </c>
    </row>
    <row r="22" spans="1:9" x14ac:dyDescent="0.25">
      <c r="A22">
        <v>200</v>
      </c>
      <c r="B22">
        <v>40</v>
      </c>
      <c r="C22">
        <v>99</v>
      </c>
      <c r="D22">
        <v>11</v>
      </c>
      <c r="E22">
        <v>24</v>
      </c>
      <c r="F22">
        <v>24</v>
      </c>
      <c r="G22">
        <v>6</v>
      </c>
      <c r="I22">
        <f t="shared" si="0"/>
        <v>204</v>
      </c>
    </row>
    <row r="23" spans="1:9" x14ac:dyDescent="0.25">
      <c r="A23">
        <v>210</v>
      </c>
      <c r="B23">
        <v>50</v>
      </c>
      <c r="C23">
        <v>313</v>
      </c>
      <c r="D23">
        <v>19</v>
      </c>
      <c r="E23">
        <v>79</v>
      </c>
      <c r="F23">
        <v>75</v>
      </c>
      <c r="G23">
        <v>13</v>
      </c>
      <c r="I23">
        <f t="shared" si="0"/>
        <v>549</v>
      </c>
    </row>
    <row r="24" spans="1:9" x14ac:dyDescent="0.25">
      <c r="A24">
        <v>220</v>
      </c>
      <c r="B24">
        <v>129</v>
      </c>
      <c r="C24">
        <v>0</v>
      </c>
      <c r="D24">
        <v>147</v>
      </c>
      <c r="E24">
        <v>51</v>
      </c>
      <c r="F24">
        <v>50</v>
      </c>
      <c r="G24">
        <v>116</v>
      </c>
      <c r="I24">
        <f t="shared" si="0"/>
        <v>493</v>
      </c>
    </row>
    <row r="25" spans="1:9" x14ac:dyDescent="0.25">
      <c r="A25">
        <v>230</v>
      </c>
      <c r="B25">
        <v>61</v>
      </c>
      <c r="C25">
        <v>169</v>
      </c>
      <c r="D25">
        <v>14</v>
      </c>
      <c r="E25">
        <v>49</v>
      </c>
      <c r="F25">
        <v>44</v>
      </c>
      <c r="G25">
        <v>13</v>
      </c>
      <c r="I25">
        <f t="shared" si="0"/>
        <v>350</v>
      </c>
    </row>
    <row r="26" spans="1:9" x14ac:dyDescent="0.25">
      <c r="A26">
        <v>240</v>
      </c>
      <c r="B26">
        <v>59</v>
      </c>
      <c r="C26">
        <v>271</v>
      </c>
      <c r="D26">
        <v>35</v>
      </c>
      <c r="E26">
        <v>79</v>
      </c>
      <c r="F26">
        <v>78</v>
      </c>
      <c r="G26">
        <v>27</v>
      </c>
      <c r="I26">
        <f t="shared" si="0"/>
        <v>549</v>
      </c>
    </row>
    <row r="27" spans="1:9" x14ac:dyDescent="0.25">
      <c r="A27">
        <v>250</v>
      </c>
      <c r="B27">
        <v>47</v>
      </c>
      <c r="C27">
        <v>206</v>
      </c>
      <c r="D27">
        <v>25</v>
      </c>
      <c r="E27">
        <v>42</v>
      </c>
      <c r="F27">
        <v>39</v>
      </c>
      <c r="G27">
        <v>16</v>
      </c>
      <c r="I27">
        <f t="shared" si="0"/>
        <v>375</v>
      </c>
    </row>
    <row r="28" spans="1:9" x14ac:dyDescent="0.25">
      <c r="A28">
        <v>260</v>
      </c>
      <c r="B28">
        <v>60</v>
      </c>
      <c r="C28">
        <v>306</v>
      </c>
      <c r="D28">
        <v>23</v>
      </c>
      <c r="E28">
        <v>81</v>
      </c>
      <c r="F28">
        <v>78</v>
      </c>
      <c r="G28">
        <v>17</v>
      </c>
      <c r="I28">
        <f t="shared" si="0"/>
        <v>565</v>
      </c>
    </row>
    <row r="29" spans="1:9" x14ac:dyDescent="0.25">
      <c r="A29">
        <v>270</v>
      </c>
      <c r="B29">
        <v>41</v>
      </c>
      <c r="C29">
        <v>282</v>
      </c>
      <c r="D29">
        <v>21</v>
      </c>
      <c r="E29">
        <v>76</v>
      </c>
      <c r="F29">
        <v>77</v>
      </c>
      <c r="G29">
        <v>17</v>
      </c>
      <c r="I29">
        <f t="shared" si="0"/>
        <v>514</v>
      </c>
    </row>
    <row r="30" spans="1:9" x14ac:dyDescent="0.25">
      <c r="A30">
        <v>280</v>
      </c>
      <c r="B30">
        <v>43</v>
      </c>
      <c r="C30">
        <v>185</v>
      </c>
      <c r="D30">
        <v>9</v>
      </c>
      <c r="E30">
        <v>47</v>
      </c>
      <c r="F30">
        <v>44</v>
      </c>
      <c r="G30">
        <v>13</v>
      </c>
      <c r="I30">
        <f t="shared" si="0"/>
        <v>341</v>
      </c>
    </row>
    <row r="31" spans="1:9" x14ac:dyDescent="0.25">
      <c r="A31">
        <v>290</v>
      </c>
      <c r="B31">
        <v>48</v>
      </c>
      <c r="C31">
        <v>159</v>
      </c>
      <c r="D31">
        <v>15</v>
      </c>
      <c r="E31">
        <v>30</v>
      </c>
      <c r="F31">
        <v>24</v>
      </c>
      <c r="G31">
        <v>19</v>
      </c>
      <c r="I31">
        <f t="shared" si="0"/>
        <v>295</v>
      </c>
    </row>
    <row r="32" spans="1:9" x14ac:dyDescent="0.25">
      <c r="A32" s="1">
        <v>300</v>
      </c>
      <c r="B32" s="1">
        <v>44</v>
      </c>
      <c r="C32" s="1">
        <v>166</v>
      </c>
      <c r="D32" s="1">
        <v>16</v>
      </c>
      <c r="E32" s="1">
        <v>50</v>
      </c>
      <c r="F32" s="1">
        <v>43</v>
      </c>
      <c r="G32" s="1">
        <v>15</v>
      </c>
      <c r="I32">
        <f t="shared" si="0"/>
        <v>334</v>
      </c>
    </row>
    <row r="37" spans="1:9" x14ac:dyDescent="0.2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9" x14ac:dyDescent="0.25">
      <c r="B38">
        <f>AVERAGE(B49:B76)</f>
        <v>46.821428571428569</v>
      </c>
      <c r="C38">
        <f t="shared" ref="C38:G38" si="1">AVERAGE(C49:C76)</f>
        <v>173.71428571428572</v>
      </c>
      <c r="D38">
        <f t="shared" si="1"/>
        <v>18.571428571428573</v>
      </c>
      <c r="E38">
        <f t="shared" si="1"/>
        <v>59.357142857142854</v>
      </c>
      <c r="F38">
        <f t="shared" si="1"/>
        <v>56.928571428571431</v>
      </c>
      <c r="G38">
        <f t="shared" si="1"/>
        <v>14.964285714285714</v>
      </c>
    </row>
    <row r="39" spans="1:9" x14ac:dyDescent="0.25">
      <c r="B39">
        <f>_xlfn.STDEV.S(B49:B76)</f>
        <v>9.3256062117661447</v>
      </c>
      <c r="C39">
        <f t="shared" ref="C39:G39" si="2">_xlfn.STDEV.S(C49:C76)</f>
        <v>81.027593444893213</v>
      </c>
      <c r="D39">
        <f t="shared" si="2"/>
        <v>10.989653623863074</v>
      </c>
      <c r="E39">
        <f t="shared" si="2"/>
        <v>26.313233237028154</v>
      </c>
      <c r="F39">
        <f t="shared" si="2"/>
        <v>33.701223817132913</v>
      </c>
      <c r="G39">
        <f t="shared" si="2"/>
        <v>7.1361476424330768</v>
      </c>
    </row>
    <row r="41" spans="1:9" x14ac:dyDescent="0.25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t="s">
        <v>20</v>
      </c>
    </row>
    <row r="42" spans="1:9" x14ac:dyDescent="0.25">
      <c r="A42" t="s">
        <v>24</v>
      </c>
      <c r="B42">
        <f>_xlfn.QUARTILE.INC(B$49:B$76,0)</f>
        <v>34</v>
      </c>
      <c r="C42">
        <f t="shared" ref="C42:I42" si="3">_xlfn.QUARTILE.INC(C$49:C$76,0)</f>
        <v>46</v>
      </c>
      <c r="D42">
        <f t="shared" si="3"/>
        <v>4</v>
      </c>
      <c r="E42">
        <f t="shared" si="3"/>
        <v>18</v>
      </c>
      <c r="F42">
        <f t="shared" si="3"/>
        <v>17</v>
      </c>
      <c r="G42">
        <f t="shared" si="3"/>
        <v>2</v>
      </c>
      <c r="I42">
        <f t="shared" si="3"/>
        <v>123</v>
      </c>
    </row>
    <row r="43" spans="1:9" x14ac:dyDescent="0.25">
      <c r="A43" t="s">
        <v>55</v>
      </c>
      <c r="B43">
        <f>_xlfn.QUARTILE.INC(B$49:B$76,1)-_xlfn.QUARTILE.INC(B$49:B$76,0)</f>
        <v>7</v>
      </c>
      <c r="C43">
        <f t="shared" ref="C43:I43" si="4">_xlfn.QUARTILE.INC(C$49:C$76,1)-_xlfn.QUARTILE.INC(C$49:C$76,0)</f>
        <v>69</v>
      </c>
      <c r="D43">
        <f t="shared" si="4"/>
        <v>7.75</v>
      </c>
      <c r="E43">
        <f t="shared" si="4"/>
        <v>24.75</v>
      </c>
      <c r="F43">
        <f t="shared" si="4"/>
        <v>19.5</v>
      </c>
      <c r="G43">
        <f t="shared" si="4"/>
        <v>9</v>
      </c>
      <c r="I43">
        <f t="shared" si="4"/>
        <v>154</v>
      </c>
    </row>
    <row r="44" spans="1:9" x14ac:dyDescent="0.25">
      <c r="A44" t="s">
        <v>25</v>
      </c>
      <c r="B44">
        <f>_xlfn.QUARTILE.INC(B$49:B$76,2)-_xlfn.QUARTILE.INC(B$49:B$76,1)</f>
        <v>3.5</v>
      </c>
      <c r="C44">
        <f t="shared" ref="C44:I44" si="5">_xlfn.QUARTILE.INC(C$49:C$76,2)-_xlfn.QUARTILE.INC(C$49:C$76,1)</f>
        <v>47.5</v>
      </c>
      <c r="D44">
        <f t="shared" si="5"/>
        <v>5.25</v>
      </c>
      <c r="E44">
        <f t="shared" si="5"/>
        <v>13.25</v>
      </c>
      <c r="F44">
        <f t="shared" si="5"/>
        <v>10.5</v>
      </c>
      <c r="G44">
        <f t="shared" si="5"/>
        <v>3</v>
      </c>
      <c r="I44">
        <f t="shared" si="5"/>
        <v>68.5</v>
      </c>
    </row>
    <row r="45" spans="1:9" x14ac:dyDescent="0.25">
      <c r="A45" t="s">
        <v>26</v>
      </c>
      <c r="B45">
        <f>_xlfn.QUARTILE.INC(B$49:B$76,3)-_xlfn.QUARTILE.INC(B$49:B$76,2)</f>
        <v>6.25</v>
      </c>
      <c r="C45">
        <f t="shared" ref="C45:I45" si="6">_xlfn.QUARTILE.INC(C$49:C$76,3)-_xlfn.QUARTILE.INC(C$49:C$76,2)</f>
        <v>51.25</v>
      </c>
      <c r="D45">
        <f t="shared" si="6"/>
        <v>6</v>
      </c>
      <c r="E45">
        <f t="shared" si="6"/>
        <v>23</v>
      </c>
      <c r="F45">
        <f t="shared" si="6"/>
        <v>28.5</v>
      </c>
      <c r="G45">
        <f t="shared" si="6"/>
        <v>4.25</v>
      </c>
      <c r="I45">
        <f t="shared" si="6"/>
        <v>144.25</v>
      </c>
    </row>
    <row r="46" spans="1:9" x14ac:dyDescent="0.25">
      <c r="A46" t="s">
        <v>27</v>
      </c>
      <c r="B46">
        <f>_xlfn.QUARTILE.INC(B$49:B$76,4)-_xlfn.QUARTILE.INC(B$49:B$76,3)</f>
        <v>17.25</v>
      </c>
      <c r="C46">
        <f t="shared" ref="C46:I46" si="7">_xlfn.QUARTILE.INC(C$49:C$76,4)-_xlfn.QUARTILE.INC(C$49:C$76,3)</f>
        <v>158.25</v>
      </c>
      <c r="D46">
        <f t="shared" si="7"/>
        <v>34</v>
      </c>
      <c r="E46">
        <f t="shared" si="7"/>
        <v>43</v>
      </c>
      <c r="F46">
        <f t="shared" si="7"/>
        <v>82.5</v>
      </c>
      <c r="G46">
        <f t="shared" si="7"/>
        <v>12.75</v>
      </c>
      <c r="I46">
        <f t="shared" si="7"/>
        <v>202.25</v>
      </c>
    </row>
    <row r="48" spans="1:9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I48" t="s">
        <v>20</v>
      </c>
    </row>
    <row r="49" spans="1:9" x14ac:dyDescent="0.25">
      <c r="A49">
        <v>0</v>
      </c>
      <c r="B49">
        <v>45</v>
      </c>
      <c r="C49">
        <v>62</v>
      </c>
      <c r="D49">
        <v>4</v>
      </c>
      <c r="E49">
        <v>22</v>
      </c>
      <c r="F49">
        <v>25</v>
      </c>
      <c r="G49">
        <v>4</v>
      </c>
      <c r="I49">
        <f>SUM(B49:G49)</f>
        <v>162</v>
      </c>
    </row>
    <row r="50" spans="1:9" x14ac:dyDescent="0.25">
      <c r="A50">
        <v>10</v>
      </c>
      <c r="B50">
        <v>34</v>
      </c>
      <c r="C50">
        <v>116</v>
      </c>
      <c r="D50">
        <v>24</v>
      </c>
      <c r="E50">
        <v>49</v>
      </c>
      <c r="F50">
        <v>63</v>
      </c>
      <c r="G50">
        <v>10</v>
      </c>
      <c r="I50">
        <f t="shared" ref="I50:I79" si="8">SUM(B50:G50)</f>
        <v>296</v>
      </c>
    </row>
    <row r="51" spans="1:9" x14ac:dyDescent="0.25">
      <c r="A51">
        <v>20</v>
      </c>
      <c r="B51">
        <v>53</v>
      </c>
      <c r="C51">
        <v>133</v>
      </c>
      <c r="D51">
        <v>21</v>
      </c>
      <c r="E51">
        <v>122</v>
      </c>
      <c r="F51">
        <v>17</v>
      </c>
      <c r="G51">
        <v>22</v>
      </c>
      <c r="I51">
        <f t="shared" si="8"/>
        <v>368</v>
      </c>
    </row>
    <row r="52" spans="1:9" x14ac:dyDescent="0.25">
      <c r="A52">
        <v>30</v>
      </c>
      <c r="B52">
        <v>43</v>
      </c>
      <c r="C52">
        <v>112</v>
      </c>
      <c r="D52">
        <v>9</v>
      </c>
      <c r="E52">
        <v>42</v>
      </c>
      <c r="F52">
        <v>42</v>
      </c>
      <c r="G52">
        <v>14</v>
      </c>
      <c r="I52">
        <f t="shared" si="8"/>
        <v>262</v>
      </c>
    </row>
    <row r="53" spans="1:9" x14ac:dyDescent="0.25">
      <c r="A53">
        <v>40</v>
      </c>
      <c r="B53">
        <v>44</v>
      </c>
      <c r="C53">
        <v>125</v>
      </c>
      <c r="D53">
        <v>18</v>
      </c>
      <c r="E53">
        <v>55</v>
      </c>
      <c r="F53">
        <v>50</v>
      </c>
      <c r="G53">
        <v>13</v>
      </c>
      <c r="I53">
        <f t="shared" si="8"/>
        <v>305</v>
      </c>
    </row>
    <row r="54" spans="1:9" x14ac:dyDescent="0.25">
      <c r="A54">
        <v>50</v>
      </c>
      <c r="B54">
        <v>55</v>
      </c>
      <c r="C54">
        <v>198</v>
      </c>
      <c r="D54">
        <v>33</v>
      </c>
      <c r="E54">
        <v>99</v>
      </c>
      <c r="F54">
        <v>158</v>
      </c>
      <c r="G54">
        <v>31</v>
      </c>
      <c r="I54">
        <f t="shared" si="8"/>
        <v>574</v>
      </c>
    </row>
    <row r="55" spans="1:9" x14ac:dyDescent="0.25">
      <c r="A55">
        <v>60</v>
      </c>
      <c r="B55">
        <v>45</v>
      </c>
      <c r="C55">
        <v>132</v>
      </c>
      <c r="D55">
        <v>22</v>
      </c>
      <c r="E55">
        <v>58</v>
      </c>
      <c r="F55">
        <v>52</v>
      </c>
      <c r="G55">
        <v>22</v>
      </c>
      <c r="I55">
        <f t="shared" si="8"/>
        <v>331</v>
      </c>
    </row>
    <row r="56" spans="1:9" x14ac:dyDescent="0.25">
      <c r="A56">
        <v>70</v>
      </c>
      <c r="B56">
        <v>38</v>
      </c>
      <c r="C56">
        <v>83</v>
      </c>
      <c r="D56">
        <v>12</v>
      </c>
      <c r="E56">
        <v>51</v>
      </c>
      <c r="F56">
        <v>29</v>
      </c>
      <c r="G56">
        <v>11</v>
      </c>
      <c r="I56">
        <f t="shared" si="8"/>
        <v>224</v>
      </c>
    </row>
    <row r="57" spans="1:9" x14ac:dyDescent="0.25">
      <c r="A57">
        <v>80</v>
      </c>
      <c r="B57">
        <v>67</v>
      </c>
      <c r="C57">
        <v>186</v>
      </c>
      <c r="D57">
        <v>23</v>
      </c>
      <c r="E57">
        <v>79</v>
      </c>
      <c r="F57">
        <v>117</v>
      </c>
      <c r="G57">
        <v>14</v>
      </c>
      <c r="I57">
        <f t="shared" si="8"/>
        <v>486</v>
      </c>
    </row>
    <row r="58" spans="1:9" x14ac:dyDescent="0.25">
      <c r="A58">
        <v>90</v>
      </c>
      <c r="B58">
        <v>46</v>
      </c>
      <c r="C58">
        <v>154</v>
      </c>
      <c r="D58">
        <v>57</v>
      </c>
      <c r="E58">
        <v>109</v>
      </c>
      <c r="F58">
        <v>116</v>
      </c>
      <c r="G58">
        <v>19</v>
      </c>
      <c r="I58">
        <f t="shared" si="8"/>
        <v>501</v>
      </c>
    </row>
    <row r="59" spans="1:9" x14ac:dyDescent="0.25">
      <c r="A59">
        <v>100</v>
      </c>
      <c r="B59">
        <v>43</v>
      </c>
      <c r="C59">
        <v>109</v>
      </c>
      <c r="D59">
        <v>16</v>
      </c>
      <c r="E59">
        <v>43</v>
      </c>
      <c r="F59">
        <v>40</v>
      </c>
      <c r="G59">
        <v>10</v>
      </c>
      <c r="I59">
        <f t="shared" si="8"/>
        <v>261</v>
      </c>
    </row>
    <row r="60" spans="1:9" x14ac:dyDescent="0.25">
      <c r="A60">
        <v>110</v>
      </c>
      <c r="B60">
        <v>35</v>
      </c>
      <c r="C60">
        <v>123</v>
      </c>
      <c r="D60">
        <v>7</v>
      </c>
      <c r="E60">
        <v>59</v>
      </c>
      <c r="F60">
        <v>40</v>
      </c>
      <c r="G60">
        <v>18</v>
      </c>
      <c r="I60">
        <f t="shared" si="8"/>
        <v>282</v>
      </c>
    </row>
    <row r="61" spans="1:9" x14ac:dyDescent="0.25">
      <c r="A61">
        <v>140</v>
      </c>
      <c r="B61">
        <v>34</v>
      </c>
      <c r="C61">
        <v>46</v>
      </c>
      <c r="D61">
        <v>6</v>
      </c>
      <c r="E61">
        <v>18</v>
      </c>
      <c r="F61">
        <v>17</v>
      </c>
      <c r="G61">
        <v>2</v>
      </c>
      <c r="I61">
        <f t="shared" si="8"/>
        <v>123</v>
      </c>
    </row>
    <row r="62" spans="1:9" x14ac:dyDescent="0.25">
      <c r="A62">
        <v>150</v>
      </c>
      <c r="B62">
        <v>36</v>
      </c>
      <c r="C62">
        <v>178</v>
      </c>
      <c r="D62">
        <v>18</v>
      </c>
      <c r="E62">
        <v>57</v>
      </c>
      <c r="F62">
        <v>60</v>
      </c>
      <c r="G62">
        <v>12</v>
      </c>
      <c r="I62">
        <f t="shared" si="8"/>
        <v>361</v>
      </c>
    </row>
    <row r="63" spans="1:9" x14ac:dyDescent="0.25">
      <c r="A63">
        <v>160</v>
      </c>
      <c r="B63">
        <v>68</v>
      </c>
      <c r="C63">
        <v>372</v>
      </c>
      <c r="D63">
        <v>29</v>
      </c>
      <c r="E63">
        <v>93</v>
      </c>
      <c r="F63">
        <v>100</v>
      </c>
      <c r="G63">
        <v>30</v>
      </c>
      <c r="I63">
        <f t="shared" si="8"/>
        <v>692</v>
      </c>
    </row>
    <row r="64" spans="1:9" x14ac:dyDescent="0.25">
      <c r="A64">
        <v>170</v>
      </c>
      <c r="B64">
        <v>41</v>
      </c>
      <c r="C64">
        <v>97</v>
      </c>
      <c r="D64">
        <v>5</v>
      </c>
      <c r="E64">
        <v>27</v>
      </c>
      <c r="F64">
        <v>26</v>
      </c>
      <c r="G64">
        <v>4</v>
      </c>
      <c r="I64">
        <f t="shared" si="8"/>
        <v>200</v>
      </c>
    </row>
    <row r="65" spans="1:9" x14ac:dyDescent="0.25">
      <c r="A65">
        <v>180</v>
      </c>
      <c r="B65">
        <v>47</v>
      </c>
      <c r="C65">
        <v>245</v>
      </c>
      <c r="D65">
        <v>13</v>
      </c>
      <c r="E65">
        <v>63</v>
      </c>
      <c r="F65">
        <v>58</v>
      </c>
      <c r="G65">
        <v>11</v>
      </c>
      <c r="I65">
        <f t="shared" si="8"/>
        <v>437</v>
      </c>
    </row>
    <row r="66" spans="1:9" x14ac:dyDescent="0.25">
      <c r="A66">
        <v>190</v>
      </c>
      <c r="B66">
        <v>44</v>
      </c>
      <c r="C66">
        <v>237</v>
      </c>
      <c r="D66">
        <v>15</v>
      </c>
      <c r="E66">
        <v>59</v>
      </c>
      <c r="F66">
        <v>58</v>
      </c>
      <c r="G66">
        <v>16</v>
      </c>
      <c r="I66">
        <f t="shared" si="8"/>
        <v>429</v>
      </c>
    </row>
    <row r="67" spans="1:9" x14ac:dyDescent="0.25">
      <c r="A67">
        <v>200</v>
      </c>
      <c r="B67">
        <v>40</v>
      </c>
      <c r="C67">
        <v>99</v>
      </c>
      <c r="D67">
        <v>11</v>
      </c>
      <c r="E67">
        <v>24</v>
      </c>
      <c r="F67">
        <v>24</v>
      </c>
      <c r="G67">
        <v>6</v>
      </c>
      <c r="I67">
        <f t="shared" si="8"/>
        <v>204</v>
      </c>
    </row>
    <row r="68" spans="1:9" x14ac:dyDescent="0.25">
      <c r="A68">
        <v>210</v>
      </c>
      <c r="B68">
        <v>50</v>
      </c>
      <c r="C68">
        <v>313</v>
      </c>
      <c r="D68">
        <v>19</v>
      </c>
      <c r="E68">
        <v>79</v>
      </c>
      <c r="F68">
        <v>75</v>
      </c>
      <c r="G68">
        <v>13</v>
      </c>
      <c r="I68">
        <f t="shared" si="8"/>
        <v>549</v>
      </c>
    </row>
    <row r="69" spans="1:9" x14ac:dyDescent="0.25">
      <c r="A69">
        <v>230</v>
      </c>
      <c r="B69">
        <v>61</v>
      </c>
      <c r="C69">
        <v>169</v>
      </c>
      <c r="D69">
        <v>14</v>
      </c>
      <c r="E69">
        <v>49</v>
      </c>
      <c r="F69">
        <v>44</v>
      </c>
      <c r="G69">
        <v>13</v>
      </c>
      <c r="I69">
        <f t="shared" si="8"/>
        <v>350</v>
      </c>
    </row>
    <row r="70" spans="1:9" x14ac:dyDescent="0.25">
      <c r="A70">
        <v>240</v>
      </c>
      <c r="B70">
        <v>59</v>
      </c>
      <c r="C70">
        <v>271</v>
      </c>
      <c r="D70">
        <v>35</v>
      </c>
      <c r="E70">
        <v>79</v>
      </c>
      <c r="F70">
        <v>78</v>
      </c>
      <c r="G70">
        <v>27</v>
      </c>
      <c r="I70">
        <f t="shared" si="8"/>
        <v>549</v>
      </c>
    </row>
    <row r="71" spans="1:9" x14ac:dyDescent="0.25">
      <c r="A71">
        <v>250</v>
      </c>
      <c r="B71">
        <v>47</v>
      </c>
      <c r="C71">
        <v>206</v>
      </c>
      <c r="D71">
        <v>25</v>
      </c>
      <c r="E71">
        <v>42</v>
      </c>
      <c r="F71">
        <v>39</v>
      </c>
      <c r="G71">
        <v>16</v>
      </c>
      <c r="I71">
        <f t="shared" si="8"/>
        <v>375</v>
      </c>
    </row>
    <row r="72" spans="1:9" x14ac:dyDescent="0.25">
      <c r="A72">
        <v>260</v>
      </c>
      <c r="B72">
        <v>60</v>
      </c>
      <c r="C72">
        <v>306</v>
      </c>
      <c r="D72">
        <v>23</v>
      </c>
      <c r="E72">
        <v>81</v>
      </c>
      <c r="F72">
        <v>78</v>
      </c>
      <c r="G72">
        <v>17</v>
      </c>
      <c r="I72">
        <f t="shared" si="8"/>
        <v>565</v>
      </c>
    </row>
    <row r="73" spans="1:9" x14ac:dyDescent="0.25">
      <c r="A73">
        <v>270</v>
      </c>
      <c r="B73">
        <v>41</v>
      </c>
      <c r="C73">
        <v>282</v>
      </c>
      <c r="D73">
        <v>21</v>
      </c>
      <c r="E73">
        <v>76</v>
      </c>
      <c r="F73">
        <v>77</v>
      </c>
      <c r="G73">
        <v>17</v>
      </c>
      <c r="I73">
        <f t="shared" si="8"/>
        <v>514</v>
      </c>
    </row>
    <row r="74" spans="1:9" x14ac:dyDescent="0.25">
      <c r="A74">
        <v>280</v>
      </c>
      <c r="B74">
        <v>43</v>
      </c>
      <c r="C74">
        <v>185</v>
      </c>
      <c r="D74">
        <v>9</v>
      </c>
      <c r="E74">
        <v>47</v>
      </c>
      <c r="F74">
        <v>44</v>
      </c>
      <c r="G74">
        <v>13</v>
      </c>
      <c r="I74">
        <f t="shared" si="8"/>
        <v>341</v>
      </c>
    </row>
    <row r="75" spans="1:9" x14ac:dyDescent="0.25">
      <c r="A75">
        <v>290</v>
      </c>
      <c r="B75">
        <v>48</v>
      </c>
      <c r="C75">
        <v>159</v>
      </c>
      <c r="D75">
        <v>15</v>
      </c>
      <c r="E75">
        <v>30</v>
      </c>
      <c r="F75">
        <v>24</v>
      </c>
      <c r="G75">
        <v>19</v>
      </c>
      <c r="I75">
        <f t="shared" si="8"/>
        <v>295</v>
      </c>
    </row>
    <row r="76" spans="1:9" x14ac:dyDescent="0.25">
      <c r="A76">
        <v>300</v>
      </c>
      <c r="B76">
        <v>44</v>
      </c>
      <c r="C76">
        <v>166</v>
      </c>
      <c r="D76">
        <v>16</v>
      </c>
      <c r="E76">
        <v>50</v>
      </c>
      <c r="F76">
        <v>43</v>
      </c>
      <c r="G76">
        <v>15</v>
      </c>
      <c r="I76">
        <f t="shared" si="8"/>
        <v>334</v>
      </c>
    </row>
    <row r="77" spans="1:9" x14ac:dyDescent="0.25">
      <c r="I77">
        <f t="shared" si="8"/>
        <v>0</v>
      </c>
    </row>
    <row r="78" spans="1:9" x14ac:dyDescent="0.25">
      <c r="I78">
        <f t="shared" si="8"/>
        <v>0</v>
      </c>
    </row>
    <row r="79" spans="1:9" x14ac:dyDescent="0.25">
      <c r="I79">
        <f t="shared" si="8"/>
        <v>0</v>
      </c>
    </row>
  </sheetData>
  <conditionalFormatting sqref="A73:G76">
    <cfRule type="expression" dxfId="1" priority="2">
      <formula>MOD(ROW()-2,10)=0</formula>
    </cfRule>
  </conditionalFormatting>
  <conditionalFormatting sqref="A29:G31">
    <cfRule type="expression" dxfId="0" priority="1">
      <formula>MOD(ROW()-2,10)=0</formula>
    </cfRule>
  </conditionalFormatting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1"/>
  <sheetViews>
    <sheetView zoomScale="55" zoomScaleNormal="55" workbookViewId="0">
      <selection activeCell="A17" activeCellId="5" sqref="A43:AE44 A35:AE35 A24:AE24 A22:AE22 A19:AE20 A17:AE17"/>
    </sheetView>
  </sheetViews>
  <sheetFormatPr baseColWidth="10" defaultRowHeight="15" x14ac:dyDescent="0.25"/>
  <cols>
    <col min="2" max="3" width="5.5703125" customWidth="1"/>
    <col min="4" max="4" width="6.85546875" customWidth="1"/>
    <col min="5" max="5" width="5.5703125" customWidth="1"/>
    <col min="6" max="6" width="6.85546875" customWidth="1"/>
    <col min="7" max="9" width="5.5703125" customWidth="1"/>
    <col min="10" max="10" width="6.85546875" customWidth="1"/>
    <col min="11" max="13" width="5.5703125" customWidth="1"/>
    <col min="14" max="14" width="6.85546875" customWidth="1"/>
    <col min="15" max="17" width="5.5703125" customWidth="1"/>
    <col min="18" max="18" width="6.85546875" customWidth="1"/>
    <col min="19" max="19" width="5.5703125" customWidth="1"/>
    <col min="20" max="20" width="6.85546875" customWidth="1"/>
    <col min="21" max="31" width="5.5703125" customWidth="1"/>
  </cols>
  <sheetData>
    <row r="1" spans="1:31" x14ac:dyDescent="0.25">
      <c r="A1" t="s">
        <v>102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</row>
    <row r="2" spans="1:31" x14ac:dyDescent="0.25">
      <c r="A2">
        <v>1</v>
      </c>
      <c r="B2">
        <v>276</v>
      </c>
      <c r="C2">
        <v>283</v>
      </c>
      <c r="D2">
        <v>278</v>
      </c>
      <c r="E2">
        <v>277</v>
      </c>
      <c r="F2">
        <v>277</v>
      </c>
      <c r="G2">
        <v>274</v>
      </c>
      <c r="H2">
        <v>278</v>
      </c>
      <c r="I2">
        <v>279</v>
      </c>
      <c r="J2">
        <v>276</v>
      </c>
      <c r="K2">
        <v>274</v>
      </c>
      <c r="L2">
        <v>281</v>
      </c>
      <c r="M2">
        <v>277</v>
      </c>
      <c r="N2">
        <v>275</v>
      </c>
      <c r="O2">
        <v>277</v>
      </c>
      <c r="P2">
        <v>277</v>
      </c>
      <c r="Q2">
        <v>283</v>
      </c>
      <c r="R2">
        <v>278</v>
      </c>
      <c r="S2">
        <v>272</v>
      </c>
      <c r="T2">
        <v>272</v>
      </c>
      <c r="U2">
        <v>278</v>
      </c>
      <c r="V2">
        <v>277</v>
      </c>
      <c r="W2">
        <v>276</v>
      </c>
      <c r="X2">
        <v>277</v>
      </c>
      <c r="Y2">
        <v>272</v>
      </c>
      <c r="Z2">
        <v>277</v>
      </c>
      <c r="AA2">
        <v>274</v>
      </c>
      <c r="AB2">
        <v>277</v>
      </c>
      <c r="AC2">
        <v>274</v>
      </c>
      <c r="AD2">
        <v>279</v>
      </c>
      <c r="AE2">
        <v>279</v>
      </c>
    </row>
    <row r="3" spans="1:31" x14ac:dyDescent="0.25">
      <c r="A3">
        <v>2</v>
      </c>
      <c r="B3">
        <v>281</v>
      </c>
      <c r="C3">
        <v>277</v>
      </c>
      <c r="D3">
        <v>275</v>
      </c>
      <c r="E3">
        <v>277</v>
      </c>
      <c r="F3">
        <v>277</v>
      </c>
      <c r="G3">
        <v>278</v>
      </c>
      <c r="H3">
        <v>278</v>
      </c>
      <c r="I3">
        <v>279</v>
      </c>
      <c r="J3">
        <v>274</v>
      </c>
      <c r="K3">
        <v>710</v>
      </c>
      <c r="L3">
        <v>280</v>
      </c>
      <c r="M3">
        <v>528</v>
      </c>
      <c r="N3">
        <v>546</v>
      </c>
      <c r="O3">
        <v>282</v>
      </c>
      <c r="P3">
        <v>277</v>
      </c>
      <c r="Q3">
        <v>276</v>
      </c>
      <c r="R3">
        <v>549</v>
      </c>
      <c r="S3">
        <v>278</v>
      </c>
      <c r="T3">
        <v>276</v>
      </c>
      <c r="U3">
        <v>216</v>
      </c>
      <c r="V3">
        <v>340</v>
      </c>
      <c r="W3">
        <v>551</v>
      </c>
      <c r="X3">
        <v>278</v>
      </c>
      <c r="Y3">
        <v>273</v>
      </c>
      <c r="Z3">
        <v>277</v>
      </c>
      <c r="AA3">
        <v>276</v>
      </c>
      <c r="AB3">
        <v>274</v>
      </c>
      <c r="AC3">
        <v>277</v>
      </c>
      <c r="AD3">
        <v>275</v>
      </c>
      <c r="AE3">
        <v>242</v>
      </c>
    </row>
    <row r="4" spans="1:31" x14ac:dyDescent="0.25">
      <c r="A4">
        <v>3</v>
      </c>
      <c r="B4">
        <v>278</v>
      </c>
      <c r="C4">
        <v>277</v>
      </c>
      <c r="D4">
        <v>276</v>
      </c>
      <c r="E4">
        <v>272</v>
      </c>
      <c r="F4">
        <v>275</v>
      </c>
      <c r="G4">
        <v>276</v>
      </c>
      <c r="H4">
        <v>279</v>
      </c>
      <c r="I4">
        <v>202</v>
      </c>
      <c r="J4">
        <v>278</v>
      </c>
      <c r="K4">
        <v>274</v>
      </c>
      <c r="L4">
        <v>278</v>
      </c>
      <c r="M4">
        <v>278</v>
      </c>
      <c r="N4">
        <v>438</v>
      </c>
      <c r="O4">
        <v>275</v>
      </c>
      <c r="P4">
        <v>274</v>
      </c>
      <c r="Q4">
        <v>277</v>
      </c>
      <c r="R4">
        <v>276</v>
      </c>
      <c r="S4">
        <v>281</v>
      </c>
      <c r="T4">
        <v>277</v>
      </c>
      <c r="U4">
        <v>275</v>
      </c>
      <c r="V4">
        <v>278</v>
      </c>
      <c r="W4">
        <v>284</v>
      </c>
      <c r="X4">
        <v>279</v>
      </c>
      <c r="Y4">
        <v>280</v>
      </c>
      <c r="Z4">
        <v>278</v>
      </c>
      <c r="AA4">
        <v>276</v>
      </c>
      <c r="AB4">
        <v>280</v>
      </c>
      <c r="AC4">
        <v>277</v>
      </c>
      <c r="AD4">
        <v>274</v>
      </c>
      <c r="AE4">
        <v>273</v>
      </c>
    </row>
    <row r="5" spans="1:31" x14ac:dyDescent="0.25">
      <c r="A5">
        <v>4</v>
      </c>
      <c r="B5">
        <v>220</v>
      </c>
      <c r="C5">
        <v>302</v>
      </c>
      <c r="D5">
        <v>224</v>
      </c>
      <c r="E5">
        <v>357</v>
      </c>
      <c r="F5">
        <v>339</v>
      </c>
      <c r="G5">
        <v>490</v>
      </c>
      <c r="H5">
        <v>305</v>
      </c>
      <c r="I5">
        <v>356</v>
      </c>
      <c r="J5">
        <v>303</v>
      </c>
      <c r="K5">
        <v>271</v>
      </c>
      <c r="L5">
        <v>367</v>
      </c>
      <c r="M5">
        <v>512</v>
      </c>
      <c r="N5">
        <v>459</v>
      </c>
      <c r="O5">
        <v>266</v>
      </c>
      <c r="P5">
        <v>308</v>
      </c>
      <c r="Q5">
        <v>385</v>
      </c>
      <c r="R5">
        <v>262</v>
      </c>
      <c r="S5">
        <v>227</v>
      </c>
      <c r="T5">
        <v>247</v>
      </c>
      <c r="U5">
        <v>338</v>
      </c>
      <c r="V5">
        <v>284</v>
      </c>
      <c r="W5">
        <v>377</v>
      </c>
      <c r="X5">
        <v>290</v>
      </c>
      <c r="Y5">
        <v>310</v>
      </c>
      <c r="Z5">
        <v>288</v>
      </c>
      <c r="AA5">
        <v>504</v>
      </c>
      <c r="AB5">
        <v>363</v>
      </c>
      <c r="AC5">
        <v>575</v>
      </c>
      <c r="AD5">
        <v>426</v>
      </c>
      <c r="AE5">
        <v>538</v>
      </c>
    </row>
    <row r="6" spans="1:31" x14ac:dyDescent="0.25">
      <c r="A6">
        <v>5</v>
      </c>
      <c r="B6">
        <v>375</v>
      </c>
      <c r="C6">
        <v>313</v>
      </c>
      <c r="D6">
        <v>317</v>
      </c>
      <c r="E6">
        <v>455</v>
      </c>
      <c r="F6">
        <v>461</v>
      </c>
      <c r="G6">
        <v>267</v>
      </c>
      <c r="H6">
        <v>414</v>
      </c>
      <c r="I6">
        <v>765</v>
      </c>
      <c r="J6">
        <v>359</v>
      </c>
      <c r="K6">
        <v>259</v>
      </c>
      <c r="L6">
        <v>722</v>
      </c>
      <c r="M6">
        <v>460</v>
      </c>
      <c r="N6">
        <v>533</v>
      </c>
      <c r="O6">
        <v>569</v>
      </c>
      <c r="P6">
        <v>297</v>
      </c>
      <c r="Q6">
        <v>312</v>
      </c>
      <c r="R6">
        <v>262</v>
      </c>
      <c r="S6">
        <v>391</v>
      </c>
      <c r="T6">
        <v>223</v>
      </c>
      <c r="U6">
        <v>453</v>
      </c>
      <c r="V6">
        <v>674</v>
      </c>
      <c r="W6">
        <v>522</v>
      </c>
      <c r="X6">
        <v>292</v>
      </c>
      <c r="Y6">
        <v>276</v>
      </c>
      <c r="Z6">
        <v>329</v>
      </c>
      <c r="AA6">
        <v>400</v>
      </c>
      <c r="AB6">
        <v>502</v>
      </c>
      <c r="AC6">
        <v>223</v>
      </c>
      <c r="AD6">
        <v>286</v>
      </c>
      <c r="AE6">
        <v>676</v>
      </c>
    </row>
    <row r="7" spans="1:31" x14ac:dyDescent="0.25">
      <c r="A7">
        <v>6</v>
      </c>
      <c r="B7">
        <v>711</v>
      </c>
      <c r="C7">
        <v>296</v>
      </c>
      <c r="D7">
        <v>528</v>
      </c>
      <c r="E7">
        <v>271</v>
      </c>
      <c r="F7">
        <v>319</v>
      </c>
      <c r="G7">
        <v>351</v>
      </c>
      <c r="H7">
        <v>479</v>
      </c>
      <c r="I7">
        <v>409</v>
      </c>
      <c r="J7">
        <v>462</v>
      </c>
      <c r="K7">
        <v>296</v>
      </c>
      <c r="L7">
        <v>450</v>
      </c>
      <c r="M7">
        <v>495</v>
      </c>
      <c r="N7">
        <v>539</v>
      </c>
      <c r="O7">
        <v>268</v>
      </c>
      <c r="P7">
        <v>375</v>
      </c>
      <c r="Q7">
        <v>322</v>
      </c>
      <c r="R7">
        <v>517</v>
      </c>
      <c r="S7">
        <v>602</v>
      </c>
      <c r="T7">
        <v>724</v>
      </c>
      <c r="U7">
        <v>373</v>
      </c>
      <c r="V7">
        <v>418</v>
      </c>
      <c r="W7">
        <v>516</v>
      </c>
      <c r="X7">
        <v>450</v>
      </c>
      <c r="Y7">
        <v>546</v>
      </c>
      <c r="Z7">
        <v>609</v>
      </c>
      <c r="AA7">
        <v>258</v>
      </c>
      <c r="AB7">
        <v>469</v>
      </c>
      <c r="AC7">
        <v>471</v>
      </c>
      <c r="AD7">
        <v>267</v>
      </c>
      <c r="AE7">
        <v>357</v>
      </c>
    </row>
    <row r="8" spans="1:31" x14ac:dyDescent="0.25">
      <c r="A8">
        <v>7</v>
      </c>
      <c r="B8">
        <v>282</v>
      </c>
      <c r="C8">
        <v>391</v>
      </c>
      <c r="D8">
        <v>283</v>
      </c>
      <c r="E8">
        <v>323</v>
      </c>
      <c r="F8">
        <v>267</v>
      </c>
      <c r="G8">
        <v>302</v>
      </c>
      <c r="H8">
        <v>321</v>
      </c>
      <c r="I8">
        <v>233</v>
      </c>
      <c r="J8">
        <v>267</v>
      </c>
      <c r="K8">
        <v>296</v>
      </c>
      <c r="L8">
        <v>254</v>
      </c>
      <c r="M8">
        <v>347</v>
      </c>
      <c r="N8">
        <v>338</v>
      </c>
      <c r="O8">
        <v>322</v>
      </c>
      <c r="P8">
        <v>366</v>
      </c>
      <c r="Q8">
        <v>368</v>
      </c>
      <c r="R8">
        <v>338</v>
      </c>
      <c r="S8">
        <v>280</v>
      </c>
      <c r="T8">
        <v>347</v>
      </c>
      <c r="U8">
        <v>271</v>
      </c>
      <c r="V8">
        <v>372</v>
      </c>
      <c r="W8">
        <v>360</v>
      </c>
      <c r="X8">
        <v>308</v>
      </c>
      <c r="Y8">
        <v>295</v>
      </c>
      <c r="Z8">
        <v>276</v>
      </c>
      <c r="AA8">
        <v>433</v>
      </c>
      <c r="AB8">
        <v>216</v>
      </c>
      <c r="AC8">
        <v>415</v>
      </c>
      <c r="AD8">
        <v>336</v>
      </c>
      <c r="AE8">
        <v>334</v>
      </c>
    </row>
    <row r="9" spans="1:31" x14ac:dyDescent="0.25">
      <c r="A9">
        <v>8</v>
      </c>
      <c r="B9">
        <v>421</v>
      </c>
      <c r="C9">
        <v>444</v>
      </c>
      <c r="D9">
        <v>886</v>
      </c>
      <c r="E9">
        <v>964</v>
      </c>
      <c r="F9">
        <v>881</v>
      </c>
      <c r="G9">
        <v>377</v>
      </c>
      <c r="H9">
        <v>551</v>
      </c>
      <c r="I9">
        <v>623</v>
      </c>
      <c r="J9">
        <v>1089</v>
      </c>
      <c r="K9">
        <v>271</v>
      </c>
      <c r="L9">
        <v>946</v>
      </c>
      <c r="M9">
        <v>580</v>
      </c>
      <c r="N9">
        <v>431</v>
      </c>
      <c r="O9">
        <v>358</v>
      </c>
      <c r="P9">
        <v>508</v>
      </c>
      <c r="Q9">
        <v>601</v>
      </c>
      <c r="R9">
        <v>705</v>
      </c>
      <c r="S9">
        <v>531</v>
      </c>
      <c r="T9">
        <v>509</v>
      </c>
      <c r="U9">
        <v>482</v>
      </c>
      <c r="V9">
        <v>593</v>
      </c>
      <c r="W9">
        <v>336</v>
      </c>
      <c r="X9">
        <v>484</v>
      </c>
      <c r="Y9">
        <v>317</v>
      </c>
      <c r="Z9">
        <v>577</v>
      </c>
      <c r="AA9">
        <v>641</v>
      </c>
      <c r="AB9">
        <v>309</v>
      </c>
      <c r="AC9">
        <v>581</v>
      </c>
      <c r="AD9">
        <v>657</v>
      </c>
      <c r="AE9">
        <v>388</v>
      </c>
    </row>
    <row r="10" spans="1:31" x14ac:dyDescent="0.25">
      <c r="A10">
        <v>9</v>
      </c>
      <c r="B10">
        <v>531</v>
      </c>
      <c r="C10">
        <v>555</v>
      </c>
      <c r="D10">
        <v>401</v>
      </c>
      <c r="E10">
        <v>388</v>
      </c>
      <c r="F10">
        <v>399</v>
      </c>
      <c r="G10">
        <v>442</v>
      </c>
      <c r="H10">
        <v>351</v>
      </c>
      <c r="I10">
        <v>461</v>
      </c>
      <c r="J10">
        <v>315</v>
      </c>
      <c r="K10">
        <v>414</v>
      </c>
      <c r="L10">
        <v>311</v>
      </c>
      <c r="M10">
        <v>500</v>
      </c>
      <c r="N10">
        <v>477</v>
      </c>
      <c r="O10">
        <v>393</v>
      </c>
      <c r="P10">
        <v>388</v>
      </c>
      <c r="Q10">
        <v>516</v>
      </c>
      <c r="R10">
        <v>428</v>
      </c>
      <c r="S10">
        <v>288</v>
      </c>
      <c r="T10">
        <v>542</v>
      </c>
      <c r="U10">
        <v>488</v>
      </c>
      <c r="V10">
        <v>360</v>
      </c>
      <c r="W10">
        <v>243</v>
      </c>
      <c r="X10">
        <v>590</v>
      </c>
      <c r="Y10">
        <v>444</v>
      </c>
      <c r="Z10">
        <v>510</v>
      </c>
      <c r="AA10">
        <v>328</v>
      </c>
      <c r="AB10">
        <v>384</v>
      </c>
      <c r="AC10">
        <v>581</v>
      </c>
      <c r="AD10">
        <v>329</v>
      </c>
      <c r="AE10">
        <v>607</v>
      </c>
    </row>
    <row r="11" spans="1:31" x14ac:dyDescent="0.25">
      <c r="A11">
        <v>10</v>
      </c>
      <c r="B11">
        <v>317</v>
      </c>
      <c r="C11">
        <v>297</v>
      </c>
      <c r="D11">
        <v>298</v>
      </c>
      <c r="E11">
        <v>694</v>
      </c>
      <c r="F11">
        <v>269</v>
      </c>
      <c r="G11">
        <v>267</v>
      </c>
      <c r="H11">
        <v>238</v>
      </c>
      <c r="I11">
        <v>260</v>
      </c>
      <c r="J11">
        <v>299</v>
      </c>
      <c r="K11">
        <v>165</v>
      </c>
      <c r="L11">
        <v>426</v>
      </c>
      <c r="M11">
        <v>230</v>
      </c>
      <c r="N11">
        <v>199</v>
      </c>
      <c r="O11">
        <v>335</v>
      </c>
      <c r="P11">
        <v>384</v>
      </c>
      <c r="Q11">
        <v>492</v>
      </c>
      <c r="R11">
        <v>264</v>
      </c>
      <c r="S11">
        <v>185</v>
      </c>
      <c r="T11">
        <v>243</v>
      </c>
      <c r="U11">
        <v>308</v>
      </c>
      <c r="V11">
        <v>562</v>
      </c>
      <c r="W11">
        <v>405</v>
      </c>
      <c r="X11">
        <v>438</v>
      </c>
      <c r="Y11">
        <v>361</v>
      </c>
      <c r="Z11">
        <v>147</v>
      </c>
      <c r="AA11">
        <v>320</v>
      </c>
      <c r="AB11">
        <v>266</v>
      </c>
      <c r="AC11">
        <v>206</v>
      </c>
      <c r="AD11">
        <v>514</v>
      </c>
      <c r="AE11">
        <v>282</v>
      </c>
    </row>
    <row r="12" spans="1:31" x14ac:dyDescent="0.25">
      <c r="A12">
        <v>11</v>
      </c>
      <c r="B12">
        <v>368</v>
      </c>
      <c r="C12">
        <v>316</v>
      </c>
      <c r="D12">
        <v>364</v>
      </c>
      <c r="E12">
        <v>659</v>
      </c>
      <c r="F12">
        <v>296</v>
      </c>
      <c r="G12">
        <v>693</v>
      </c>
      <c r="H12">
        <v>314</v>
      </c>
      <c r="I12">
        <v>304</v>
      </c>
      <c r="J12">
        <v>216</v>
      </c>
      <c r="K12">
        <v>253</v>
      </c>
      <c r="L12">
        <v>291</v>
      </c>
      <c r="M12">
        <v>414</v>
      </c>
      <c r="N12">
        <v>259</v>
      </c>
      <c r="O12">
        <v>357</v>
      </c>
      <c r="P12">
        <v>294</v>
      </c>
      <c r="Q12">
        <v>496</v>
      </c>
      <c r="R12">
        <v>1085</v>
      </c>
      <c r="S12">
        <v>355</v>
      </c>
      <c r="T12">
        <v>300</v>
      </c>
      <c r="U12">
        <v>491</v>
      </c>
      <c r="V12">
        <v>377</v>
      </c>
      <c r="W12">
        <v>356</v>
      </c>
      <c r="X12">
        <v>799</v>
      </c>
      <c r="Y12">
        <v>269</v>
      </c>
      <c r="Z12">
        <v>194</v>
      </c>
      <c r="AA12">
        <v>217</v>
      </c>
      <c r="AB12">
        <v>327</v>
      </c>
      <c r="AC12">
        <v>233</v>
      </c>
      <c r="AD12">
        <v>303</v>
      </c>
      <c r="AE12">
        <v>295</v>
      </c>
    </row>
    <row r="13" spans="1:31" x14ac:dyDescent="0.25">
      <c r="A13">
        <v>12</v>
      </c>
      <c r="B13">
        <v>340</v>
      </c>
      <c r="C13">
        <v>462</v>
      </c>
      <c r="D13">
        <v>219</v>
      </c>
      <c r="E13">
        <v>348</v>
      </c>
      <c r="F13">
        <v>1173</v>
      </c>
      <c r="G13">
        <v>380</v>
      </c>
      <c r="H13">
        <v>239</v>
      </c>
      <c r="I13">
        <v>273</v>
      </c>
      <c r="J13">
        <v>185</v>
      </c>
      <c r="K13">
        <v>381</v>
      </c>
      <c r="L13">
        <v>378</v>
      </c>
      <c r="M13">
        <v>212</v>
      </c>
      <c r="N13">
        <v>428</v>
      </c>
      <c r="O13">
        <v>241</v>
      </c>
      <c r="P13">
        <v>450</v>
      </c>
      <c r="Q13">
        <v>272</v>
      </c>
      <c r="R13">
        <v>225</v>
      </c>
      <c r="S13">
        <v>278</v>
      </c>
      <c r="T13">
        <v>365</v>
      </c>
      <c r="U13">
        <v>352</v>
      </c>
      <c r="V13">
        <v>320</v>
      </c>
      <c r="W13">
        <v>260</v>
      </c>
      <c r="X13">
        <v>188</v>
      </c>
      <c r="Y13">
        <v>241</v>
      </c>
      <c r="Z13">
        <v>217</v>
      </c>
      <c r="AA13">
        <v>344</v>
      </c>
      <c r="AB13">
        <v>398</v>
      </c>
      <c r="AC13">
        <v>477</v>
      </c>
      <c r="AD13">
        <v>387</v>
      </c>
      <c r="AE13">
        <v>381</v>
      </c>
    </row>
    <row r="14" spans="1:31" x14ac:dyDescent="0.25">
      <c r="A14">
        <v>13</v>
      </c>
      <c r="B14">
        <v>431</v>
      </c>
      <c r="C14">
        <v>147</v>
      </c>
      <c r="D14">
        <v>469</v>
      </c>
      <c r="E14">
        <v>380</v>
      </c>
      <c r="F14">
        <v>279</v>
      </c>
      <c r="G14">
        <v>935</v>
      </c>
      <c r="H14">
        <v>340</v>
      </c>
      <c r="I14">
        <v>171</v>
      </c>
      <c r="J14">
        <v>238</v>
      </c>
      <c r="K14">
        <v>769</v>
      </c>
      <c r="L14">
        <v>295</v>
      </c>
      <c r="M14">
        <v>246</v>
      </c>
      <c r="N14">
        <v>787</v>
      </c>
      <c r="O14">
        <v>303</v>
      </c>
      <c r="P14">
        <v>295</v>
      </c>
      <c r="Q14">
        <v>423</v>
      </c>
      <c r="R14">
        <v>277</v>
      </c>
      <c r="S14">
        <v>232</v>
      </c>
      <c r="T14">
        <v>123</v>
      </c>
      <c r="U14">
        <v>234</v>
      </c>
      <c r="V14">
        <v>266</v>
      </c>
      <c r="W14">
        <v>310</v>
      </c>
      <c r="X14">
        <v>599</v>
      </c>
      <c r="Y14">
        <v>203</v>
      </c>
      <c r="Z14">
        <v>546</v>
      </c>
      <c r="AA14">
        <v>452</v>
      </c>
      <c r="AB14">
        <v>203</v>
      </c>
      <c r="AC14">
        <v>570</v>
      </c>
      <c r="AD14">
        <v>245</v>
      </c>
      <c r="AE14">
        <v>339</v>
      </c>
    </row>
    <row r="15" spans="1:31" x14ac:dyDescent="0.25">
      <c r="A15">
        <v>14</v>
      </c>
      <c r="B15">
        <v>419</v>
      </c>
      <c r="C15">
        <v>465</v>
      </c>
      <c r="D15">
        <v>468</v>
      </c>
      <c r="E15">
        <v>313</v>
      </c>
      <c r="F15">
        <v>440</v>
      </c>
      <c r="G15">
        <v>195</v>
      </c>
      <c r="H15">
        <v>218</v>
      </c>
      <c r="I15">
        <v>315</v>
      </c>
      <c r="J15">
        <v>323</v>
      </c>
      <c r="K15">
        <v>213</v>
      </c>
      <c r="L15">
        <v>262</v>
      </c>
      <c r="M15">
        <v>301</v>
      </c>
      <c r="N15">
        <v>318</v>
      </c>
      <c r="O15">
        <v>367</v>
      </c>
      <c r="P15">
        <v>322</v>
      </c>
      <c r="Q15">
        <v>289</v>
      </c>
      <c r="R15">
        <v>232</v>
      </c>
      <c r="S15">
        <v>210</v>
      </c>
      <c r="T15">
        <v>256</v>
      </c>
      <c r="U15">
        <v>253</v>
      </c>
      <c r="V15">
        <v>256</v>
      </c>
      <c r="W15">
        <v>497</v>
      </c>
      <c r="X15">
        <v>732</v>
      </c>
      <c r="Y15">
        <v>241</v>
      </c>
      <c r="Z15">
        <v>393</v>
      </c>
      <c r="AA15">
        <v>181</v>
      </c>
      <c r="AB15">
        <v>735</v>
      </c>
      <c r="AC15">
        <v>196</v>
      </c>
      <c r="AD15">
        <v>382</v>
      </c>
      <c r="AE15">
        <v>198</v>
      </c>
    </row>
    <row r="16" spans="1:31" x14ac:dyDescent="0.25">
      <c r="A16">
        <v>15</v>
      </c>
      <c r="B16">
        <v>380</v>
      </c>
      <c r="C16">
        <v>317</v>
      </c>
      <c r="D16">
        <v>215</v>
      </c>
      <c r="E16">
        <v>202</v>
      </c>
      <c r="F16">
        <v>209</v>
      </c>
      <c r="G16">
        <v>206</v>
      </c>
      <c r="H16">
        <v>413</v>
      </c>
      <c r="I16">
        <v>352</v>
      </c>
      <c r="J16">
        <v>384</v>
      </c>
      <c r="K16">
        <v>400</v>
      </c>
      <c r="L16">
        <v>325</v>
      </c>
      <c r="M16">
        <v>218</v>
      </c>
      <c r="N16">
        <v>239</v>
      </c>
      <c r="O16">
        <v>212</v>
      </c>
      <c r="P16">
        <v>251</v>
      </c>
      <c r="Q16">
        <v>395</v>
      </c>
      <c r="R16">
        <v>188</v>
      </c>
      <c r="S16">
        <v>322</v>
      </c>
      <c r="T16">
        <v>372</v>
      </c>
      <c r="U16">
        <v>218</v>
      </c>
      <c r="V16">
        <v>209</v>
      </c>
      <c r="W16">
        <v>260</v>
      </c>
      <c r="X16">
        <v>367</v>
      </c>
      <c r="Y16">
        <v>214</v>
      </c>
      <c r="Z16">
        <v>384</v>
      </c>
      <c r="AA16">
        <v>208</v>
      </c>
      <c r="AB16">
        <v>764</v>
      </c>
      <c r="AC16">
        <v>208</v>
      </c>
      <c r="AD16">
        <v>280</v>
      </c>
      <c r="AE16">
        <v>363</v>
      </c>
    </row>
    <row r="17" spans="1:31" x14ac:dyDescent="0.25">
      <c r="A17">
        <v>16</v>
      </c>
      <c r="B17">
        <v>382</v>
      </c>
      <c r="C17">
        <v>420</v>
      </c>
      <c r="D17">
        <v>488</v>
      </c>
      <c r="E17">
        <v>479</v>
      </c>
      <c r="F17">
        <v>319</v>
      </c>
      <c r="G17">
        <v>431</v>
      </c>
      <c r="H17">
        <v>488</v>
      </c>
      <c r="I17">
        <v>326</v>
      </c>
      <c r="J17">
        <v>467</v>
      </c>
      <c r="K17">
        <v>315</v>
      </c>
      <c r="L17">
        <v>326</v>
      </c>
      <c r="M17">
        <v>323</v>
      </c>
      <c r="N17">
        <v>349</v>
      </c>
      <c r="O17">
        <v>355</v>
      </c>
      <c r="P17">
        <v>248</v>
      </c>
      <c r="Q17">
        <v>269</v>
      </c>
      <c r="R17">
        <v>268</v>
      </c>
      <c r="S17">
        <v>294</v>
      </c>
      <c r="T17">
        <v>383</v>
      </c>
      <c r="U17">
        <v>208</v>
      </c>
      <c r="V17">
        <v>304</v>
      </c>
      <c r="W17">
        <v>328</v>
      </c>
      <c r="X17">
        <v>306</v>
      </c>
      <c r="Y17">
        <v>567</v>
      </c>
      <c r="Z17">
        <v>300</v>
      </c>
      <c r="AA17">
        <v>309</v>
      </c>
      <c r="AB17">
        <v>343</v>
      </c>
      <c r="AC17">
        <v>354</v>
      </c>
      <c r="AD17">
        <v>223</v>
      </c>
      <c r="AE17">
        <v>237</v>
      </c>
    </row>
    <row r="18" spans="1:31" x14ac:dyDescent="0.25">
      <c r="A18">
        <v>17</v>
      </c>
      <c r="B18">
        <v>279</v>
      </c>
      <c r="C18">
        <v>272</v>
      </c>
      <c r="D18">
        <v>293</v>
      </c>
      <c r="E18">
        <v>448</v>
      </c>
      <c r="F18">
        <v>277</v>
      </c>
      <c r="G18">
        <v>276</v>
      </c>
      <c r="H18">
        <v>664</v>
      </c>
      <c r="I18">
        <v>236</v>
      </c>
      <c r="J18">
        <v>281</v>
      </c>
      <c r="K18">
        <v>275</v>
      </c>
      <c r="L18">
        <v>276</v>
      </c>
      <c r="M18">
        <v>276</v>
      </c>
      <c r="N18">
        <v>282</v>
      </c>
      <c r="O18">
        <v>275</v>
      </c>
      <c r="P18">
        <v>253</v>
      </c>
      <c r="Q18">
        <v>274</v>
      </c>
      <c r="R18">
        <v>445</v>
      </c>
      <c r="S18">
        <v>272</v>
      </c>
      <c r="T18">
        <v>276</v>
      </c>
      <c r="U18">
        <v>276</v>
      </c>
      <c r="V18">
        <v>274</v>
      </c>
      <c r="W18">
        <v>238</v>
      </c>
      <c r="X18">
        <v>281</v>
      </c>
      <c r="Y18">
        <v>276</v>
      </c>
      <c r="Z18">
        <v>278</v>
      </c>
      <c r="AA18">
        <v>274</v>
      </c>
      <c r="AB18">
        <v>284</v>
      </c>
      <c r="AC18">
        <v>277</v>
      </c>
      <c r="AD18">
        <v>275</v>
      </c>
      <c r="AE18">
        <v>276</v>
      </c>
    </row>
    <row r="19" spans="1:31" x14ac:dyDescent="0.25">
      <c r="A19">
        <v>18</v>
      </c>
      <c r="B19">
        <v>576</v>
      </c>
      <c r="C19">
        <v>277</v>
      </c>
      <c r="D19">
        <v>288</v>
      </c>
      <c r="E19">
        <v>353</v>
      </c>
      <c r="F19">
        <v>241</v>
      </c>
      <c r="G19">
        <v>279</v>
      </c>
      <c r="H19">
        <v>358</v>
      </c>
      <c r="I19">
        <v>325</v>
      </c>
      <c r="J19">
        <v>380</v>
      </c>
      <c r="K19">
        <v>279</v>
      </c>
      <c r="L19">
        <v>271</v>
      </c>
      <c r="M19">
        <v>570</v>
      </c>
      <c r="N19">
        <v>1037</v>
      </c>
      <c r="O19">
        <v>301</v>
      </c>
      <c r="P19">
        <v>297</v>
      </c>
      <c r="Q19">
        <v>375</v>
      </c>
      <c r="R19">
        <v>269</v>
      </c>
      <c r="S19">
        <v>471</v>
      </c>
      <c r="T19">
        <v>313</v>
      </c>
      <c r="U19">
        <v>258</v>
      </c>
      <c r="V19">
        <v>285</v>
      </c>
      <c r="W19">
        <v>347</v>
      </c>
      <c r="X19">
        <v>620</v>
      </c>
      <c r="Y19">
        <v>590</v>
      </c>
      <c r="Z19">
        <v>631</v>
      </c>
      <c r="AA19">
        <v>253</v>
      </c>
      <c r="AB19">
        <v>545</v>
      </c>
      <c r="AC19">
        <v>289</v>
      </c>
      <c r="AD19">
        <v>373</v>
      </c>
      <c r="AE19">
        <v>435</v>
      </c>
    </row>
    <row r="20" spans="1:31" x14ac:dyDescent="0.25">
      <c r="A20">
        <v>19</v>
      </c>
      <c r="B20">
        <v>267</v>
      </c>
      <c r="C20">
        <v>298</v>
      </c>
      <c r="D20">
        <v>404</v>
      </c>
      <c r="E20">
        <v>274</v>
      </c>
      <c r="F20">
        <v>265</v>
      </c>
      <c r="G20">
        <v>223</v>
      </c>
      <c r="H20">
        <v>928</v>
      </c>
      <c r="I20">
        <v>318</v>
      </c>
      <c r="J20">
        <v>437</v>
      </c>
      <c r="K20">
        <v>602</v>
      </c>
      <c r="L20">
        <v>314</v>
      </c>
      <c r="M20">
        <v>318</v>
      </c>
      <c r="N20">
        <v>605</v>
      </c>
      <c r="O20">
        <v>277</v>
      </c>
      <c r="P20">
        <v>496</v>
      </c>
      <c r="Q20">
        <v>360</v>
      </c>
      <c r="R20">
        <v>339</v>
      </c>
      <c r="S20">
        <v>321</v>
      </c>
      <c r="T20">
        <v>275</v>
      </c>
      <c r="U20">
        <v>263</v>
      </c>
      <c r="V20">
        <v>954</v>
      </c>
      <c r="W20">
        <v>437</v>
      </c>
      <c r="X20">
        <v>278</v>
      </c>
      <c r="Y20">
        <v>448</v>
      </c>
      <c r="Z20">
        <v>385</v>
      </c>
      <c r="AA20">
        <v>275</v>
      </c>
      <c r="AB20">
        <v>563</v>
      </c>
      <c r="AC20">
        <v>278</v>
      </c>
      <c r="AD20">
        <v>276</v>
      </c>
      <c r="AE20">
        <v>469</v>
      </c>
    </row>
    <row r="21" spans="1:31" x14ac:dyDescent="0.25">
      <c r="A21">
        <v>20</v>
      </c>
      <c r="B21">
        <v>434</v>
      </c>
      <c r="C21">
        <v>235</v>
      </c>
      <c r="D21">
        <v>364</v>
      </c>
      <c r="E21">
        <v>347</v>
      </c>
      <c r="F21">
        <v>307</v>
      </c>
      <c r="G21">
        <v>353</v>
      </c>
      <c r="H21">
        <v>190</v>
      </c>
      <c r="I21">
        <v>329</v>
      </c>
      <c r="J21">
        <v>248</v>
      </c>
      <c r="K21">
        <v>305</v>
      </c>
      <c r="L21">
        <v>262</v>
      </c>
      <c r="M21">
        <v>411</v>
      </c>
      <c r="N21">
        <v>386</v>
      </c>
      <c r="O21">
        <v>225</v>
      </c>
      <c r="P21">
        <v>356</v>
      </c>
      <c r="Q21">
        <v>368</v>
      </c>
      <c r="R21">
        <v>315</v>
      </c>
      <c r="S21">
        <v>323</v>
      </c>
      <c r="T21">
        <v>311</v>
      </c>
      <c r="U21">
        <v>301</v>
      </c>
      <c r="V21">
        <v>383</v>
      </c>
      <c r="W21">
        <v>255</v>
      </c>
      <c r="X21">
        <v>490</v>
      </c>
      <c r="Y21">
        <v>248</v>
      </c>
      <c r="Z21">
        <v>277</v>
      </c>
      <c r="AA21">
        <v>257</v>
      </c>
      <c r="AB21">
        <v>336</v>
      </c>
      <c r="AC21">
        <v>323</v>
      </c>
      <c r="AD21">
        <v>359</v>
      </c>
      <c r="AE21">
        <v>281</v>
      </c>
    </row>
    <row r="22" spans="1:31" x14ac:dyDescent="0.25">
      <c r="A22">
        <v>21</v>
      </c>
      <c r="B22">
        <v>864</v>
      </c>
      <c r="C22">
        <v>345</v>
      </c>
      <c r="D22">
        <v>308</v>
      </c>
      <c r="E22">
        <v>278</v>
      </c>
      <c r="F22">
        <v>588</v>
      </c>
      <c r="G22">
        <v>303</v>
      </c>
      <c r="H22">
        <v>601</v>
      </c>
      <c r="I22">
        <v>908</v>
      </c>
      <c r="J22">
        <v>306</v>
      </c>
      <c r="K22">
        <v>215</v>
      </c>
      <c r="L22">
        <v>289</v>
      </c>
      <c r="M22">
        <v>367</v>
      </c>
      <c r="N22">
        <v>301</v>
      </c>
      <c r="O22">
        <v>411</v>
      </c>
      <c r="P22">
        <v>359</v>
      </c>
      <c r="Q22">
        <v>262</v>
      </c>
      <c r="R22">
        <v>298</v>
      </c>
      <c r="S22">
        <v>270</v>
      </c>
      <c r="T22">
        <v>358</v>
      </c>
      <c r="U22">
        <v>566</v>
      </c>
      <c r="V22">
        <v>185</v>
      </c>
      <c r="W22">
        <v>506</v>
      </c>
      <c r="X22">
        <v>284</v>
      </c>
      <c r="Y22">
        <v>435</v>
      </c>
      <c r="Z22">
        <v>290</v>
      </c>
      <c r="AA22">
        <v>689</v>
      </c>
      <c r="AB22">
        <v>312</v>
      </c>
      <c r="AC22">
        <v>512</v>
      </c>
      <c r="AD22">
        <v>384</v>
      </c>
      <c r="AE22">
        <v>281</v>
      </c>
    </row>
    <row r="23" spans="1:31" x14ac:dyDescent="0.25">
      <c r="A23">
        <v>22</v>
      </c>
      <c r="B23">
        <v>278</v>
      </c>
      <c r="C23">
        <v>275</v>
      </c>
      <c r="D23">
        <v>310</v>
      </c>
      <c r="E23">
        <v>446</v>
      </c>
      <c r="F23">
        <v>282</v>
      </c>
      <c r="G23">
        <v>285</v>
      </c>
      <c r="H23">
        <v>728</v>
      </c>
      <c r="I23">
        <v>278</v>
      </c>
      <c r="J23">
        <v>271</v>
      </c>
      <c r="K23">
        <v>449</v>
      </c>
      <c r="L23">
        <v>411</v>
      </c>
      <c r="M23">
        <v>348</v>
      </c>
      <c r="N23">
        <v>280</v>
      </c>
      <c r="O23">
        <v>278</v>
      </c>
      <c r="P23">
        <v>451</v>
      </c>
      <c r="Q23">
        <v>180</v>
      </c>
      <c r="R23">
        <v>278</v>
      </c>
      <c r="S23">
        <v>305</v>
      </c>
      <c r="T23">
        <v>282</v>
      </c>
      <c r="U23">
        <v>277</v>
      </c>
      <c r="V23">
        <v>277</v>
      </c>
      <c r="W23">
        <v>276</v>
      </c>
      <c r="X23">
        <v>210</v>
      </c>
      <c r="Y23">
        <v>301</v>
      </c>
      <c r="Z23">
        <v>470</v>
      </c>
      <c r="AA23">
        <v>289</v>
      </c>
      <c r="AB23">
        <v>258</v>
      </c>
      <c r="AC23">
        <v>277</v>
      </c>
      <c r="AD23">
        <v>451</v>
      </c>
      <c r="AE23">
        <v>555</v>
      </c>
    </row>
    <row r="24" spans="1:31" x14ac:dyDescent="0.25">
      <c r="A24">
        <v>23</v>
      </c>
      <c r="B24">
        <v>276</v>
      </c>
      <c r="C24">
        <v>264</v>
      </c>
      <c r="D24">
        <v>1050</v>
      </c>
      <c r="E24">
        <v>269</v>
      </c>
      <c r="F24">
        <v>287</v>
      </c>
      <c r="G24">
        <v>254</v>
      </c>
      <c r="H24">
        <v>232</v>
      </c>
      <c r="I24">
        <v>651</v>
      </c>
      <c r="J24">
        <v>259</v>
      </c>
      <c r="K24">
        <v>242</v>
      </c>
      <c r="L24">
        <v>204</v>
      </c>
      <c r="M24">
        <v>674</v>
      </c>
      <c r="N24">
        <v>362</v>
      </c>
      <c r="O24">
        <v>546</v>
      </c>
      <c r="P24">
        <v>292</v>
      </c>
      <c r="Q24">
        <v>383</v>
      </c>
      <c r="R24">
        <v>256</v>
      </c>
      <c r="S24">
        <v>233</v>
      </c>
      <c r="T24">
        <v>451</v>
      </c>
      <c r="U24">
        <v>314</v>
      </c>
      <c r="V24">
        <v>701</v>
      </c>
      <c r="W24">
        <v>469</v>
      </c>
      <c r="X24">
        <v>287</v>
      </c>
      <c r="Y24">
        <v>323</v>
      </c>
      <c r="Z24">
        <v>331</v>
      </c>
      <c r="AA24">
        <v>188</v>
      </c>
      <c r="AB24">
        <v>593</v>
      </c>
      <c r="AC24">
        <v>407</v>
      </c>
      <c r="AD24">
        <v>449</v>
      </c>
      <c r="AE24">
        <v>407</v>
      </c>
    </row>
    <row r="25" spans="1:31" x14ac:dyDescent="0.25">
      <c r="A25">
        <v>24</v>
      </c>
      <c r="B25">
        <v>357</v>
      </c>
      <c r="C25">
        <v>383</v>
      </c>
      <c r="D25">
        <v>229</v>
      </c>
      <c r="E25">
        <v>391</v>
      </c>
      <c r="F25">
        <v>237</v>
      </c>
      <c r="G25">
        <v>211</v>
      </c>
      <c r="H25">
        <v>368</v>
      </c>
      <c r="I25">
        <v>355</v>
      </c>
      <c r="J25">
        <v>302</v>
      </c>
      <c r="K25">
        <v>449</v>
      </c>
      <c r="L25">
        <v>534</v>
      </c>
      <c r="M25">
        <v>350</v>
      </c>
      <c r="N25">
        <v>328</v>
      </c>
      <c r="O25">
        <v>297</v>
      </c>
      <c r="P25">
        <v>375</v>
      </c>
      <c r="Q25">
        <v>339</v>
      </c>
      <c r="R25">
        <v>280</v>
      </c>
      <c r="S25">
        <v>239</v>
      </c>
      <c r="T25">
        <v>518</v>
      </c>
      <c r="U25">
        <v>371</v>
      </c>
      <c r="V25">
        <v>440</v>
      </c>
      <c r="W25">
        <v>255</v>
      </c>
      <c r="X25">
        <v>283</v>
      </c>
      <c r="Y25">
        <v>263</v>
      </c>
      <c r="Z25">
        <v>271</v>
      </c>
      <c r="AA25">
        <v>321</v>
      </c>
      <c r="AB25">
        <v>270</v>
      </c>
      <c r="AC25">
        <v>331</v>
      </c>
      <c r="AD25">
        <v>266</v>
      </c>
      <c r="AE25">
        <v>362</v>
      </c>
    </row>
    <row r="26" spans="1:31" x14ac:dyDescent="0.25">
      <c r="A26">
        <v>25</v>
      </c>
      <c r="B26">
        <v>233</v>
      </c>
      <c r="C26">
        <v>449</v>
      </c>
      <c r="D26">
        <v>299</v>
      </c>
      <c r="E26">
        <v>240</v>
      </c>
      <c r="F26">
        <v>334</v>
      </c>
      <c r="G26">
        <v>312</v>
      </c>
      <c r="H26">
        <v>215</v>
      </c>
      <c r="I26">
        <v>326</v>
      </c>
      <c r="J26">
        <v>278</v>
      </c>
      <c r="K26">
        <v>167</v>
      </c>
      <c r="L26">
        <v>338</v>
      </c>
      <c r="M26">
        <v>273</v>
      </c>
      <c r="N26">
        <v>261</v>
      </c>
      <c r="O26">
        <v>363</v>
      </c>
      <c r="P26">
        <v>227</v>
      </c>
      <c r="Q26">
        <v>311</v>
      </c>
      <c r="R26">
        <v>253</v>
      </c>
      <c r="S26">
        <v>226</v>
      </c>
      <c r="T26">
        <v>281</v>
      </c>
      <c r="U26">
        <v>248</v>
      </c>
      <c r="V26">
        <v>267</v>
      </c>
      <c r="W26">
        <v>288</v>
      </c>
      <c r="X26">
        <v>199</v>
      </c>
      <c r="Y26">
        <v>254</v>
      </c>
      <c r="Z26">
        <v>173</v>
      </c>
      <c r="AA26">
        <v>300</v>
      </c>
      <c r="AB26">
        <v>295</v>
      </c>
      <c r="AC26">
        <v>328</v>
      </c>
      <c r="AD26">
        <v>401</v>
      </c>
      <c r="AE26">
        <v>274</v>
      </c>
    </row>
    <row r="27" spans="1:31" x14ac:dyDescent="0.25">
      <c r="A27">
        <v>26</v>
      </c>
      <c r="B27">
        <v>573</v>
      </c>
      <c r="C27">
        <v>249</v>
      </c>
      <c r="D27">
        <v>238</v>
      </c>
      <c r="E27">
        <v>410</v>
      </c>
      <c r="F27">
        <v>184</v>
      </c>
      <c r="G27">
        <v>279</v>
      </c>
      <c r="H27">
        <v>450</v>
      </c>
      <c r="I27">
        <v>402</v>
      </c>
      <c r="J27">
        <v>397</v>
      </c>
      <c r="K27">
        <v>395</v>
      </c>
      <c r="L27">
        <v>148</v>
      </c>
      <c r="M27">
        <v>619</v>
      </c>
      <c r="N27">
        <v>381</v>
      </c>
      <c r="O27">
        <v>318</v>
      </c>
      <c r="P27">
        <v>274</v>
      </c>
      <c r="Q27">
        <v>382</v>
      </c>
      <c r="R27">
        <v>603</v>
      </c>
      <c r="S27">
        <v>399</v>
      </c>
      <c r="T27">
        <v>356</v>
      </c>
      <c r="U27">
        <v>230</v>
      </c>
      <c r="V27">
        <v>304</v>
      </c>
      <c r="W27">
        <v>492</v>
      </c>
      <c r="X27">
        <v>427</v>
      </c>
      <c r="Y27">
        <v>187</v>
      </c>
      <c r="Z27">
        <v>182</v>
      </c>
      <c r="AA27">
        <v>280</v>
      </c>
      <c r="AB27">
        <v>468</v>
      </c>
      <c r="AC27">
        <v>471</v>
      </c>
      <c r="AD27">
        <v>275</v>
      </c>
      <c r="AE27">
        <v>416</v>
      </c>
    </row>
    <row r="28" spans="1:31" x14ac:dyDescent="0.25">
      <c r="A28">
        <v>27</v>
      </c>
      <c r="B28">
        <v>261</v>
      </c>
      <c r="C28">
        <v>237</v>
      </c>
      <c r="D28">
        <v>348</v>
      </c>
      <c r="E28">
        <v>323</v>
      </c>
      <c r="F28">
        <v>258</v>
      </c>
      <c r="G28">
        <v>371</v>
      </c>
      <c r="H28">
        <v>274</v>
      </c>
      <c r="I28">
        <v>276</v>
      </c>
      <c r="J28">
        <v>264</v>
      </c>
      <c r="K28">
        <v>357</v>
      </c>
      <c r="L28">
        <v>645</v>
      </c>
      <c r="M28">
        <v>281</v>
      </c>
      <c r="N28">
        <v>385</v>
      </c>
      <c r="O28">
        <v>309</v>
      </c>
      <c r="P28">
        <v>494</v>
      </c>
      <c r="Q28">
        <v>212</v>
      </c>
      <c r="R28">
        <v>311</v>
      </c>
      <c r="S28">
        <v>261</v>
      </c>
      <c r="T28">
        <v>201</v>
      </c>
      <c r="U28">
        <v>244</v>
      </c>
      <c r="V28">
        <v>263</v>
      </c>
      <c r="W28">
        <v>231</v>
      </c>
      <c r="X28">
        <v>239</v>
      </c>
      <c r="Y28">
        <v>391</v>
      </c>
      <c r="Z28">
        <v>236</v>
      </c>
      <c r="AA28">
        <v>325</v>
      </c>
      <c r="AB28">
        <v>386</v>
      </c>
      <c r="AC28">
        <v>441</v>
      </c>
      <c r="AD28">
        <v>231</v>
      </c>
      <c r="AE28">
        <v>293</v>
      </c>
    </row>
    <row r="29" spans="1:31" x14ac:dyDescent="0.25">
      <c r="A29">
        <v>28</v>
      </c>
      <c r="B29">
        <v>350</v>
      </c>
      <c r="C29">
        <v>285</v>
      </c>
      <c r="D29">
        <v>388</v>
      </c>
      <c r="E29">
        <v>348</v>
      </c>
      <c r="F29">
        <v>290</v>
      </c>
      <c r="G29">
        <v>613</v>
      </c>
      <c r="H29">
        <v>194</v>
      </c>
      <c r="I29">
        <v>306</v>
      </c>
      <c r="J29">
        <v>268</v>
      </c>
      <c r="K29">
        <v>308</v>
      </c>
      <c r="L29">
        <v>341</v>
      </c>
      <c r="M29">
        <v>326</v>
      </c>
      <c r="N29">
        <v>434</v>
      </c>
      <c r="O29">
        <v>227</v>
      </c>
      <c r="P29">
        <v>223</v>
      </c>
      <c r="Q29">
        <v>277</v>
      </c>
      <c r="R29">
        <v>224</v>
      </c>
      <c r="S29">
        <v>393</v>
      </c>
      <c r="T29">
        <v>282</v>
      </c>
      <c r="U29">
        <v>397</v>
      </c>
      <c r="V29">
        <v>291</v>
      </c>
      <c r="W29">
        <v>328</v>
      </c>
      <c r="X29">
        <v>339</v>
      </c>
      <c r="Y29">
        <v>242</v>
      </c>
      <c r="Z29">
        <v>302</v>
      </c>
      <c r="AA29">
        <v>550</v>
      </c>
      <c r="AB29">
        <v>291</v>
      </c>
      <c r="AC29">
        <v>209</v>
      </c>
      <c r="AD29">
        <v>301</v>
      </c>
      <c r="AE29">
        <v>338</v>
      </c>
    </row>
    <row r="30" spans="1:31" x14ac:dyDescent="0.25">
      <c r="A30">
        <v>29</v>
      </c>
      <c r="B30">
        <v>299</v>
      </c>
      <c r="C30">
        <v>365</v>
      </c>
      <c r="D30">
        <v>501</v>
      </c>
      <c r="E30">
        <v>261</v>
      </c>
      <c r="F30">
        <v>273</v>
      </c>
      <c r="G30">
        <v>291</v>
      </c>
      <c r="H30">
        <v>309</v>
      </c>
      <c r="I30">
        <v>213</v>
      </c>
      <c r="J30">
        <v>244</v>
      </c>
      <c r="K30">
        <v>227</v>
      </c>
      <c r="L30">
        <v>208</v>
      </c>
      <c r="M30">
        <v>395</v>
      </c>
      <c r="N30">
        <v>421</v>
      </c>
      <c r="O30">
        <v>244</v>
      </c>
      <c r="P30">
        <v>312</v>
      </c>
      <c r="Q30">
        <v>301</v>
      </c>
      <c r="R30">
        <v>669</v>
      </c>
      <c r="S30">
        <v>184</v>
      </c>
      <c r="T30">
        <v>390</v>
      </c>
      <c r="U30">
        <v>410</v>
      </c>
      <c r="V30">
        <v>381</v>
      </c>
      <c r="W30">
        <v>424</v>
      </c>
      <c r="X30">
        <v>275</v>
      </c>
      <c r="Y30">
        <v>301</v>
      </c>
      <c r="Z30">
        <v>519</v>
      </c>
      <c r="AA30">
        <v>183</v>
      </c>
      <c r="AB30">
        <v>579</v>
      </c>
      <c r="AC30">
        <v>324</v>
      </c>
      <c r="AD30">
        <v>369</v>
      </c>
      <c r="AE30">
        <v>703</v>
      </c>
    </row>
    <row r="31" spans="1:31" x14ac:dyDescent="0.25">
      <c r="A31">
        <v>30</v>
      </c>
      <c r="B31">
        <v>250</v>
      </c>
      <c r="C31">
        <v>336</v>
      </c>
      <c r="D31">
        <v>534</v>
      </c>
      <c r="E31">
        <v>425</v>
      </c>
      <c r="F31">
        <v>257</v>
      </c>
      <c r="G31">
        <v>221</v>
      </c>
      <c r="H31">
        <v>378</v>
      </c>
      <c r="I31">
        <v>481</v>
      </c>
      <c r="J31">
        <v>335</v>
      </c>
      <c r="K31">
        <v>393</v>
      </c>
      <c r="L31">
        <v>701</v>
      </c>
      <c r="M31">
        <v>331</v>
      </c>
      <c r="N31">
        <v>200</v>
      </c>
      <c r="O31">
        <v>765</v>
      </c>
      <c r="P31">
        <v>341</v>
      </c>
      <c r="Q31">
        <v>360</v>
      </c>
      <c r="R31">
        <v>375</v>
      </c>
      <c r="S31">
        <v>265</v>
      </c>
      <c r="T31">
        <v>344</v>
      </c>
      <c r="U31">
        <v>524</v>
      </c>
      <c r="V31">
        <v>241</v>
      </c>
      <c r="W31">
        <v>320</v>
      </c>
      <c r="X31">
        <v>265</v>
      </c>
      <c r="Y31">
        <v>254</v>
      </c>
      <c r="Z31">
        <v>367</v>
      </c>
      <c r="AA31">
        <v>296</v>
      </c>
      <c r="AB31">
        <v>312</v>
      </c>
      <c r="AC31">
        <v>227</v>
      </c>
      <c r="AD31">
        <v>603</v>
      </c>
      <c r="AE31">
        <v>164</v>
      </c>
    </row>
    <row r="32" spans="1:31" x14ac:dyDescent="0.25">
      <c r="A32">
        <v>31</v>
      </c>
      <c r="B32">
        <v>359</v>
      </c>
      <c r="C32">
        <v>239</v>
      </c>
      <c r="D32">
        <v>282</v>
      </c>
      <c r="E32">
        <v>322</v>
      </c>
      <c r="F32">
        <v>304</v>
      </c>
      <c r="G32">
        <v>198</v>
      </c>
      <c r="H32">
        <v>480</v>
      </c>
      <c r="I32">
        <v>252</v>
      </c>
      <c r="J32">
        <v>510</v>
      </c>
      <c r="K32">
        <v>393</v>
      </c>
      <c r="L32">
        <v>664</v>
      </c>
      <c r="M32">
        <v>354</v>
      </c>
      <c r="N32">
        <v>559</v>
      </c>
      <c r="O32">
        <v>453</v>
      </c>
      <c r="P32">
        <v>329</v>
      </c>
      <c r="Q32">
        <v>383</v>
      </c>
      <c r="R32">
        <v>286</v>
      </c>
      <c r="S32">
        <v>297</v>
      </c>
      <c r="T32">
        <v>403</v>
      </c>
      <c r="U32">
        <v>264</v>
      </c>
      <c r="V32">
        <v>325</v>
      </c>
      <c r="W32">
        <v>341</v>
      </c>
      <c r="X32">
        <v>236</v>
      </c>
      <c r="Y32">
        <v>230</v>
      </c>
      <c r="Z32">
        <v>279</v>
      </c>
      <c r="AA32">
        <v>384</v>
      </c>
      <c r="AB32">
        <v>268</v>
      </c>
      <c r="AC32">
        <v>353</v>
      </c>
      <c r="AD32">
        <v>397</v>
      </c>
      <c r="AE32">
        <v>282</v>
      </c>
    </row>
    <row r="33" spans="1:31" x14ac:dyDescent="0.25">
      <c r="A33">
        <v>32</v>
      </c>
      <c r="B33">
        <v>405</v>
      </c>
      <c r="C33">
        <v>252</v>
      </c>
      <c r="D33">
        <v>235</v>
      </c>
      <c r="E33">
        <v>385</v>
      </c>
      <c r="F33">
        <v>406</v>
      </c>
      <c r="G33">
        <v>215</v>
      </c>
      <c r="H33">
        <v>223</v>
      </c>
      <c r="I33">
        <v>248</v>
      </c>
      <c r="J33">
        <v>331</v>
      </c>
      <c r="K33">
        <v>198</v>
      </c>
      <c r="L33">
        <v>416</v>
      </c>
      <c r="M33">
        <v>301</v>
      </c>
      <c r="N33">
        <v>379</v>
      </c>
      <c r="O33">
        <v>262</v>
      </c>
      <c r="P33">
        <v>440</v>
      </c>
      <c r="Q33">
        <v>327</v>
      </c>
      <c r="R33">
        <v>461</v>
      </c>
      <c r="S33">
        <v>386</v>
      </c>
      <c r="T33">
        <v>443</v>
      </c>
      <c r="U33">
        <v>258</v>
      </c>
      <c r="V33">
        <v>272</v>
      </c>
      <c r="W33">
        <v>215</v>
      </c>
      <c r="X33">
        <v>192</v>
      </c>
      <c r="Y33">
        <v>259</v>
      </c>
      <c r="Z33">
        <v>472</v>
      </c>
      <c r="AA33">
        <v>239</v>
      </c>
      <c r="AB33">
        <v>432</v>
      </c>
      <c r="AC33">
        <v>299</v>
      </c>
      <c r="AD33">
        <v>277</v>
      </c>
      <c r="AE33">
        <v>310</v>
      </c>
    </row>
    <row r="34" spans="1:31" x14ac:dyDescent="0.25">
      <c r="A34">
        <v>33</v>
      </c>
      <c r="B34">
        <v>393</v>
      </c>
      <c r="C34">
        <v>352</v>
      </c>
      <c r="D34">
        <v>386</v>
      </c>
      <c r="E34">
        <v>206</v>
      </c>
      <c r="F34">
        <v>272</v>
      </c>
      <c r="G34">
        <v>269</v>
      </c>
      <c r="H34">
        <v>259</v>
      </c>
      <c r="I34">
        <v>239</v>
      </c>
      <c r="J34">
        <v>277</v>
      </c>
      <c r="K34">
        <v>295</v>
      </c>
      <c r="L34">
        <v>281</v>
      </c>
      <c r="M34">
        <v>367</v>
      </c>
      <c r="N34">
        <v>210</v>
      </c>
      <c r="O34">
        <v>153</v>
      </c>
      <c r="P34">
        <v>307</v>
      </c>
      <c r="Q34">
        <v>411</v>
      </c>
      <c r="R34">
        <v>300</v>
      </c>
      <c r="S34">
        <v>310</v>
      </c>
      <c r="T34">
        <v>1394</v>
      </c>
      <c r="U34">
        <v>222</v>
      </c>
      <c r="V34">
        <v>480</v>
      </c>
      <c r="W34">
        <v>416</v>
      </c>
      <c r="X34">
        <v>336</v>
      </c>
      <c r="Y34">
        <v>225</v>
      </c>
      <c r="Z34">
        <v>447</v>
      </c>
      <c r="AA34">
        <v>551</v>
      </c>
      <c r="AB34">
        <v>306</v>
      </c>
      <c r="AC34">
        <v>348</v>
      </c>
      <c r="AD34">
        <v>324</v>
      </c>
      <c r="AE34">
        <v>223</v>
      </c>
    </row>
    <row r="35" spans="1:31" x14ac:dyDescent="0.25">
      <c r="A35">
        <v>34</v>
      </c>
      <c r="B35">
        <v>393</v>
      </c>
      <c r="C35">
        <v>330</v>
      </c>
      <c r="D35">
        <v>488</v>
      </c>
      <c r="E35">
        <v>548</v>
      </c>
      <c r="F35">
        <v>349</v>
      </c>
      <c r="G35">
        <v>216</v>
      </c>
      <c r="H35">
        <v>351</v>
      </c>
      <c r="I35">
        <v>383</v>
      </c>
      <c r="J35">
        <v>387</v>
      </c>
      <c r="K35">
        <v>456</v>
      </c>
      <c r="L35">
        <v>264</v>
      </c>
      <c r="M35">
        <v>212</v>
      </c>
      <c r="N35">
        <v>230</v>
      </c>
      <c r="O35">
        <v>665</v>
      </c>
      <c r="P35">
        <v>222</v>
      </c>
      <c r="Q35">
        <v>242</v>
      </c>
      <c r="R35">
        <v>489</v>
      </c>
      <c r="S35">
        <v>346</v>
      </c>
      <c r="T35">
        <v>267</v>
      </c>
      <c r="U35">
        <v>269</v>
      </c>
      <c r="V35">
        <v>350</v>
      </c>
      <c r="W35">
        <v>247</v>
      </c>
      <c r="X35">
        <v>165</v>
      </c>
      <c r="Y35">
        <v>193</v>
      </c>
      <c r="Z35">
        <v>464</v>
      </c>
      <c r="AA35">
        <v>210</v>
      </c>
      <c r="AB35">
        <v>237</v>
      </c>
      <c r="AC35">
        <v>247</v>
      </c>
      <c r="AD35">
        <v>731</v>
      </c>
      <c r="AE35">
        <v>408</v>
      </c>
    </row>
    <row r="36" spans="1:31" x14ac:dyDescent="0.25">
      <c r="A36">
        <v>35</v>
      </c>
      <c r="B36">
        <v>236</v>
      </c>
      <c r="C36">
        <v>462</v>
      </c>
      <c r="D36">
        <v>348</v>
      </c>
      <c r="E36">
        <v>333</v>
      </c>
      <c r="F36">
        <v>472</v>
      </c>
      <c r="G36">
        <v>206</v>
      </c>
      <c r="H36">
        <v>433</v>
      </c>
      <c r="I36">
        <v>214</v>
      </c>
      <c r="J36">
        <v>543</v>
      </c>
      <c r="K36">
        <v>266</v>
      </c>
      <c r="L36">
        <v>250</v>
      </c>
      <c r="M36">
        <v>296</v>
      </c>
      <c r="N36">
        <v>292</v>
      </c>
      <c r="O36">
        <v>258</v>
      </c>
      <c r="P36">
        <v>489</v>
      </c>
      <c r="Q36">
        <v>334</v>
      </c>
      <c r="R36">
        <v>242</v>
      </c>
      <c r="S36">
        <v>262</v>
      </c>
      <c r="T36">
        <v>298</v>
      </c>
      <c r="U36">
        <v>420</v>
      </c>
      <c r="V36">
        <v>576</v>
      </c>
      <c r="W36">
        <v>230</v>
      </c>
      <c r="X36">
        <v>363</v>
      </c>
      <c r="Y36">
        <v>494</v>
      </c>
      <c r="Z36">
        <v>204</v>
      </c>
      <c r="AA36">
        <v>272</v>
      </c>
      <c r="AB36">
        <v>300</v>
      </c>
      <c r="AC36">
        <v>184</v>
      </c>
      <c r="AD36">
        <v>368</v>
      </c>
      <c r="AE36">
        <v>148</v>
      </c>
    </row>
    <row r="37" spans="1:31" x14ac:dyDescent="0.25">
      <c r="A37">
        <v>36</v>
      </c>
      <c r="B37">
        <v>303</v>
      </c>
      <c r="C37">
        <v>278</v>
      </c>
      <c r="D37">
        <v>384</v>
      </c>
      <c r="E37">
        <v>392</v>
      </c>
      <c r="F37">
        <v>216</v>
      </c>
      <c r="G37">
        <v>369</v>
      </c>
      <c r="H37">
        <v>350</v>
      </c>
      <c r="I37">
        <v>260</v>
      </c>
      <c r="J37">
        <v>462</v>
      </c>
      <c r="K37">
        <v>463</v>
      </c>
      <c r="L37">
        <v>285</v>
      </c>
      <c r="M37">
        <v>324</v>
      </c>
      <c r="N37">
        <v>309</v>
      </c>
      <c r="O37">
        <v>340</v>
      </c>
      <c r="P37">
        <v>159</v>
      </c>
      <c r="Q37">
        <v>321</v>
      </c>
      <c r="R37">
        <v>333</v>
      </c>
      <c r="S37">
        <v>318</v>
      </c>
      <c r="T37">
        <v>365</v>
      </c>
      <c r="U37">
        <v>215</v>
      </c>
      <c r="V37">
        <v>303</v>
      </c>
      <c r="W37">
        <v>210</v>
      </c>
      <c r="X37">
        <v>276</v>
      </c>
      <c r="Y37">
        <v>245</v>
      </c>
      <c r="Z37">
        <v>313</v>
      </c>
      <c r="AA37">
        <v>199</v>
      </c>
      <c r="AB37">
        <v>249</v>
      </c>
      <c r="AC37">
        <v>285</v>
      </c>
      <c r="AD37">
        <v>292</v>
      </c>
      <c r="AE37">
        <v>729</v>
      </c>
    </row>
    <row r="38" spans="1:31" x14ac:dyDescent="0.25">
      <c r="A38">
        <v>37</v>
      </c>
      <c r="B38">
        <v>218</v>
      </c>
      <c r="C38">
        <v>407</v>
      </c>
      <c r="D38">
        <v>376</v>
      </c>
      <c r="E38">
        <v>256</v>
      </c>
      <c r="F38">
        <v>332</v>
      </c>
      <c r="G38">
        <v>354</v>
      </c>
      <c r="H38">
        <v>508</v>
      </c>
      <c r="I38">
        <v>242</v>
      </c>
      <c r="J38">
        <v>326</v>
      </c>
      <c r="K38">
        <v>191</v>
      </c>
      <c r="L38">
        <v>217</v>
      </c>
      <c r="M38">
        <v>208</v>
      </c>
      <c r="N38">
        <v>486</v>
      </c>
      <c r="O38">
        <v>194</v>
      </c>
      <c r="P38">
        <v>208</v>
      </c>
      <c r="Q38">
        <v>283</v>
      </c>
      <c r="R38">
        <v>186</v>
      </c>
      <c r="S38">
        <v>262</v>
      </c>
      <c r="T38">
        <v>208</v>
      </c>
      <c r="U38">
        <v>272</v>
      </c>
      <c r="V38">
        <v>337</v>
      </c>
      <c r="W38">
        <v>343</v>
      </c>
      <c r="X38">
        <v>181</v>
      </c>
      <c r="Y38">
        <v>204</v>
      </c>
      <c r="Z38">
        <v>254</v>
      </c>
      <c r="AA38">
        <v>338</v>
      </c>
      <c r="AB38">
        <v>348</v>
      </c>
      <c r="AC38">
        <v>303</v>
      </c>
      <c r="AD38">
        <v>420</v>
      </c>
      <c r="AE38">
        <v>369</v>
      </c>
    </row>
    <row r="39" spans="1:31" x14ac:dyDescent="0.25">
      <c r="A39">
        <v>38</v>
      </c>
      <c r="B39">
        <v>456</v>
      </c>
      <c r="C39">
        <v>379</v>
      </c>
      <c r="D39">
        <v>220</v>
      </c>
      <c r="E39">
        <v>278</v>
      </c>
      <c r="F39">
        <v>419</v>
      </c>
      <c r="G39">
        <v>212</v>
      </c>
      <c r="H39">
        <v>218</v>
      </c>
      <c r="I39">
        <v>264</v>
      </c>
      <c r="J39">
        <v>455</v>
      </c>
      <c r="K39">
        <v>221</v>
      </c>
      <c r="L39">
        <v>301</v>
      </c>
      <c r="M39">
        <v>271</v>
      </c>
      <c r="N39">
        <v>346</v>
      </c>
      <c r="O39">
        <v>235</v>
      </c>
      <c r="P39">
        <v>285</v>
      </c>
      <c r="Q39">
        <v>425</v>
      </c>
      <c r="R39">
        <v>267</v>
      </c>
      <c r="S39">
        <v>231</v>
      </c>
      <c r="T39">
        <v>384</v>
      </c>
      <c r="U39">
        <v>383</v>
      </c>
      <c r="V39">
        <v>258</v>
      </c>
      <c r="W39">
        <v>213</v>
      </c>
      <c r="X39">
        <v>377</v>
      </c>
      <c r="Y39">
        <v>369</v>
      </c>
      <c r="Z39">
        <v>254</v>
      </c>
      <c r="AA39">
        <v>259</v>
      </c>
      <c r="AB39">
        <v>256</v>
      </c>
      <c r="AC39">
        <v>264</v>
      </c>
      <c r="AD39">
        <v>447</v>
      </c>
      <c r="AE39">
        <v>255</v>
      </c>
    </row>
    <row r="40" spans="1:31" x14ac:dyDescent="0.25">
      <c r="A40">
        <v>39</v>
      </c>
      <c r="B40">
        <v>261</v>
      </c>
      <c r="C40">
        <v>224</v>
      </c>
      <c r="D40">
        <v>299</v>
      </c>
      <c r="E40">
        <v>460</v>
      </c>
      <c r="F40">
        <v>477</v>
      </c>
      <c r="G40">
        <v>248</v>
      </c>
      <c r="H40">
        <v>407</v>
      </c>
      <c r="I40">
        <v>524</v>
      </c>
      <c r="J40">
        <v>358</v>
      </c>
      <c r="K40">
        <v>198</v>
      </c>
      <c r="L40">
        <v>236</v>
      </c>
      <c r="M40">
        <v>239</v>
      </c>
      <c r="N40">
        <v>284</v>
      </c>
      <c r="O40">
        <v>398</v>
      </c>
      <c r="P40">
        <v>187</v>
      </c>
      <c r="Q40">
        <v>328</v>
      </c>
      <c r="R40">
        <v>255</v>
      </c>
      <c r="S40">
        <v>366</v>
      </c>
      <c r="T40">
        <v>306</v>
      </c>
      <c r="U40">
        <v>308</v>
      </c>
      <c r="V40">
        <v>284</v>
      </c>
      <c r="W40">
        <v>461</v>
      </c>
      <c r="X40">
        <v>301</v>
      </c>
      <c r="Y40">
        <v>358</v>
      </c>
      <c r="Z40">
        <v>335</v>
      </c>
      <c r="AA40">
        <v>251</v>
      </c>
      <c r="AB40">
        <v>318</v>
      </c>
      <c r="AC40">
        <v>205</v>
      </c>
      <c r="AD40">
        <v>209</v>
      </c>
      <c r="AE40">
        <v>461</v>
      </c>
    </row>
    <row r="41" spans="1:31" x14ac:dyDescent="0.25">
      <c r="A41">
        <v>40</v>
      </c>
      <c r="B41">
        <v>358</v>
      </c>
      <c r="C41">
        <v>277</v>
      </c>
      <c r="D41">
        <v>280</v>
      </c>
      <c r="E41">
        <v>809</v>
      </c>
      <c r="F41">
        <v>365</v>
      </c>
      <c r="G41">
        <v>281</v>
      </c>
      <c r="H41">
        <v>361</v>
      </c>
      <c r="I41">
        <v>412</v>
      </c>
      <c r="J41">
        <v>363</v>
      </c>
      <c r="K41">
        <v>274</v>
      </c>
      <c r="L41">
        <v>212</v>
      </c>
      <c r="M41">
        <v>339</v>
      </c>
      <c r="N41">
        <v>312</v>
      </c>
      <c r="O41">
        <v>297</v>
      </c>
      <c r="P41">
        <v>480</v>
      </c>
      <c r="Q41">
        <v>237</v>
      </c>
      <c r="R41">
        <v>241</v>
      </c>
      <c r="S41">
        <v>303</v>
      </c>
      <c r="T41">
        <v>294</v>
      </c>
      <c r="U41">
        <v>328</v>
      </c>
      <c r="V41">
        <v>295</v>
      </c>
      <c r="W41">
        <v>310</v>
      </c>
      <c r="X41">
        <v>445</v>
      </c>
      <c r="Y41">
        <v>268</v>
      </c>
      <c r="Z41">
        <v>252</v>
      </c>
      <c r="AA41">
        <v>253</v>
      </c>
      <c r="AB41">
        <v>315</v>
      </c>
      <c r="AC41">
        <v>410</v>
      </c>
      <c r="AD41">
        <v>408</v>
      </c>
      <c r="AE41">
        <v>293</v>
      </c>
    </row>
    <row r="42" spans="1:31" x14ac:dyDescent="0.25">
      <c r="A42">
        <v>41</v>
      </c>
      <c r="B42">
        <v>248</v>
      </c>
      <c r="C42">
        <v>312</v>
      </c>
      <c r="D42">
        <v>204</v>
      </c>
      <c r="E42">
        <v>246</v>
      </c>
      <c r="F42">
        <v>292</v>
      </c>
      <c r="G42">
        <v>313</v>
      </c>
      <c r="H42">
        <v>324</v>
      </c>
      <c r="I42">
        <v>256</v>
      </c>
      <c r="J42">
        <v>400</v>
      </c>
      <c r="K42">
        <v>195</v>
      </c>
      <c r="L42">
        <v>223</v>
      </c>
      <c r="M42">
        <v>341</v>
      </c>
      <c r="N42">
        <v>403</v>
      </c>
      <c r="O42">
        <v>263</v>
      </c>
      <c r="P42">
        <v>391</v>
      </c>
      <c r="Q42">
        <v>224</v>
      </c>
      <c r="R42">
        <v>405</v>
      </c>
      <c r="S42">
        <v>390</v>
      </c>
      <c r="T42">
        <v>288</v>
      </c>
      <c r="U42">
        <v>314</v>
      </c>
      <c r="V42">
        <v>410</v>
      </c>
      <c r="W42">
        <v>341</v>
      </c>
      <c r="X42">
        <v>344</v>
      </c>
      <c r="Y42">
        <v>248</v>
      </c>
      <c r="Z42">
        <v>243</v>
      </c>
      <c r="AA42">
        <v>280</v>
      </c>
      <c r="AB42">
        <v>274</v>
      </c>
      <c r="AC42">
        <v>215</v>
      </c>
      <c r="AD42">
        <v>328</v>
      </c>
      <c r="AE42">
        <v>261</v>
      </c>
    </row>
    <row r="43" spans="1:31" x14ac:dyDescent="0.25">
      <c r="A43">
        <v>42</v>
      </c>
      <c r="B43">
        <v>237</v>
      </c>
      <c r="C43">
        <v>268</v>
      </c>
      <c r="D43">
        <v>389</v>
      </c>
      <c r="E43">
        <v>359</v>
      </c>
      <c r="F43">
        <v>252</v>
      </c>
      <c r="G43">
        <v>401</v>
      </c>
      <c r="H43">
        <v>313</v>
      </c>
      <c r="I43">
        <v>259</v>
      </c>
      <c r="J43">
        <v>327</v>
      </c>
      <c r="K43">
        <v>524</v>
      </c>
      <c r="L43">
        <v>420</v>
      </c>
      <c r="M43">
        <v>370</v>
      </c>
      <c r="N43">
        <v>241</v>
      </c>
      <c r="O43">
        <v>403</v>
      </c>
      <c r="P43">
        <v>292</v>
      </c>
      <c r="Q43">
        <v>340</v>
      </c>
      <c r="R43">
        <v>342</v>
      </c>
      <c r="S43">
        <v>308</v>
      </c>
      <c r="T43">
        <v>242</v>
      </c>
      <c r="U43">
        <v>356</v>
      </c>
      <c r="V43">
        <v>362</v>
      </c>
      <c r="W43">
        <v>304</v>
      </c>
      <c r="X43">
        <v>277</v>
      </c>
      <c r="Y43">
        <v>454</v>
      </c>
      <c r="Z43">
        <v>260</v>
      </c>
      <c r="AA43">
        <v>438</v>
      </c>
      <c r="AB43">
        <v>245</v>
      </c>
      <c r="AC43">
        <v>305</v>
      </c>
      <c r="AD43">
        <v>327</v>
      </c>
      <c r="AE43">
        <v>359</v>
      </c>
    </row>
    <row r="44" spans="1:31" x14ac:dyDescent="0.25">
      <c r="A44">
        <v>43</v>
      </c>
      <c r="B44">
        <v>270</v>
      </c>
      <c r="C44">
        <v>253</v>
      </c>
      <c r="D44">
        <v>388</v>
      </c>
      <c r="E44">
        <v>511</v>
      </c>
      <c r="F44">
        <v>249</v>
      </c>
      <c r="G44">
        <v>465</v>
      </c>
      <c r="H44">
        <v>253</v>
      </c>
      <c r="I44">
        <v>470</v>
      </c>
      <c r="J44">
        <v>568</v>
      </c>
      <c r="K44">
        <v>323</v>
      </c>
      <c r="L44">
        <v>435</v>
      </c>
      <c r="M44">
        <v>645</v>
      </c>
      <c r="N44">
        <v>350</v>
      </c>
      <c r="O44">
        <v>251</v>
      </c>
      <c r="P44">
        <v>646</v>
      </c>
      <c r="Q44">
        <v>350</v>
      </c>
      <c r="R44">
        <v>310</v>
      </c>
      <c r="S44">
        <v>285</v>
      </c>
      <c r="T44">
        <v>325</v>
      </c>
      <c r="U44">
        <v>324</v>
      </c>
      <c r="V44">
        <v>499</v>
      </c>
      <c r="W44">
        <v>164</v>
      </c>
      <c r="X44">
        <v>347</v>
      </c>
      <c r="Y44">
        <v>225</v>
      </c>
      <c r="Z44">
        <v>318</v>
      </c>
      <c r="AA44">
        <v>256</v>
      </c>
      <c r="AB44">
        <v>241</v>
      </c>
      <c r="AC44">
        <v>248</v>
      </c>
      <c r="AD44">
        <v>339</v>
      </c>
      <c r="AE44">
        <v>359</v>
      </c>
    </row>
    <row r="45" spans="1:31" x14ac:dyDescent="0.25">
      <c r="A45">
        <v>44</v>
      </c>
      <c r="B45">
        <v>392</v>
      </c>
      <c r="C45">
        <v>316</v>
      </c>
      <c r="D45">
        <v>417</v>
      </c>
      <c r="E45">
        <v>228</v>
      </c>
      <c r="F45">
        <v>397</v>
      </c>
      <c r="G45">
        <v>254</v>
      </c>
      <c r="H45">
        <v>302</v>
      </c>
      <c r="I45">
        <v>392</v>
      </c>
      <c r="J45">
        <v>223</v>
      </c>
      <c r="K45">
        <v>243</v>
      </c>
      <c r="L45">
        <v>414</v>
      </c>
      <c r="M45">
        <v>367</v>
      </c>
      <c r="N45">
        <v>233</v>
      </c>
      <c r="O45">
        <v>293</v>
      </c>
      <c r="P45">
        <v>579</v>
      </c>
      <c r="Q45">
        <v>345</v>
      </c>
      <c r="R45">
        <v>195</v>
      </c>
      <c r="S45">
        <v>224</v>
      </c>
      <c r="T45">
        <v>427</v>
      </c>
      <c r="U45">
        <v>496</v>
      </c>
      <c r="V45">
        <v>261</v>
      </c>
      <c r="W45">
        <v>458</v>
      </c>
      <c r="X45">
        <v>407</v>
      </c>
      <c r="Y45">
        <v>203</v>
      </c>
      <c r="Z45">
        <v>382</v>
      </c>
      <c r="AA45">
        <v>374</v>
      </c>
      <c r="AB45">
        <v>312</v>
      </c>
      <c r="AC45">
        <v>230</v>
      </c>
      <c r="AD45">
        <v>379</v>
      </c>
      <c r="AE45">
        <v>315</v>
      </c>
    </row>
    <row r="46" spans="1:31" x14ac:dyDescent="0.25">
      <c r="A46">
        <v>45</v>
      </c>
      <c r="B46">
        <v>267</v>
      </c>
      <c r="C46">
        <v>436</v>
      </c>
      <c r="D46">
        <v>231</v>
      </c>
      <c r="E46">
        <v>252</v>
      </c>
      <c r="F46">
        <v>280</v>
      </c>
      <c r="G46">
        <v>240</v>
      </c>
      <c r="H46">
        <v>375</v>
      </c>
      <c r="I46">
        <v>394</v>
      </c>
      <c r="J46">
        <v>289</v>
      </c>
      <c r="K46">
        <v>256</v>
      </c>
      <c r="L46">
        <v>257</v>
      </c>
      <c r="M46">
        <v>361</v>
      </c>
      <c r="N46">
        <v>337</v>
      </c>
      <c r="O46">
        <v>280</v>
      </c>
      <c r="P46">
        <v>381</v>
      </c>
      <c r="Q46">
        <v>257</v>
      </c>
      <c r="R46">
        <v>245</v>
      </c>
      <c r="S46">
        <v>360</v>
      </c>
      <c r="T46">
        <v>362</v>
      </c>
      <c r="U46">
        <v>279</v>
      </c>
      <c r="V46">
        <v>186</v>
      </c>
      <c r="W46">
        <v>432</v>
      </c>
      <c r="X46">
        <v>480</v>
      </c>
      <c r="Y46">
        <v>362</v>
      </c>
      <c r="Z46">
        <v>231</v>
      </c>
      <c r="AA46">
        <v>134</v>
      </c>
      <c r="AB46">
        <v>513</v>
      </c>
      <c r="AC46">
        <v>294</v>
      </c>
      <c r="AD46">
        <v>262</v>
      </c>
      <c r="AE46">
        <v>223</v>
      </c>
    </row>
    <row r="47" spans="1:31" x14ac:dyDescent="0.25">
      <c r="A47">
        <v>46</v>
      </c>
      <c r="B47">
        <v>277</v>
      </c>
      <c r="C47">
        <v>316</v>
      </c>
      <c r="D47">
        <v>257</v>
      </c>
      <c r="E47">
        <v>465</v>
      </c>
      <c r="F47">
        <v>440</v>
      </c>
      <c r="G47">
        <v>284</v>
      </c>
      <c r="H47">
        <v>328</v>
      </c>
      <c r="I47">
        <v>260</v>
      </c>
      <c r="J47">
        <v>377</v>
      </c>
      <c r="K47">
        <v>372</v>
      </c>
      <c r="L47">
        <v>135</v>
      </c>
      <c r="M47">
        <v>295</v>
      </c>
      <c r="N47">
        <v>289</v>
      </c>
      <c r="O47">
        <v>354</v>
      </c>
      <c r="P47">
        <v>401</v>
      </c>
      <c r="Q47">
        <v>250</v>
      </c>
      <c r="R47">
        <v>448</v>
      </c>
      <c r="S47">
        <v>235</v>
      </c>
      <c r="T47">
        <v>347</v>
      </c>
      <c r="U47">
        <v>276</v>
      </c>
      <c r="V47">
        <v>261</v>
      </c>
      <c r="W47">
        <v>449</v>
      </c>
      <c r="X47">
        <v>172</v>
      </c>
      <c r="Y47">
        <v>314</v>
      </c>
      <c r="Z47">
        <v>493</v>
      </c>
      <c r="AA47">
        <v>542</v>
      </c>
      <c r="AB47">
        <v>330</v>
      </c>
      <c r="AC47">
        <v>193</v>
      </c>
      <c r="AD47">
        <v>454</v>
      </c>
      <c r="AE47">
        <v>579</v>
      </c>
    </row>
    <row r="48" spans="1:31" x14ac:dyDescent="0.25">
      <c r="A48">
        <v>47</v>
      </c>
      <c r="B48">
        <v>237</v>
      </c>
      <c r="C48">
        <v>381</v>
      </c>
      <c r="D48">
        <v>537</v>
      </c>
      <c r="E48">
        <v>258</v>
      </c>
      <c r="F48">
        <v>457</v>
      </c>
      <c r="G48">
        <v>326</v>
      </c>
      <c r="H48">
        <v>333</v>
      </c>
      <c r="I48">
        <v>283</v>
      </c>
      <c r="J48">
        <v>247</v>
      </c>
      <c r="K48">
        <v>329</v>
      </c>
      <c r="L48">
        <v>298</v>
      </c>
      <c r="M48">
        <v>393</v>
      </c>
      <c r="N48">
        <v>208</v>
      </c>
      <c r="O48">
        <v>208</v>
      </c>
      <c r="P48">
        <v>279</v>
      </c>
      <c r="Q48">
        <v>806</v>
      </c>
      <c r="R48">
        <v>274</v>
      </c>
      <c r="S48">
        <v>300</v>
      </c>
      <c r="T48">
        <v>355</v>
      </c>
      <c r="U48">
        <v>455</v>
      </c>
      <c r="V48">
        <v>301</v>
      </c>
      <c r="W48">
        <v>230</v>
      </c>
      <c r="X48">
        <v>297</v>
      </c>
      <c r="Y48">
        <v>367</v>
      </c>
      <c r="Z48">
        <v>228</v>
      </c>
      <c r="AA48">
        <v>297</v>
      </c>
      <c r="AB48">
        <v>374</v>
      </c>
      <c r="AC48">
        <v>493</v>
      </c>
      <c r="AD48">
        <v>207</v>
      </c>
      <c r="AE48">
        <v>543</v>
      </c>
    </row>
    <row r="49" spans="1:31" x14ac:dyDescent="0.25">
      <c r="A49">
        <v>48</v>
      </c>
      <c r="B49">
        <v>482</v>
      </c>
      <c r="C49">
        <v>261</v>
      </c>
      <c r="D49">
        <v>334</v>
      </c>
      <c r="E49">
        <v>363</v>
      </c>
      <c r="F49">
        <v>220</v>
      </c>
      <c r="G49">
        <v>311</v>
      </c>
      <c r="H49">
        <v>381</v>
      </c>
      <c r="I49">
        <v>190</v>
      </c>
      <c r="J49">
        <v>284</v>
      </c>
      <c r="K49">
        <v>240</v>
      </c>
      <c r="L49">
        <v>495</v>
      </c>
      <c r="M49">
        <v>428</v>
      </c>
      <c r="N49">
        <v>240</v>
      </c>
      <c r="O49">
        <v>466</v>
      </c>
      <c r="P49">
        <v>475</v>
      </c>
      <c r="Q49">
        <v>258</v>
      </c>
      <c r="R49">
        <v>433</v>
      </c>
      <c r="S49">
        <v>181</v>
      </c>
      <c r="T49">
        <v>411</v>
      </c>
      <c r="U49">
        <v>519</v>
      </c>
      <c r="V49">
        <v>545</v>
      </c>
      <c r="W49">
        <v>269</v>
      </c>
      <c r="X49">
        <v>304</v>
      </c>
      <c r="Y49">
        <v>305</v>
      </c>
      <c r="Z49">
        <v>303</v>
      </c>
      <c r="AA49">
        <v>368</v>
      </c>
      <c r="AB49">
        <v>249</v>
      </c>
      <c r="AC49">
        <v>327</v>
      </c>
      <c r="AD49">
        <v>321</v>
      </c>
      <c r="AE49">
        <v>279</v>
      </c>
    </row>
    <row r="50" spans="1:31" x14ac:dyDescent="0.25">
      <c r="A50">
        <v>49</v>
      </c>
      <c r="B50">
        <v>198</v>
      </c>
      <c r="C50">
        <v>670</v>
      </c>
      <c r="D50">
        <v>230</v>
      </c>
      <c r="E50">
        <v>479</v>
      </c>
      <c r="F50">
        <v>266</v>
      </c>
      <c r="G50">
        <v>363</v>
      </c>
      <c r="H50">
        <v>287</v>
      </c>
      <c r="I50">
        <v>268</v>
      </c>
      <c r="J50">
        <v>542</v>
      </c>
      <c r="K50">
        <v>243</v>
      </c>
      <c r="L50">
        <v>378</v>
      </c>
      <c r="M50">
        <v>638</v>
      </c>
      <c r="N50">
        <v>423</v>
      </c>
      <c r="O50">
        <v>286</v>
      </c>
      <c r="P50">
        <v>373</v>
      </c>
      <c r="Q50">
        <v>324</v>
      </c>
      <c r="R50">
        <v>262</v>
      </c>
      <c r="S50">
        <v>270</v>
      </c>
      <c r="T50">
        <v>602</v>
      </c>
      <c r="U50">
        <v>296</v>
      </c>
      <c r="V50">
        <v>329</v>
      </c>
      <c r="W50">
        <v>297</v>
      </c>
      <c r="X50">
        <v>341</v>
      </c>
      <c r="Y50">
        <v>476</v>
      </c>
      <c r="Z50">
        <v>323</v>
      </c>
      <c r="AA50">
        <v>439</v>
      </c>
      <c r="AB50">
        <v>188</v>
      </c>
      <c r="AC50">
        <v>231</v>
      </c>
      <c r="AD50">
        <v>237</v>
      </c>
      <c r="AE50">
        <v>446</v>
      </c>
    </row>
    <row r="51" spans="1:31" x14ac:dyDescent="0.25">
      <c r="A51">
        <v>50</v>
      </c>
      <c r="B51">
        <v>758</v>
      </c>
      <c r="C51">
        <v>296</v>
      </c>
      <c r="D51">
        <v>252</v>
      </c>
      <c r="E51">
        <v>446</v>
      </c>
      <c r="F51">
        <v>394</v>
      </c>
      <c r="G51">
        <v>275</v>
      </c>
      <c r="H51">
        <v>162</v>
      </c>
      <c r="I51">
        <v>142</v>
      </c>
      <c r="J51">
        <v>333</v>
      </c>
      <c r="K51">
        <v>244</v>
      </c>
      <c r="L51">
        <v>515</v>
      </c>
      <c r="M51">
        <v>222</v>
      </c>
      <c r="N51">
        <v>179</v>
      </c>
      <c r="O51">
        <v>557</v>
      </c>
      <c r="P51">
        <v>440</v>
      </c>
      <c r="Q51">
        <v>255</v>
      </c>
      <c r="R51">
        <v>283</v>
      </c>
      <c r="S51">
        <v>237</v>
      </c>
      <c r="T51">
        <v>190</v>
      </c>
      <c r="U51">
        <v>245</v>
      </c>
      <c r="V51">
        <v>465</v>
      </c>
      <c r="W51">
        <v>224</v>
      </c>
      <c r="X51">
        <v>323</v>
      </c>
      <c r="Y51">
        <v>429</v>
      </c>
      <c r="Z51">
        <v>311</v>
      </c>
      <c r="AA51">
        <v>321</v>
      </c>
      <c r="AB51">
        <v>190</v>
      </c>
      <c r="AC51">
        <v>317</v>
      </c>
      <c r="AD51">
        <v>495</v>
      </c>
      <c r="AE51">
        <v>353</v>
      </c>
    </row>
    <row r="52" spans="1:31" x14ac:dyDescent="0.25">
      <c r="A52">
        <v>51</v>
      </c>
      <c r="B52">
        <v>271</v>
      </c>
      <c r="C52">
        <v>259</v>
      </c>
      <c r="D52">
        <v>323</v>
      </c>
      <c r="E52">
        <v>329</v>
      </c>
      <c r="F52">
        <v>518</v>
      </c>
      <c r="G52">
        <v>357</v>
      </c>
      <c r="H52">
        <v>235</v>
      </c>
      <c r="I52">
        <v>207</v>
      </c>
      <c r="J52">
        <v>302</v>
      </c>
      <c r="K52">
        <v>369</v>
      </c>
      <c r="L52">
        <v>302</v>
      </c>
      <c r="M52">
        <v>368</v>
      </c>
      <c r="N52">
        <v>380</v>
      </c>
      <c r="O52">
        <v>296</v>
      </c>
      <c r="P52">
        <v>212</v>
      </c>
      <c r="Q52">
        <v>241</v>
      </c>
      <c r="R52">
        <v>528</v>
      </c>
      <c r="S52">
        <v>321</v>
      </c>
      <c r="T52">
        <v>279</v>
      </c>
      <c r="U52">
        <v>195</v>
      </c>
      <c r="V52">
        <v>315</v>
      </c>
      <c r="W52">
        <v>314</v>
      </c>
      <c r="X52">
        <v>229</v>
      </c>
      <c r="Y52">
        <v>216</v>
      </c>
      <c r="Z52">
        <v>213</v>
      </c>
      <c r="AA52">
        <v>280</v>
      </c>
      <c r="AB52">
        <v>477</v>
      </c>
      <c r="AC52">
        <v>296</v>
      </c>
      <c r="AD52">
        <v>271</v>
      </c>
      <c r="AE52">
        <v>288</v>
      </c>
    </row>
    <row r="53" spans="1:31" x14ac:dyDescent="0.25">
      <c r="A53">
        <v>52</v>
      </c>
      <c r="B53">
        <v>260</v>
      </c>
      <c r="C53">
        <v>255</v>
      </c>
      <c r="D53">
        <v>244</v>
      </c>
      <c r="E53">
        <v>650</v>
      </c>
      <c r="F53">
        <v>218</v>
      </c>
      <c r="G53">
        <v>335</v>
      </c>
      <c r="H53">
        <v>288</v>
      </c>
      <c r="I53">
        <v>451</v>
      </c>
      <c r="J53">
        <v>262</v>
      </c>
      <c r="K53">
        <v>244</v>
      </c>
      <c r="L53">
        <v>443</v>
      </c>
      <c r="M53">
        <v>314</v>
      </c>
      <c r="N53">
        <v>262</v>
      </c>
      <c r="O53">
        <v>308</v>
      </c>
      <c r="P53">
        <v>205</v>
      </c>
      <c r="Q53">
        <v>433</v>
      </c>
      <c r="R53">
        <v>306</v>
      </c>
      <c r="S53">
        <v>277</v>
      </c>
      <c r="T53">
        <v>174</v>
      </c>
      <c r="U53">
        <v>308</v>
      </c>
      <c r="V53">
        <v>255</v>
      </c>
      <c r="W53">
        <v>463</v>
      </c>
      <c r="X53">
        <v>224</v>
      </c>
      <c r="Y53">
        <v>286</v>
      </c>
      <c r="Z53">
        <v>200</v>
      </c>
      <c r="AA53">
        <v>485</v>
      </c>
      <c r="AB53">
        <v>178</v>
      </c>
      <c r="AC53">
        <v>267</v>
      </c>
      <c r="AD53">
        <v>245</v>
      </c>
      <c r="AE53">
        <v>163</v>
      </c>
    </row>
    <row r="54" spans="1:31" x14ac:dyDescent="0.25">
      <c r="A54">
        <v>53</v>
      </c>
      <c r="B54">
        <v>258</v>
      </c>
      <c r="C54">
        <v>333</v>
      </c>
      <c r="D54">
        <v>452</v>
      </c>
      <c r="E54">
        <v>331</v>
      </c>
      <c r="F54">
        <v>348</v>
      </c>
      <c r="G54">
        <v>258</v>
      </c>
      <c r="H54">
        <v>548</v>
      </c>
      <c r="I54">
        <v>334</v>
      </c>
      <c r="J54">
        <v>287</v>
      </c>
      <c r="K54">
        <v>359</v>
      </c>
      <c r="L54">
        <v>557</v>
      </c>
      <c r="M54">
        <v>270</v>
      </c>
      <c r="N54">
        <v>440</v>
      </c>
      <c r="O54">
        <v>304</v>
      </c>
      <c r="P54">
        <v>295</v>
      </c>
      <c r="Q54">
        <v>277</v>
      </c>
      <c r="R54">
        <v>361</v>
      </c>
      <c r="S54">
        <v>484</v>
      </c>
      <c r="T54">
        <v>318</v>
      </c>
      <c r="U54">
        <v>281</v>
      </c>
      <c r="V54">
        <v>330</v>
      </c>
      <c r="W54">
        <v>415</v>
      </c>
      <c r="X54">
        <v>387</v>
      </c>
      <c r="Y54">
        <v>376</v>
      </c>
      <c r="Z54">
        <v>293</v>
      </c>
      <c r="AA54">
        <v>344</v>
      </c>
      <c r="AB54">
        <v>315</v>
      </c>
      <c r="AC54">
        <v>517</v>
      </c>
      <c r="AD54">
        <v>375</v>
      </c>
      <c r="AE54">
        <v>341</v>
      </c>
    </row>
    <row r="55" spans="1:31" x14ac:dyDescent="0.25">
      <c r="A55">
        <v>54</v>
      </c>
      <c r="B55">
        <v>296</v>
      </c>
      <c r="C55">
        <v>254</v>
      </c>
      <c r="D55">
        <v>191</v>
      </c>
      <c r="E55">
        <v>250</v>
      </c>
      <c r="F55">
        <v>358</v>
      </c>
      <c r="G55">
        <v>261</v>
      </c>
      <c r="H55">
        <v>404</v>
      </c>
      <c r="I55">
        <v>769</v>
      </c>
      <c r="J55">
        <v>238</v>
      </c>
      <c r="K55">
        <v>379</v>
      </c>
      <c r="L55">
        <v>225</v>
      </c>
      <c r="M55">
        <v>273</v>
      </c>
      <c r="N55">
        <v>248</v>
      </c>
      <c r="O55">
        <v>173</v>
      </c>
      <c r="P55">
        <v>231</v>
      </c>
      <c r="Q55">
        <v>504</v>
      </c>
      <c r="R55">
        <v>199</v>
      </c>
      <c r="S55">
        <v>362</v>
      </c>
      <c r="T55">
        <v>332</v>
      </c>
      <c r="U55">
        <v>288</v>
      </c>
      <c r="V55">
        <v>440</v>
      </c>
      <c r="W55">
        <v>690</v>
      </c>
      <c r="X55">
        <v>385</v>
      </c>
      <c r="Y55">
        <v>279</v>
      </c>
      <c r="Z55">
        <v>245</v>
      </c>
      <c r="AA55">
        <v>273</v>
      </c>
      <c r="AB55">
        <v>288</v>
      </c>
      <c r="AC55">
        <v>336</v>
      </c>
      <c r="AD55">
        <v>218</v>
      </c>
      <c r="AE55">
        <v>208</v>
      </c>
    </row>
    <row r="56" spans="1:31" x14ac:dyDescent="0.25">
      <c r="A56">
        <v>55</v>
      </c>
      <c r="B56">
        <v>281</v>
      </c>
      <c r="C56">
        <v>244</v>
      </c>
      <c r="D56">
        <v>273</v>
      </c>
      <c r="E56">
        <v>505</v>
      </c>
      <c r="F56">
        <v>363</v>
      </c>
      <c r="G56">
        <v>434</v>
      </c>
      <c r="H56">
        <v>299</v>
      </c>
      <c r="I56">
        <v>383</v>
      </c>
      <c r="J56">
        <v>184</v>
      </c>
      <c r="K56">
        <v>377</v>
      </c>
      <c r="L56">
        <v>266</v>
      </c>
      <c r="M56">
        <v>293</v>
      </c>
      <c r="N56">
        <v>341</v>
      </c>
      <c r="O56">
        <v>204</v>
      </c>
      <c r="P56">
        <v>245</v>
      </c>
      <c r="Q56">
        <v>251</v>
      </c>
      <c r="R56">
        <v>399</v>
      </c>
      <c r="S56">
        <v>448</v>
      </c>
      <c r="T56">
        <v>354</v>
      </c>
      <c r="U56">
        <v>375</v>
      </c>
      <c r="V56">
        <v>189</v>
      </c>
      <c r="W56">
        <v>289</v>
      </c>
      <c r="X56">
        <v>291</v>
      </c>
      <c r="Y56">
        <v>460</v>
      </c>
      <c r="Z56">
        <v>323</v>
      </c>
      <c r="AA56">
        <v>370</v>
      </c>
      <c r="AB56">
        <v>228</v>
      </c>
      <c r="AC56">
        <v>697</v>
      </c>
      <c r="AD56">
        <v>230</v>
      </c>
      <c r="AE56">
        <v>392</v>
      </c>
    </row>
    <row r="57" spans="1:31" x14ac:dyDescent="0.25">
      <c r="A57">
        <v>56</v>
      </c>
      <c r="B57">
        <v>414</v>
      </c>
      <c r="C57">
        <v>284</v>
      </c>
      <c r="D57">
        <v>246</v>
      </c>
      <c r="E57">
        <v>198</v>
      </c>
      <c r="F57">
        <v>234</v>
      </c>
      <c r="G57">
        <v>243</v>
      </c>
      <c r="H57">
        <v>515</v>
      </c>
      <c r="I57">
        <v>311</v>
      </c>
      <c r="J57">
        <v>324</v>
      </c>
      <c r="K57">
        <v>299</v>
      </c>
      <c r="L57">
        <v>382</v>
      </c>
      <c r="M57">
        <v>218</v>
      </c>
      <c r="N57">
        <v>427</v>
      </c>
      <c r="O57">
        <v>332</v>
      </c>
      <c r="P57">
        <v>303</v>
      </c>
      <c r="Q57">
        <v>219</v>
      </c>
      <c r="R57">
        <v>336</v>
      </c>
      <c r="S57">
        <v>576</v>
      </c>
      <c r="T57">
        <v>277</v>
      </c>
      <c r="U57">
        <v>213</v>
      </c>
      <c r="V57">
        <v>246</v>
      </c>
      <c r="W57">
        <v>218</v>
      </c>
      <c r="X57">
        <v>279</v>
      </c>
      <c r="Y57">
        <v>401</v>
      </c>
      <c r="Z57">
        <v>235</v>
      </c>
      <c r="AA57">
        <v>307</v>
      </c>
      <c r="AB57">
        <v>320</v>
      </c>
      <c r="AC57">
        <v>404</v>
      </c>
      <c r="AD57">
        <v>274</v>
      </c>
      <c r="AE57">
        <v>265</v>
      </c>
    </row>
    <row r="58" spans="1:31" x14ac:dyDescent="0.25">
      <c r="A58">
        <v>57</v>
      </c>
      <c r="B58">
        <v>486</v>
      </c>
      <c r="C58">
        <v>233</v>
      </c>
      <c r="D58">
        <v>446</v>
      </c>
      <c r="E58">
        <v>262</v>
      </c>
      <c r="F58">
        <v>278</v>
      </c>
      <c r="G58">
        <v>202</v>
      </c>
      <c r="H58">
        <v>262</v>
      </c>
      <c r="I58">
        <v>493</v>
      </c>
      <c r="J58">
        <v>287</v>
      </c>
      <c r="K58">
        <v>466</v>
      </c>
      <c r="L58">
        <v>547</v>
      </c>
      <c r="M58">
        <v>335</v>
      </c>
      <c r="N58">
        <v>287</v>
      </c>
      <c r="O58">
        <v>317</v>
      </c>
      <c r="P58">
        <v>234</v>
      </c>
      <c r="Q58">
        <v>292</v>
      </c>
      <c r="R58">
        <v>470</v>
      </c>
      <c r="S58">
        <v>416</v>
      </c>
      <c r="T58">
        <v>274</v>
      </c>
      <c r="U58">
        <v>445</v>
      </c>
      <c r="V58">
        <v>429</v>
      </c>
      <c r="W58">
        <v>397</v>
      </c>
      <c r="X58">
        <v>490</v>
      </c>
      <c r="Y58">
        <v>441</v>
      </c>
      <c r="Z58">
        <v>266</v>
      </c>
      <c r="AA58">
        <v>397</v>
      </c>
      <c r="AB58">
        <v>258</v>
      </c>
      <c r="AC58">
        <v>702</v>
      </c>
      <c r="AD58">
        <v>246</v>
      </c>
      <c r="AE58">
        <v>236</v>
      </c>
    </row>
    <row r="59" spans="1:31" x14ac:dyDescent="0.25">
      <c r="A59">
        <v>58</v>
      </c>
      <c r="B59">
        <v>403</v>
      </c>
      <c r="C59">
        <v>528</v>
      </c>
      <c r="D59">
        <v>294</v>
      </c>
      <c r="E59">
        <v>306</v>
      </c>
      <c r="F59">
        <v>243</v>
      </c>
      <c r="G59">
        <v>282</v>
      </c>
      <c r="H59">
        <v>191</v>
      </c>
      <c r="I59">
        <v>418</v>
      </c>
      <c r="J59">
        <v>175</v>
      </c>
      <c r="K59">
        <v>405</v>
      </c>
      <c r="L59">
        <v>328</v>
      </c>
      <c r="M59">
        <v>214</v>
      </c>
      <c r="N59">
        <v>252</v>
      </c>
      <c r="O59">
        <v>489</v>
      </c>
      <c r="P59">
        <v>475</v>
      </c>
      <c r="Q59">
        <v>315</v>
      </c>
      <c r="R59">
        <v>245</v>
      </c>
      <c r="S59">
        <v>240</v>
      </c>
      <c r="T59">
        <v>285</v>
      </c>
      <c r="U59">
        <v>411</v>
      </c>
      <c r="V59">
        <v>175</v>
      </c>
      <c r="W59">
        <v>186</v>
      </c>
      <c r="X59">
        <v>308</v>
      </c>
      <c r="Y59">
        <v>232</v>
      </c>
      <c r="Z59">
        <v>205</v>
      </c>
      <c r="AA59">
        <v>319</v>
      </c>
      <c r="AB59">
        <v>142</v>
      </c>
      <c r="AC59">
        <v>132</v>
      </c>
      <c r="AD59">
        <v>342</v>
      </c>
      <c r="AE59">
        <v>183</v>
      </c>
    </row>
    <row r="60" spans="1:31" x14ac:dyDescent="0.25">
      <c r="A60">
        <v>59</v>
      </c>
      <c r="B60">
        <v>261</v>
      </c>
      <c r="C60">
        <v>195</v>
      </c>
      <c r="D60">
        <v>665</v>
      </c>
      <c r="E60">
        <v>196</v>
      </c>
      <c r="F60">
        <v>367</v>
      </c>
      <c r="G60">
        <v>268</v>
      </c>
      <c r="H60">
        <v>367</v>
      </c>
      <c r="I60">
        <v>232</v>
      </c>
      <c r="J60">
        <v>202</v>
      </c>
      <c r="K60">
        <v>443</v>
      </c>
      <c r="L60">
        <v>401</v>
      </c>
      <c r="M60">
        <v>277</v>
      </c>
      <c r="N60">
        <v>229</v>
      </c>
      <c r="O60">
        <v>255</v>
      </c>
      <c r="P60">
        <v>654</v>
      </c>
      <c r="Q60">
        <v>206</v>
      </c>
      <c r="R60">
        <v>253</v>
      </c>
      <c r="S60">
        <v>240</v>
      </c>
      <c r="T60">
        <v>364</v>
      </c>
      <c r="U60">
        <v>522</v>
      </c>
      <c r="V60">
        <v>210</v>
      </c>
      <c r="W60">
        <v>466</v>
      </c>
      <c r="X60">
        <v>217</v>
      </c>
      <c r="Y60">
        <v>257</v>
      </c>
      <c r="Z60">
        <v>278</v>
      </c>
      <c r="AA60">
        <v>241</v>
      </c>
      <c r="AB60">
        <v>232</v>
      </c>
      <c r="AC60">
        <v>253</v>
      </c>
      <c r="AD60">
        <v>216</v>
      </c>
      <c r="AE60">
        <v>319</v>
      </c>
    </row>
    <row r="61" spans="1:31" x14ac:dyDescent="0.25">
      <c r="A61">
        <v>60</v>
      </c>
      <c r="B61">
        <v>214</v>
      </c>
      <c r="C61">
        <v>405</v>
      </c>
      <c r="D61">
        <v>284</v>
      </c>
      <c r="E61">
        <v>270</v>
      </c>
      <c r="F61">
        <v>444</v>
      </c>
      <c r="G61">
        <v>373</v>
      </c>
      <c r="H61">
        <v>336</v>
      </c>
      <c r="I61">
        <v>284</v>
      </c>
      <c r="J61">
        <v>248</v>
      </c>
      <c r="K61">
        <v>222</v>
      </c>
      <c r="L61">
        <v>446</v>
      </c>
      <c r="M61">
        <v>340</v>
      </c>
      <c r="N61">
        <v>590</v>
      </c>
      <c r="O61">
        <v>260</v>
      </c>
      <c r="P61">
        <v>392</v>
      </c>
      <c r="Q61">
        <v>269</v>
      </c>
      <c r="R61">
        <v>357</v>
      </c>
      <c r="S61">
        <v>451</v>
      </c>
      <c r="T61">
        <v>238</v>
      </c>
      <c r="U61">
        <v>446</v>
      </c>
      <c r="V61">
        <v>298</v>
      </c>
      <c r="W61">
        <v>425</v>
      </c>
      <c r="X61">
        <v>651</v>
      </c>
      <c r="Y61">
        <v>228</v>
      </c>
      <c r="Z61">
        <v>274</v>
      </c>
      <c r="AA61">
        <v>378</v>
      </c>
      <c r="AB61">
        <v>330</v>
      </c>
      <c r="AC61">
        <v>349</v>
      </c>
      <c r="AD61">
        <v>323</v>
      </c>
      <c r="AE61">
        <v>222</v>
      </c>
    </row>
    <row r="62" spans="1:31" x14ac:dyDescent="0.25">
      <c r="A62">
        <v>61</v>
      </c>
      <c r="B62" s="2">
        <v>275</v>
      </c>
      <c r="C62" s="2">
        <v>359</v>
      </c>
      <c r="D62" s="2">
        <v>229</v>
      </c>
      <c r="E62" s="2">
        <v>622</v>
      </c>
      <c r="F62" s="2">
        <v>338</v>
      </c>
      <c r="G62" s="2">
        <v>303</v>
      </c>
      <c r="H62" s="2">
        <v>224</v>
      </c>
      <c r="I62" s="2">
        <v>241</v>
      </c>
      <c r="J62" s="2">
        <v>315</v>
      </c>
      <c r="K62" s="2">
        <v>392</v>
      </c>
      <c r="L62" s="2">
        <v>494</v>
      </c>
      <c r="M62" s="2">
        <v>338</v>
      </c>
      <c r="N62" s="2">
        <v>358</v>
      </c>
      <c r="O62" s="2">
        <v>348</v>
      </c>
      <c r="P62" s="2">
        <v>271</v>
      </c>
      <c r="Q62" s="2">
        <v>359</v>
      </c>
      <c r="R62" s="2">
        <v>397</v>
      </c>
      <c r="S62" s="2">
        <v>331</v>
      </c>
      <c r="T62" s="2">
        <v>431</v>
      </c>
      <c r="U62" s="2">
        <v>309</v>
      </c>
      <c r="V62" s="2">
        <v>435</v>
      </c>
      <c r="W62" s="2">
        <v>649</v>
      </c>
      <c r="X62" s="2">
        <v>458</v>
      </c>
      <c r="Y62" s="2">
        <v>220</v>
      </c>
      <c r="Z62" s="2">
        <v>363</v>
      </c>
      <c r="AA62" s="2">
        <v>217</v>
      </c>
      <c r="AB62" s="2">
        <v>371</v>
      </c>
      <c r="AC62" s="2">
        <v>484</v>
      </c>
      <c r="AD62" s="2">
        <v>375</v>
      </c>
      <c r="AE62" s="2">
        <v>509</v>
      </c>
    </row>
    <row r="75" spans="2:31" s="3" customFormat="1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8" spans="2:31" s="2" customFormat="1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2:31" s="3" customFormat="1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2" spans="2:31" s="2" customFormat="1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2:31" s="3" customFormat="1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8" spans="2:31" s="2" customFormat="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2:31" s="3" customFormat="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2:31" s="3" customFormat="1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178" spans="2:31" s="3" customFormat="1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95" spans="2:31" s="3" customFormat="1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9" spans="2:31" s="3" customFormat="1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2" spans="2:31" s="3" customFormat="1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49" spans="2:31" s="3" customFormat="1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2:31" s="3" customFormat="1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8" spans="2:31" s="3" customFormat="1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62" spans="2:31" s="3" customFormat="1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97" spans="2:31" s="3" customFormat="1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9" spans="2:31" s="3" customFormat="1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1" spans="2:31" s="3" customFormat="1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A2" sqref="A2:A9"/>
    </sheetView>
  </sheetViews>
  <sheetFormatPr baseColWidth="10" defaultRowHeight="15" x14ac:dyDescent="0.25"/>
  <sheetData>
    <row r="1" spans="1:31" x14ac:dyDescent="0.25">
      <c r="A1" t="s">
        <v>102</v>
      </c>
      <c r="B1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</row>
    <row r="2" spans="1:31" x14ac:dyDescent="0.25">
      <c r="A2" s="2">
        <v>16</v>
      </c>
      <c r="B2" s="2">
        <v>382</v>
      </c>
      <c r="C2" s="2">
        <v>420</v>
      </c>
      <c r="D2" s="2">
        <v>488</v>
      </c>
      <c r="E2" s="2">
        <v>479</v>
      </c>
      <c r="F2" s="2">
        <v>319</v>
      </c>
      <c r="G2" s="2">
        <v>431</v>
      </c>
      <c r="H2" s="2">
        <v>488</v>
      </c>
      <c r="I2" s="2">
        <v>326</v>
      </c>
      <c r="J2" s="2">
        <v>467</v>
      </c>
      <c r="K2" s="2">
        <v>315</v>
      </c>
      <c r="L2" s="2">
        <v>326</v>
      </c>
      <c r="M2" s="2">
        <v>323</v>
      </c>
      <c r="N2" s="2">
        <v>349</v>
      </c>
      <c r="O2" s="2">
        <v>355</v>
      </c>
      <c r="P2" s="2">
        <v>248</v>
      </c>
      <c r="Q2" s="2">
        <v>269</v>
      </c>
      <c r="R2" s="2">
        <v>268</v>
      </c>
      <c r="S2" s="2">
        <v>294</v>
      </c>
      <c r="T2" s="2">
        <v>383</v>
      </c>
      <c r="U2" s="2">
        <v>208</v>
      </c>
      <c r="V2" s="2">
        <v>304</v>
      </c>
      <c r="W2" s="2">
        <v>328</v>
      </c>
      <c r="X2" s="2">
        <v>306</v>
      </c>
      <c r="Y2" s="2">
        <v>567</v>
      </c>
      <c r="Z2" s="2">
        <v>300</v>
      </c>
      <c r="AA2" s="2">
        <v>309</v>
      </c>
      <c r="AB2" s="2">
        <v>343</v>
      </c>
      <c r="AC2" s="2">
        <v>354</v>
      </c>
      <c r="AD2" s="2">
        <v>223</v>
      </c>
      <c r="AE2" s="2">
        <v>237</v>
      </c>
    </row>
    <row r="3" spans="1:31" x14ac:dyDescent="0.25">
      <c r="A3" s="2">
        <v>18</v>
      </c>
      <c r="B3" s="2">
        <v>576</v>
      </c>
      <c r="C3" s="2">
        <v>277</v>
      </c>
      <c r="D3" s="2">
        <v>288</v>
      </c>
      <c r="E3" s="2">
        <v>353</v>
      </c>
      <c r="F3" s="2">
        <v>241</v>
      </c>
      <c r="G3" s="2">
        <v>279</v>
      </c>
      <c r="H3" s="2">
        <v>358</v>
      </c>
      <c r="I3" s="2">
        <v>325</v>
      </c>
      <c r="J3" s="2">
        <v>380</v>
      </c>
      <c r="K3" s="2">
        <v>279</v>
      </c>
      <c r="L3" s="2">
        <v>271</v>
      </c>
      <c r="M3" s="2">
        <v>570</v>
      </c>
      <c r="N3" s="2">
        <v>1037</v>
      </c>
      <c r="O3" s="2">
        <v>301</v>
      </c>
      <c r="P3" s="2">
        <v>297</v>
      </c>
      <c r="Q3" s="2">
        <v>375</v>
      </c>
      <c r="R3" s="2">
        <v>269</v>
      </c>
      <c r="S3" s="2">
        <v>471</v>
      </c>
      <c r="T3" s="2">
        <v>313</v>
      </c>
      <c r="U3" s="2">
        <v>258</v>
      </c>
      <c r="V3" s="2">
        <v>285</v>
      </c>
      <c r="W3" s="2">
        <v>347</v>
      </c>
      <c r="X3" s="2">
        <v>620</v>
      </c>
      <c r="Y3" s="2">
        <v>590</v>
      </c>
      <c r="Z3" s="2">
        <v>631</v>
      </c>
      <c r="AA3" s="2">
        <v>253</v>
      </c>
      <c r="AB3" s="2">
        <v>545</v>
      </c>
      <c r="AC3" s="2">
        <v>289</v>
      </c>
      <c r="AD3" s="2">
        <v>373</v>
      </c>
      <c r="AE3" s="2">
        <v>435</v>
      </c>
    </row>
    <row r="4" spans="1:31" x14ac:dyDescent="0.25">
      <c r="A4" s="2">
        <v>19</v>
      </c>
      <c r="B4" s="2">
        <v>267</v>
      </c>
      <c r="C4" s="2">
        <v>298</v>
      </c>
      <c r="D4" s="2">
        <v>404</v>
      </c>
      <c r="E4" s="2">
        <v>274</v>
      </c>
      <c r="F4" s="2">
        <v>265</v>
      </c>
      <c r="G4" s="2">
        <v>223</v>
      </c>
      <c r="H4" s="2">
        <v>928</v>
      </c>
      <c r="I4" s="2">
        <v>318</v>
      </c>
      <c r="J4" s="2">
        <v>437</v>
      </c>
      <c r="K4" s="2">
        <v>602</v>
      </c>
      <c r="L4" s="2">
        <v>314</v>
      </c>
      <c r="M4" s="2">
        <v>318</v>
      </c>
      <c r="N4" s="2">
        <v>605</v>
      </c>
      <c r="O4" s="2">
        <v>277</v>
      </c>
      <c r="P4" s="2">
        <v>496</v>
      </c>
      <c r="Q4" s="2">
        <v>360</v>
      </c>
      <c r="R4" s="2">
        <v>339</v>
      </c>
      <c r="S4" s="2">
        <v>321</v>
      </c>
      <c r="T4" s="2">
        <v>275</v>
      </c>
      <c r="U4" s="2">
        <v>263</v>
      </c>
      <c r="V4" s="2">
        <v>954</v>
      </c>
      <c r="W4" s="2">
        <v>437</v>
      </c>
      <c r="X4" s="2">
        <v>278</v>
      </c>
      <c r="Y4" s="2">
        <v>448</v>
      </c>
      <c r="Z4" s="2">
        <v>385</v>
      </c>
      <c r="AA4" s="2">
        <v>275</v>
      </c>
      <c r="AB4" s="2">
        <v>563</v>
      </c>
      <c r="AC4" s="2">
        <v>278</v>
      </c>
      <c r="AD4" s="2">
        <v>276</v>
      </c>
      <c r="AE4" s="2">
        <v>469</v>
      </c>
    </row>
    <row r="5" spans="1:31" x14ac:dyDescent="0.25">
      <c r="A5" s="2">
        <v>21</v>
      </c>
      <c r="B5" s="2">
        <v>864</v>
      </c>
      <c r="C5" s="2">
        <v>345</v>
      </c>
      <c r="D5" s="2">
        <v>308</v>
      </c>
      <c r="E5" s="2">
        <v>278</v>
      </c>
      <c r="F5" s="2">
        <v>588</v>
      </c>
      <c r="G5" s="2">
        <v>303</v>
      </c>
      <c r="H5" s="2">
        <v>601</v>
      </c>
      <c r="I5" s="2">
        <v>908</v>
      </c>
      <c r="J5" s="2">
        <v>306</v>
      </c>
      <c r="K5" s="2">
        <v>215</v>
      </c>
      <c r="L5" s="2">
        <v>289</v>
      </c>
      <c r="M5" s="2">
        <v>367</v>
      </c>
      <c r="N5" s="2">
        <v>301</v>
      </c>
      <c r="O5" s="2">
        <v>411</v>
      </c>
      <c r="P5" s="2">
        <v>359</v>
      </c>
      <c r="Q5" s="2">
        <v>262</v>
      </c>
      <c r="R5" s="2">
        <v>298</v>
      </c>
      <c r="S5" s="2">
        <v>270</v>
      </c>
      <c r="T5" s="2">
        <v>358</v>
      </c>
      <c r="U5" s="2">
        <v>566</v>
      </c>
      <c r="V5" s="2">
        <v>185</v>
      </c>
      <c r="W5" s="2">
        <v>506</v>
      </c>
      <c r="X5" s="2">
        <v>284</v>
      </c>
      <c r="Y5" s="2">
        <v>435</v>
      </c>
      <c r="Z5" s="2">
        <v>290</v>
      </c>
      <c r="AA5" s="2">
        <v>689</v>
      </c>
      <c r="AB5" s="2">
        <v>312</v>
      </c>
      <c r="AC5" s="2">
        <v>512</v>
      </c>
      <c r="AD5" s="2">
        <v>384</v>
      </c>
      <c r="AE5" s="2">
        <v>281</v>
      </c>
    </row>
    <row r="6" spans="1:31" x14ac:dyDescent="0.25">
      <c r="A6" s="2">
        <v>23</v>
      </c>
      <c r="B6" s="2">
        <v>276</v>
      </c>
      <c r="C6" s="2">
        <v>264</v>
      </c>
      <c r="D6" s="2">
        <v>1050</v>
      </c>
      <c r="E6" s="2">
        <v>269</v>
      </c>
      <c r="F6" s="2">
        <v>287</v>
      </c>
      <c r="G6" s="2">
        <v>254</v>
      </c>
      <c r="H6" s="2">
        <v>232</v>
      </c>
      <c r="I6" s="2">
        <v>651</v>
      </c>
      <c r="J6" s="2">
        <v>259</v>
      </c>
      <c r="K6" s="2">
        <v>242</v>
      </c>
      <c r="L6" s="2">
        <v>204</v>
      </c>
      <c r="M6" s="2">
        <v>674</v>
      </c>
      <c r="N6" s="2">
        <v>362</v>
      </c>
      <c r="O6" s="2">
        <v>546</v>
      </c>
      <c r="P6" s="2">
        <v>292</v>
      </c>
      <c r="Q6" s="2">
        <v>383</v>
      </c>
      <c r="R6" s="2">
        <v>256</v>
      </c>
      <c r="S6" s="2">
        <v>233</v>
      </c>
      <c r="T6" s="2">
        <v>451</v>
      </c>
      <c r="U6" s="2">
        <v>314</v>
      </c>
      <c r="V6" s="2">
        <v>701</v>
      </c>
      <c r="W6" s="2">
        <v>469</v>
      </c>
      <c r="X6" s="2">
        <v>287</v>
      </c>
      <c r="Y6" s="2">
        <v>323</v>
      </c>
      <c r="Z6" s="2">
        <v>331</v>
      </c>
      <c r="AA6" s="2">
        <v>188</v>
      </c>
      <c r="AB6" s="2">
        <v>593</v>
      </c>
      <c r="AC6" s="2">
        <v>407</v>
      </c>
      <c r="AD6" s="2">
        <v>449</v>
      </c>
      <c r="AE6" s="2">
        <v>407</v>
      </c>
    </row>
    <row r="7" spans="1:31" x14ac:dyDescent="0.25">
      <c r="A7" s="2">
        <v>34</v>
      </c>
      <c r="B7" s="2">
        <v>393</v>
      </c>
      <c r="C7" s="2">
        <v>330</v>
      </c>
      <c r="D7" s="2">
        <v>488</v>
      </c>
      <c r="E7" s="2">
        <v>548</v>
      </c>
      <c r="F7" s="2">
        <v>349</v>
      </c>
      <c r="G7" s="2">
        <v>216</v>
      </c>
      <c r="H7" s="2">
        <v>351</v>
      </c>
      <c r="I7" s="2">
        <v>383</v>
      </c>
      <c r="J7" s="2">
        <v>387</v>
      </c>
      <c r="K7" s="2">
        <v>456</v>
      </c>
      <c r="L7" s="2">
        <v>264</v>
      </c>
      <c r="M7" s="2">
        <v>212</v>
      </c>
      <c r="N7" s="2">
        <v>230</v>
      </c>
      <c r="O7" s="2">
        <v>665</v>
      </c>
      <c r="P7" s="2">
        <v>222</v>
      </c>
      <c r="Q7" s="2">
        <v>242</v>
      </c>
      <c r="R7" s="2">
        <v>489</v>
      </c>
      <c r="S7" s="2">
        <v>346</v>
      </c>
      <c r="T7" s="2">
        <v>267</v>
      </c>
      <c r="U7" s="2">
        <v>269</v>
      </c>
      <c r="V7" s="2">
        <v>350</v>
      </c>
      <c r="W7" s="2">
        <v>247</v>
      </c>
      <c r="X7" s="2">
        <v>165</v>
      </c>
      <c r="Y7" s="2">
        <v>193</v>
      </c>
      <c r="Z7" s="2">
        <v>464</v>
      </c>
      <c r="AA7" s="2">
        <v>210</v>
      </c>
      <c r="AB7" s="2">
        <v>237</v>
      </c>
      <c r="AC7" s="2">
        <v>247</v>
      </c>
      <c r="AD7" s="2">
        <v>731</v>
      </c>
      <c r="AE7" s="2">
        <v>408</v>
      </c>
    </row>
    <row r="8" spans="1:31" x14ac:dyDescent="0.25">
      <c r="A8" s="2">
        <v>42</v>
      </c>
      <c r="B8" s="2">
        <v>237</v>
      </c>
      <c r="C8" s="2">
        <v>268</v>
      </c>
      <c r="D8" s="2">
        <v>389</v>
      </c>
      <c r="E8" s="2">
        <v>359</v>
      </c>
      <c r="F8" s="2">
        <v>252</v>
      </c>
      <c r="G8" s="2">
        <v>401</v>
      </c>
      <c r="H8" s="2">
        <v>313</v>
      </c>
      <c r="I8" s="2">
        <v>259</v>
      </c>
      <c r="J8" s="2">
        <v>327</v>
      </c>
      <c r="K8" s="2">
        <v>524</v>
      </c>
      <c r="L8" s="2">
        <v>420</v>
      </c>
      <c r="M8" s="2">
        <v>370</v>
      </c>
      <c r="N8" s="2">
        <v>241</v>
      </c>
      <c r="O8" s="2">
        <v>403</v>
      </c>
      <c r="P8" s="2">
        <v>292</v>
      </c>
      <c r="Q8" s="2">
        <v>340</v>
      </c>
      <c r="R8" s="2">
        <v>342</v>
      </c>
      <c r="S8" s="2">
        <v>308</v>
      </c>
      <c r="T8" s="2">
        <v>242</v>
      </c>
      <c r="U8" s="2">
        <v>356</v>
      </c>
      <c r="V8" s="2">
        <v>362</v>
      </c>
      <c r="W8" s="2">
        <v>304</v>
      </c>
      <c r="X8" s="2">
        <v>277</v>
      </c>
      <c r="Y8" s="2">
        <v>454</v>
      </c>
      <c r="Z8" s="2">
        <v>260</v>
      </c>
      <c r="AA8" s="2">
        <v>438</v>
      </c>
      <c r="AB8" s="2">
        <v>245</v>
      </c>
      <c r="AC8" s="2">
        <v>305</v>
      </c>
      <c r="AD8" s="2">
        <v>327</v>
      </c>
      <c r="AE8" s="2">
        <v>359</v>
      </c>
    </row>
    <row r="9" spans="1:31" x14ac:dyDescent="0.25">
      <c r="A9" s="2">
        <v>43</v>
      </c>
      <c r="B9" s="2">
        <v>270</v>
      </c>
      <c r="C9" s="2">
        <v>253</v>
      </c>
      <c r="D9" s="2">
        <v>388</v>
      </c>
      <c r="E9" s="2">
        <v>511</v>
      </c>
      <c r="F9" s="2">
        <v>249</v>
      </c>
      <c r="G9" s="2">
        <v>465</v>
      </c>
      <c r="H9" s="2">
        <v>253</v>
      </c>
      <c r="I9" s="2">
        <v>470</v>
      </c>
      <c r="J9" s="2">
        <v>568</v>
      </c>
      <c r="K9" s="2">
        <v>323</v>
      </c>
      <c r="L9" s="2">
        <v>435</v>
      </c>
      <c r="M9" s="2">
        <v>645</v>
      </c>
      <c r="N9" s="2">
        <v>350</v>
      </c>
      <c r="O9" s="2">
        <v>251</v>
      </c>
      <c r="P9" s="2">
        <v>646</v>
      </c>
      <c r="Q9" s="2">
        <v>350</v>
      </c>
      <c r="R9" s="2">
        <v>310</v>
      </c>
      <c r="S9" s="2">
        <v>285</v>
      </c>
      <c r="T9" s="2">
        <v>325</v>
      </c>
      <c r="U9" s="2">
        <v>324</v>
      </c>
      <c r="V9" s="2">
        <v>499</v>
      </c>
      <c r="W9" s="2">
        <v>164</v>
      </c>
      <c r="X9" s="2">
        <v>347</v>
      </c>
      <c r="Y9" s="2">
        <v>225</v>
      </c>
      <c r="Z9" s="2">
        <v>318</v>
      </c>
      <c r="AA9" s="2">
        <v>256</v>
      </c>
      <c r="AB9" s="2">
        <v>241</v>
      </c>
      <c r="AC9" s="2">
        <v>248</v>
      </c>
      <c r="AD9" s="2">
        <v>339</v>
      </c>
      <c r="AE9" s="2">
        <v>359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31" width="3" customWidth="1"/>
  </cols>
  <sheetData>
    <row r="1" spans="1:31" x14ac:dyDescent="0.25">
      <c r="B1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</row>
    <row r="2" spans="1:31" x14ac:dyDescent="0.25">
      <c r="A2" s="2">
        <v>16</v>
      </c>
      <c r="B2">
        <v>20</v>
      </c>
      <c r="C2">
        <v>13</v>
      </c>
      <c r="D2">
        <v>25</v>
      </c>
      <c r="E2">
        <v>3</v>
      </c>
      <c r="F2">
        <v>6</v>
      </c>
      <c r="G2">
        <v>23</v>
      </c>
      <c r="H2">
        <v>10</v>
      </c>
      <c r="I2">
        <v>45</v>
      </c>
      <c r="J2">
        <v>3</v>
      </c>
      <c r="K2">
        <v>28</v>
      </c>
      <c r="L2">
        <v>4</v>
      </c>
      <c r="M2">
        <v>18</v>
      </c>
      <c r="N2">
        <v>26</v>
      </c>
      <c r="O2">
        <v>18</v>
      </c>
      <c r="P2">
        <v>11</v>
      </c>
      <c r="Q2">
        <v>20</v>
      </c>
      <c r="R2">
        <v>22</v>
      </c>
      <c r="S2">
        <v>16</v>
      </c>
      <c r="T2">
        <v>25</v>
      </c>
      <c r="U2">
        <v>10</v>
      </c>
      <c r="V2">
        <v>3</v>
      </c>
      <c r="W2">
        <v>26</v>
      </c>
      <c r="X2">
        <v>3</v>
      </c>
      <c r="Y2">
        <v>15</v>
      </c>
      <c r="Z2">
        <v>30</v>
      </c>
      <c r="AA2">
        <v>3</v>
      </c>
      <c r="AB2">
        <v>9</v>
      </c>
      <c r="AC2">
        <v>22</v>
      </c>
      <c r="AD2">
        <v>4</v>
      </c>
      <c r="AE2">
        <v>12</v>
      </c>
    </row>
    <row r="3" spans="1:31" x14ac:dyDescent="0.25">
      <c r="A3" s="2">
        <v>18</v>
      </c>
      <c r="B3">
        <v>21</v>
      </c>
      <c r="C3">
        <v>8</v>
      </c>
      <c r="D3">
        <v>3</v>
      </c>
      <c r="E3">
        <v>44</v>
      </c>
      <c r="F3">
        <v>26</v>
      </c>
      <c r="G3">
        <v>4</v>
      </c>
      <c r="H3">
        <v>12</v>
      </c>
      <c r="I3">
        <v>17</v>
      </c>
      <c r="J3">
        <v>15</v>
      </c>
      <c r="K3">
        <v>7</v>
      </c>
      <c r="L3">
        <v>6</v>
      </c>
      <c r="M3">
        <v>1</v>
      </c>
      <c r="N3">
        <v>15</v>
      </c>
      <c r="O3">
        <v>25</v>
      </c>
      <c r="P3">
        <v>5</v>
      </c>
      <c r="Q3">
        <v>14</v>
      </c>
      <c r="R3">
        <v>1</v>
      </c>
      <c r="S3">
        <v>2</v>
      </c>
      <c r="T3">
        <v>22</v>
      </c>
      <c r="U3">
        <v>15</v>
      </c>
      <c r="V3">
        <v>11</v>
      </c>
      <c r="W3">
        <v>1</v>
      </c>
      <c r="X3">
        <v>14</v>
      </c>
      <c r="Y3">
        <v>23</v>
      </c>
      <c r="Z3">
        <v>6</v>
      </c>
      <c r="AA3">
        <v>6</v>
      </c>
      <c r="AB3">
        <v>9</v>
      </c>
      <c r="AC3">
        <v>14</v>
      </c>
      <c r="AD3">
        <v>37</v>
      </c>
      <c r="AE3">
        <v>2</v>
      </c>
    </row>
    <row r="4" spans="1:31" x14ac:dyDescent="0.25">
      <c r="A4" s="2">
        <v>19</v>
      </c>
      <c r="B4">
        <v>0</v>
      </c>
      <c r="C4">
        <v>2</v>
      </c>
      <c r="D4">
        <v>12</v>
      </c>
      <c r="E4">
        <v>1</v>
      </c>
      <c r="F4">
        <v>1</v>
      </c>
      <c r="G4">
        <v>1</v>
      </c>
      <c r="H4">
        <v>0</v>
      </c>
      <c r="I4">
        <v>1</v>
      </c>
      <c r="J4">
        <v>13</v>
      </c>
      <c r="K4">
        <v>2</v>
      </c>
      <c r="L4">
        <v>1</v>
      </c>
      <c r="M4">
        <v>1</v>
      </c>
      <c r="N4">
        <v>11</v>
      </c>
      <c r="O4">
        <v>0</v>
      </c>
      <c r="P4">
        <v>0</v>
      </c>
      <c r="Q4">
        <v>17</v>
      </c>
      <c r="R4">
        <v>24</v>
      </c>
      <c r="S4">
        <v>10</v>
      </c>
      <c r="T4">
        <v>1</v>
      </c>
      <c r="U4">
        <v>1</v>
      </c>
      <c r="V4">
        <v>11</v>
      </c>
      <c r="W4">
        <v>3</v>
      </c>
      <c r="X4">
        <v>0</v>
      </c>
      <c r="Y4">
        <v>3</v>
      </c>
      <c r="Z4">
        <v>1</v>
      </c>
      <c r="AA4">
        <v>0</v>
      </c>
      <c r="AB4">
        <v>3</v>
      </c>
      <c r="AC4">
        <v>0</v>
      </c>
      <c r="AD4">
        <v>0</v>
      </c>
      <c r="AE4">
        <v>4</v>
      </c>
    </row>
    <row r="5" spans="1:31" x14ac:dyDescent="0.25">
      <c r="A5" s="2">
        <v>21</v>
      </c>
      <c r="B5">
        <v>7</v>
      </c>
      <c r="C5">
        <v>0</v>
      </c>
      <c r="D5">
        <v>11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  <c r="K5">
        <v>14</v>
      </c>
      <c r="L5">
        <v>0</v>
      </c>
      <c r="M5">
        <v>1</v>
      </c>
      <c r="N5">
        <v>0</v>
      </c>
      <c r="O5">
        <v>0</v>
      </c>
      <c r="P5">
        <v>0</v>
      </c>
      <c r="Q5">
        <v>4</v>
      </c>
      <c r="R5">
        <v>15</v>
      </c>
      <c r="S5">
        <v>0</v>
      </c>
      <c r="T5">
        <v>0</v>
      </c>
      <c r="U5">
        <v>0</v>
      </c>
      <c r="V5">
        <v>9</v>
      </c>
      <c r="W5">
        <v>7</v>
      </c>
      <c r="X5">
        <v>1</v>
      </c>
      <c r="Y5">
        <v>23</v>
      </c>
      <c r="Z5">
        <v>8</v>
      </c>
      <c r="AA5">
        <v>0</v>
      </c>
      <c r="AB5">
        <v>0</v>
      </c>
      <c r="AC5">
        <v>0</v>
      </c>
      <c r="AD5">
        <v>0</v>
      </c>
      <c r="AE5">
        <v>14</v>
      </c>
    </row>
    <row r="6" spans="1:31" x14ac:dyDescent="0.25">
      <c r="A6" s="2">
        <v>23</v>
      </c>
      <c r="B6">
        <v>1</v>
      </c>
      <c r="C6">
        <v>2</v>
      </c>
      <c r="D6">
        <v>14</v>
      </c>
      <c r="E6">
        <v>2</v>
      </c>
      <c r="F6">
        <v>8</v>
      </c>
      <c r="G6">
        <v>1</v>
      </c>
      <c r="H6">
        <v>5</v>
      </c>
      <c r="I6">
        <v>5</v>
      </c>
      <c r="J6">
        <v>1</v>
      </c>
      <c r="K6">
        <v>20</v>
      </c>
      <c r="L6">
        <v>1</v>
      </c>
      <c r="M6">
        <v>1</v>
      </c>
      <c r="N6">
        <v>25</v>
      </c>
      <c r="O6">
        <v>1</v>
      </c>
      <c r="P6">
        <v>13</v>
      </c>
      <c r="Q6">
        <v>2</v>
      </c>
      <c r="R6">
        <v>1</v>
      </c>
      <c r="S6">
        <v>1</v>
      </c>
      <c r="T6">
        <v>2</v>
      </c>
      <c r="U6">
        <v>1</v>
      </c>
      <c r="V6">
        <v>15</v>
      </c>
      <c r="W6">
        <v>5</v>
      </c>
      <c r="X6">
        <v>13</v>
      </c>
      <c r="Y6">
        <v>6</v>
      </c>
      <c r="Z6">
        <v>6</v>
      </c>
      <c r="AA6">
        <v>9</v>
      </c>
      <c r="AB6">
        <v>15</v>
      </c>
      <c r="AC6">
        <v>2</v>
      </c>
      <c r="AD6">
        <v>7</v>
      </c>
      <c r="AE6">
        <v>16</v>
      </c>
    </row>
    <row r="7" spans="1:31" x14ac:dyDescent="0.25">
      <c r="A7" s="2">
        <v>34</v>
      </c>
      <c r="B7">
        <v>3</v>
      </c>
      <c r="C7">
        <v>9</v>
      </c>
      <c r="D7">
        <v>0</v>
      </c>
      <c r="E7">
        <v>1</v>
      </c>
      <c r="F7">
        <v>16</v>
      </c>
      <c r="G7">
        <v>0</v>
      </c>
      <c r="H7">
        <v>5</v>
      </c>
      <c r="I7">
        <v>23</v>
      </c>
      <c r="J7">
        <v>2</v>
      </c>
      <c r="K7">
        <v>0</v>
      </c>
      <c r="L7">
        <v>16</v>
      </c>
      <c r="M7">
        <v>0</v>
      </c>
      <c r="N7">
        <v>2</v>
      </c>
      <c r="O7">
        <v>6</v>
      </c>
      <c r="P7">
        <v>0</v>
      </c>
      <c r="Q7">
        <v>0</v>
      </c>
      <c r="R7">
        <v>1</v>
      </c>
      <c r="S7">
        <v>11</v>
      </c>
      <c r="T7">
        <v>4</v>
      </c>
      <c r="U7">
        <v>1</v>
      </c>
      <c r="V7">
        <v>12</v>
      </c>
      <c r="W7">
        <v>5</v>
      </c>
      <c r="X7">
        <v>0</v>
      </c>
      <c r="Y7">
        <v>1</v>
      </c>
      <c r="Z7">
        <v>0</v>
      </c>
      <c r="AA7">
        <v>12</v>
      </c>
      <c r="AB7">
        <v>2</v>
      </c>
      <c r="AC7">
        <v>7</v>
      </c>
      <c r="AD7">
        <v>0</v>
      </c>
      <c r="AE7">
        <v>9</v>
      </c>
    </row>
    <row r="8" spans="1:31" x14ac:dyDescent="0.25">
      <c r="A8" s="2">
        <v>42</v>
      </c>
      <c r="B8">
        <v>13</v>
      </c>
      <c r="C8">
        <v>13</v>
      </c>
      <c r="D8">
        <v>15</v>
      </c>
      <c r="E8">
        <v>2</v>
      </c>
      <c r="F8">
        <v>17</v>
      </c>
      <c r="G8">
        <v>7</v>
      </c>
      <c r="H8">
        <v>39</v>
      </c>
      <c r="I8">
        <v>23</v>
      </c>
      <c r="J8">
        <v>9</v>
      </c>
      <c r="K8">
        <v>20</v>
      </c>
      <c r="L8">
        <v>2</v>
      </c>
      <c r="M8">
        <v>2</v>
      </c>
      <c r="N8">
        <v>21</v>
      </c>
      <c r="O8">
        <v>13</v>
      </c>
      <c r="P8">
        <v>6</v>
      </c>
      <c r="Q8">
        <v>2</v>
      </c>
      <c r="R8">
        <v>7</v>
      </c>
      <c r="S8">
        <v>9</v>
      </c>
      <c r="T8">
        <v>2</v>
      </c>
      <c r="U8">
        <v>13</v>
      </c>
      <c r="V8">
        <v>33</v>
      </c>
      <c r="W8">
        <v>23</v>
      </c>
      <c r="X8">
        <v>8</v>
      </c>
      <c r="Y8">
        <v>34</v>
      </c>
      <c r="Z8">
        <v>13</v>
      </c>
      <c r="AA8">
        <v>25</v>
      </c>
      <c r="AB8">
        <v>7</v>
      </c>
      <c r="AC8">
        <v>23</v>
      </c>
      <c r="AD8">
        <v>31</v>
      </c>
      <c r="AE8">
        <v>11</v>
      </c>
    </row>
    <row r="9" spans="1:31" x14ac:dyDescent="0.25">
      <c r="A9" s="2">
        <v>43</v>
      </c>
      <c r="B9" s="2">
        <v>4</v>
      </c>
      <c r="C9" s="2">
        <v>3</v>
      </c>
      <c r="D9" s="2">
        <v>7</v>
      </c>
      <c r="E9" s="2">
        <v>3</v>
      </c>
      <c r="F9" s="2">
        <v>20</v>
      </c>
      <c r="G9" s="2">
        <v>4</v>
      </c>
      <c r="H9" s="2">
        <v>12</v>
      </c>
      <c r="I9" s="2">
        <v>9</v>
      </c>
      <c r="J9" s="2">
        <v>8</v>
      </c>
      <c r="K9" s="2">
        <v>4</v>
      </c>
      <c r="L9" s="2">
        <v>5</v>
      </c>
      <c r="M9" s="2">
        <v>6</v>
      </c>
      <c r="N9" s="2">
        <v>7</v>
      </c>
      <c r="O9" s="2">
        <v>4</v>
      </c>
      <c r="P9" s="2">
        <v>14</v>
      </c>
      <c r="Q9" s="2">
        <v>11</v>
      </c>
      <c r="R9" s="2">
        <v>5</v>
      </c>
      <c r="S9" s="2">
        <v>19</v>
      </c>
      <c r="T9" s="2">
        <v>9</v>
      </c>
      <c r="U9" s="2">
        <v>3</v>
      </c>
      <c r="V9" s="2">
        <v>6</v>
      </c>
      <c r="W9" s="2">
        <v>7</v>
      </c>
      <c r="X9" s="2">
        <v>3</v>
      </c>
      <c r="Y9" s="2">
        <v>10</v>
      </c>
      <c r="Z9" s="2">
        <v>8</v>
      </c>
      <c r="AA9" s="2">
        <v>14</v>
      </c>
      <c r="AB9" s="2">
        <v>23</v>
      </c>
      <c r="AC9" s="2">
        <v>7</v>
      </c>
      <c r="AD9" s="2">
        <v>3</v>
      </c>
      <c r="AE9" s="2">
        <v>3</v>
      </c>
    </row>
    <row r="10" spans="1:31" x14ac:dyDescent="0.25">
      <c r="A10" s="2">
        <v>201</v>
      </c>
    </row>
    <row r="11" spans="1:31" x14ac:dyDescent="0.25">
      <c r="A11" s="2">
        <v>248</v>
      </c>
    </row>
    <row r="12" spans="1:31" x14ac:dyDescent="0.25">
      <c r="A12" s="2">
        <v>249</v>
      </c>
    </row>
    <row r="13" spans="1:31" x14ac:dyDescent="0.25">
      <c r="A13" s="2">
        <v>257</v>
      </c>
    </row>
    <row r="14" spans="1:31" x14ac:dyDescent="0.25">
      <c r="A14">
        <v>258</v>
      </c>
    </row>
    <row r="15" spans="1:31" x14ac:dyDescent="0.25">
      <c r="A15" s="2">
        <v>261</v>
      </c>
    </row>
    <row r="16" spans="1:31" x14ac:dyDescent="0.25">
      <c r="A16" s="2">
        <v>296</v>
      </c>
    </row>
    <row r="17" spans="1:1" x14ac:dyDescent="0.25">
      <c r="A17" s="2">
        <v>298</v>
      </c>
    </row>
    <row r="18" spans="1:1" x14ac:dyDescent="0.25">
      <c r="A18" s="2">
        <v>300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3" width="4" customWidth="1"/>
    <col min="4" max="4" width="5" customWidth="1"/>
    <col min="5" max="13" width="4" customWidth="1"/>
    <col min="14" max="14" width="5" customWidth="1"/>
    <col min="15" max="31" width="4" customWidth="1"/>
  </cols>
  <sheetData>
    <row r="1" spans="1:31" x14ac:dyDescent="0.25"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</row>
    <row r="2" spans="1:31" x14ac:dyDescent="0.25">
      <c r="A2" s="2">
        <v>74</v>
      </c>
      <c r="B2">
        <v>358</v>
      </c>
      <c r="C2">
        <v>404</v>
      </c>
      <c r="D2">
        <v>462</v>
      </c>
      <c r="E2">
        <v>474</v>
      </c>
      <c r="F2">
        <v>312</v>
      </c>
      <c r="G2">
        <v>407</v>
      </c>
      <c r="H2">
        <v>477</v>
      </c>
      <c r="I2">
        <v>276</v>
      </c>
      <c r="J2">
        <v>461</v>
      </c>
      <c r="K2">
        <v>284</v>
      </c>
      <c r="L2">
        <v>319</v>
      </c>
      <c r="M2">
        <v>304</v>
      </c>
      <c r="N2">
        <v>321</v>
      </c>
      <c r="O2">
        <v>334</v>
      </c>
      <c r="P2">
        <v>232</v>
      </c>
      <c r="Q2">
        <v>246</v>
      </c>
      <c r="R2">
        <v>245</v>
      </c>
      <c r="S2">
        <v>275</v>
      </c>
      <c r="T2">
        <v>356</v>
      </c>
      <c r="U2">
        <v>196</v>
      </c>
      <c r="V2">
        <v>294</v>
      </c>
      <c r="W2">
        <v>300</v>
      </c>
      <c r="X2">
        <v>300</v>
      </c>
      <c r="Y2">
        <v>550</v>
      </c>
      <c r="Z2">
        <v>269</v>
      </c>
      <c r="AA2">
        <v>304</v>
      </c>
      <c r="AB2">
        <v>331</v>
      </c>
      <c r="AC2">
        <v>330</v>
      </c>
      <c r="AD2">
        <v>216</v>
      </c>
      <c r="AE2">
        <v>222</v>
      </c>
    </row>
    <row r="3" spans="1:31" x14ac:dyDescent="0.25">
      <c r="A3" s="2">
        <v>78</v>
      </c>
      <c r="B3">
        <v>552</v>
      </c>
      <c r="C3">
        <v>269</v>
      </c>
      <c r="D3">
        <v>284</v>
      </c>
      <c r="E3">
        <v>305</v>
      </c>
      <c r="F3">
        <v>212</v>
      </c>
      <c r="G3">
        <v>275</v>
      </c>
      <c r="H3">
        <v>345</v>
      </c>
      <c r="I3">
        <v>307</v>
      </c>
      <c r="J3">
        <v>360</v>
      </c>
      <c r="K3">
        <v>271</v>
      </c>
      <c r="L3">
        <v>265</v>
      </c>
      <c r="M3">
        <v>569</v>
      </c>
      <c r="N3">
        <v>1020</v>
      </c>
      <c r="O3">
        <v>275</v>
      </c>
      <c r="P3">
        <v>291</v>
      </c>
      <c r="Q3">
        <v>361</v>
      </c>
      <c r="R3">
        <v>265</v>
      </c>
      <c r="S3">
        <v>467</v>
      </c>
      <c r="T3">
        <v>290</v>
      </c>
      <c r="U3">
        <v>242</v>
      </c>
      <c r="V3">
        <v>271</v>
      </c>
      <c r="W3">
        <v>346</v>
      </c>
      <c r="X3">
        <v>604</v>
      </c>
      <c r="Y3">
        <v>566</v>
      </c>
      <c r="Z3">
        <v>621</v>
      </c>
      <c r="AA3">
        <v>243</v>
      </c>
      <c r="AB3">
        <v>534</v>
      </c>
      <c r="AC3">
        <v>274</v>
      </c>
      <c r="AD3">
        <v>335</v>
      </c>
      <c r="AE3">
        <v>433</v>
      </c>
    </row>
    <row r="4" spans="1:31" x14ac:dyDescent="0.25">
      <c r="A4" s="2">
        <v>82</v>
      </c>
      <c r="B4">
        <v>263</v>
      </c>
      <c r="C4">
        <v>292</v>
      </c>
      <c r="D4">
        <v>389</v>
      </c>
      <c r="E4">
        <v>273</v>
      </c>
      <c r="F4">
        <v>263</v>
      </c>
      <c r="G4">
        <v>220</v>
      </c>
      <c r="H4">
        <v>916</v>
      </c>
      <c r="I4">
        <v>317</v>
      </c>
      <c r="J4">
        <v>413</v>
      </c>
      <c r="K4">
        <v>596</v>
      </c>
      <c r="L4">
        <v>313</v>
      </c>
      <c r="M4">
        <v>317</v>
      </c>
      <c r="N4">
        <v>587</v>
      </c>
      <c r="O4">
        <v>277</v>
      </c>
      <c r="P4">
        <v>487</v>
      </c>
      <c r="Q4">
        <v>337</v>
      </c>
      <c r="R4">
        <v>310</v>
      </c>
      <c r="S4">
        <v>307</v>
      </c>
      <c r="T4">
        <v>272</v>
      </c>
      <c r="U4">
        <v>253</v>
      </c>
      <c r="V4">
        <v>931</v>
      </c>
      <c r="W4">
        <v>432</v>
      </c>
      <c r="X4">
        <v>278</v>
      </c>
      <c r="Y4">
        <v>440</v>
      </c>
      <c r="Z4">
        <v>376</v>
      </c>
      <c r="AA4">
        <v>274</v>
      </c>
      <c r="AB4">
        <v>550</v>
      </c>
      <c r="AC4">
        <v>278</v>
      </c>
      <c r="AD4">
        <v>276</v>
      </c>
      <c r="AE4">
        <v>461</v>
      </c>
    </row>
    <row r="5" spans="1:31" x14ac:dyDescent="0.25">
      <c r="A5" s="2">
        <v>88</v>
      </c>
      <c r="B5">
        <v>850</v>
      </c>
      <c r="C5">
        <v>343</v>
      </c>
      <c r="D5">
        <v>295</v>
      </c>
      <c r="E5">
        <v>278</v>
      </c>
      <c r="F5">
        <v>582</v>
      </c>
      <c r="G5">
        <v>302</v>
      </c>
      <c r="H5">
        <v>594</v>
      </c>
      <c r="I5">
        <v>895</v>
      </c>
      <c r="J5">
        <v>302</v>
      </c>
      <c r="K5">
        <v>199</v>
      </c>
      <c r="L5">
        <v>287</v>
      </c>
      <c r="M5">
        <v>362</v>
      </c>
      <c r="N5">
        <v>300</v>
      </c>
      <c r="O5">
        <v>402</v>
      </c>
      <c r="P5">
        <v>353</v>
      </c>
      <c r="Q5">
        <v>253</v>
      </c>
      <c r="R5">
        <v>278</v>
      </c>
      <c r="S5">
        <v>268</v>
      </c>
      <c r="T5">
        <v>357</v>
      </c>
      <c r="U5">
        <v>556</v>
      </c>
      <c r="V5">
        <v>173</v>
      </c>
      <c r="W5">
        <v>493</v>
      </c>
      <c r="X5">
        <v>279</v>
      </c>
      <c r="Y5">
        <v>411</v>
      </c>
      <c r="Z5">
        <v>277</v>
      </c>
      <c r="AA5">
        <v>677</v>
      </c>
      <c r="AB5">
        <v>305</v>
      </c>
      <c r="AC5">
        <v>504</v>
      </c>
      <c r="AD5">
        <v>381</v>
      </c>
      <c r="AE5">
        <v>261</v>
      </c>
    </row>
    <row r="6" spans="1:31" x14ac:dyDescent="0.25">
      <c r="A6" s="2">
        <v>89</v>
      </c>
      <c r="B6">
        <v>273</v>
      </c>
      <c r="C6">
        <v>261</v>
      </c>
      <c r="D6">
        <v>1029</v>
      </c>
      <c r="E6">
        <v>264</v>
      </c>
      <c r="F6">
        <v>277</v>
      </c>
      <c r="G6">
        <v>248</v>
      </c>
      <c r="H6">
        <v>225</v>
      </c>
      <c r="I6">
        <v>645</v>
      </c>
      <c r="J6">
        <v>256</v>
      </c>
      <c r="K6">
        <v>218</v>
      </c>
      <c r="L6">
        <v>201</v>
      </c>
      <c r="M6">
        <v>664</v>
      </c>
      <c r="N6">
        <v>335</v>
      </c>
      <c r="O6">
        <v>544</v>
      </c>
      <c r="P6">
        <v>274</v>
      </c>
      <c r="Q6">
        <v>379</v>
      </c>
      <c r="R6">
        <v>253</v>
      </c>
      <c r="S6">
        <v>229</v>
      </c>
      <c r="T6">
        <v>448</v>
      </c>
      <c r="U6">
        <v>306</v>
      </c>
      <c r="V6">
        <v>683</v>
      </c>
      <c r="W6">
        <v>462</v>
      </c>
      <c r="X6">
        <v>270</v>
      </c>
      <c r="Y6">
        <v>315</v>
      </c>
      <c r="Z6">
        <v>322</v>
      </c>
      <c r="AA6">
        <v>178</v>
      </c>
      <c r="AB6">
        <v>575</v>
      </c>
      <c r="AC6">
        <v>400</v>
      </c>
      <c r="AD6">
        <v>440</v>
      </c>
      <c r="AE6">
        <v>389</v>
      </c>
    </row>
    <row r="7" spans="1:31" x14ac:dyDescent="0.25">
      <c r="A7" s="2">
        <v>177</v>
      </c>
      <c r="B7">
        <v>361</v>
      </c>
      <c r="C7">
        <v>288</v>
      </c>
      <c r="D7">
        <v>465</v>
      </c>
      <c r="E7">
        <v>528</v>
      </c>
      <c r="F7">
        <v>321</v>
      </c>
      <c r="G7">
        <v>200</v>
      </c>
      <c r="H7">
        <v>322</v>
      </c>
      <c r="I7">
        <v>332</v>
      </c>
      <c r="J7">
        <v>357</v>
      </c>
      <c r="K7">
        <v>421</v>
      </c>
      <c r="L7">
        <v>238</v>
      </c>
      <c r="M7">
        <v>202</v>
      </c>
      <c r="N7">
        <v>215</v>
      </c>
      <c r="O7">
        <v>630</v>
      </c>
      <c r="P7">
        <v>204</v>
      </c>
      <c r="Q7">
        <v>210</v>
      </c>
      <c r="R7">
        <v>446</v>
      </c>
      <c r="S7">
        <v>269</v>
      </c>
      <c r="T7">
        <v>243</v>
      </c>
      <c r="U7">
        <v>263</v>
      </c>
      <c r="V7">
        <v>310</v>
      </c>
      <c r="W7">
        <v>229</v>
      </c>
      <c r="X7">
        <v>158</v>
      </c>
      <c r="Y7">
        <v>177</v>
      </c>
      <c r="Z7">
        <v>389</v>
      </c>
      <c r="AA7">
        <v>182</v>
      </c>
      <c r="AB7">
        <v>225</v>
      </c>
      <c r="AC7">
        <v>220</v>
      </c>
      <c r="AD7">
        <v>621</v>
      </c>
      <c r="AE7">
        <v>359</v>
      </c>
    </row>
    <row r="8" spans="1:31" x14ac:dyDescent="0.25">
      <c r="A8" s="2">
        <v>194</v>
      </c>
      <c r="B8">
        <v>224</v>
      </c>
      <c r="C8">
        <v>249</v>
      </c>
      <c r="D8">
        <v>360</v>
      </c>
      <c r="E8">
        <v>346</v>
      </c>
      <c r="F8">
        <v>224</v>
      </c>
      <c r="G8">
        <v>384</v>
      </c>
      <c r="H8">
        <v>262</v>
      </c>
      <c r="I8">
        <v>228</v>
      </c>
      <c r="J8">
        <v>293</v>
      </c>
      <c r="K8">
        <v>487</v>
      </c>
      <c r="L8">
        <v>395</v>
      </c>
      <c r="M8">
        <v>348</v>
      </c>
      <c r="N8">
        <v>211</v>
      </c>
      <c r="O8">
        <v>377</v>
      </c>
      <c r="P8">
        <v>261</v>
      </c>
      <c r="Q8">
        <v>331</v>
      </c>
      <c r="R8">
        <v>304</v>
      </c>
      <c r="S8">
        <v>287</v>
      </c>
      <c r="T8">
        <v>234</v>
      </c>
      <c r="U8">
        <v>329</v>
      </c>
      <c r="V8">
        <v>316</v>
      </c>
      <c r="W8">
        <v>260</v>
      </c>
      <c r="X8">
        <v>260</v>
      </c>
      <c r="Y8">
        <v>411</v>
      </c>
      <c r="Z8">
        <v>240</v>
      </c>
      <c r="AA8">
        <v>389</v>
      </c>
      <c r="AB8">
        <v>235</v>
      </c>
      <c r="AC8">
        <v>275</v>
      </c>
      <c r="AD8">
        <v>285</v>
      </c>
      <c r="AE8">
        <v>326</v>
      </c>
    </row>
    <row r="9" spans="1:31" x14ac:dyDescent="0.25">
      <c r="A9" s="2">
        <v>198</v>
      </c>
      <c r="B9" s="2">
        <v>252</v>
      </c>
      <c r="C9" s="2">
        <v>244</v>
      </c>
      <c r="D9" s="2">
        <v>362</v>
      </c>
      <c r="E9" s="2">
        <v>493</v>
      </c>
      <c r="F9" s="2">
        <v>221</v>
      </c>
      <c r="G9" s="2">
        <v>435</v>
      </c>
      <c r="H9" s="2">
        <v>230</v>
      </c>
      <c r="I9" s="2">
        <v>454</v>
      </c>
      <c r="J9" s="2">
        <v>518</v>
      </c>
      <c r="K9" s="2">
        <v>299</v>
      </c>
      <c r="L9" s="2">
        <v>398</v>
      </c>
      <c r="M9" s="2">
        <v>601</v>
      </c>
      <c r="N9" s="2">
        <v>305</v>
      </c>
      <c r="O9" s="2">
        <v>236</v>
      </c>
      <c r="P9" s="2">
        <v>613</v>
      </c>
      <c r="Q9" s="2">
        <v>300</v>
      </c>
      <c r="R9" s="2">
        <v>290</v>
      </c>
      <c r="S9" s="2">
        <v>253</v>
      </c>
      <c r="T9" s="2">
        <v>303</v>
      </c>
      <c r="U9" s="2">
        <v>313</v>
      </c>
      <c r="V9" s="2">
        <v>456</v>
      </c>
      <c r="W9" s="2">
        <v>150</v>
      </c>
      <c r="X9" s="2">
        <v>334</v>
      </c>
      <c r="Y9" s="2">
        <v>199</v>
      </c>
      <c r="Z9" s="2">
        <v>301</v>
      </c>
      <c r="AA9" s="2">
        <v>230</v>
      </c>
      <c r="AB9" s="2">
        <v>210</v>
      </c>
      <c r="AC9" s="2">
        <v>230</v>
      </c>
      <c r="AD9" s="2">
        <v>324</v>
      </c>
      <c r="AE9" s="2">
        <v>336</v>
      </c>
    </row>
    <row r="10" spans="1:31" x14ac:dyDescent="0.25">
      <c r="A10" s="2">
        <v>201</v>
      </c>
    </row>
    <row r="11" spans="1:31" x14ac:dyDescent="0.25">
      <c r="A11" s="2">
        <v>248</v>
      </c>
    </row>
    <row r="12" spans="1:31" x14ac:dyDescent="0.25">
      <c r="A12" s="2">
        <v>249</v>
      </c>
    </row>
    <row r="13" spans="1:31" x14ac:dyDescent="0.25">
      <c r="A13" s="2">
        <v>257</v>
      </c>
    </row>
    <row r="14" spans="1:31" x14ac:dyDescent="0.25">
      <c r="A14" s="2">
        <v>258</v>
      </c>
    </row>
    <row r="15" spans="1:31" x14ac:dyDescent="0.25">
      <c r="A15" s="2">
        <v>261</v>
      </c>
    </row>
    <row r="16" spans="1:31" x14ac:dyDescent="0.25">
      <c r="A16" s="2">
        <v>296</v>
      </c>
    </row>
    <row r="17" spans="1:1" x14ac:dyDescent="0.25">
      <c r="A17" s="2">
        <v>298</v>
      </c>
    </row>
    <row r="18" spans="1:1" x14ac:dyDescent="0.25">
      <c r="A18" s="2">
        <v>300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D3" sqref="D3"/>
    </sheetView>
  </sheetViews>
  <sheetFormatPr baseColWidth="10" defaultRowHeight="15" x14ac:dyDescent="0.25"/>
  <cols>
    <col min="2" max="31" width="2" customWidth="1"/>
  </cols>
  <sheetData>
    <row r="1" spans="1:31" x14ac:dyDescent="0.25"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</row>
    <row r="2" spans="1:31" x14ac:dyDescent="0.25">
      <c r="A2" s="2">
        <v>74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2</v>
      </c>
      <c r="M2">
        <v>1</v>
      </c>
      <c r="N2">
        <v>2</v>
      </c>
      <c r="O2">
        <v>1</v>
      </c>
      <c r="P2">
        <v>2</v>
      </c>
      <c r="Q2">
        <v>2</v>
      </c>
      <c r="R2">
        <v>1</v>
      </c>
      <c r="S2">
        <v>1</v>
      </c>
      <c r="T2">
        <v>1</v>
      </c>
      <c r="U2">
        <v>2</v>
      </c>
      <c r="V2">
        <v>2</v>
      </c>
      <c r="W2">
        <v>2</v>
      </c>
      <c r="X2">
        <v>2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2</v>
      </c>
    </row>
    <row r="3" spans="1:31" x14ac:dyDescent="0.25">
      <c r="A3" s="2">
        <v>78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2">
        <v>82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2">
        <v>88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</row>
    <row r="6" spans="1:31" x14ac:dyDescent="0.25">
      <c r="A6" s="2">
        <v>89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s="2">
        <v>177</v>
      </c>
      <c r="B7">
        <v>1</v>
      </c>
      <c r="C7">
        <v>1</v>
      </c>
      <c r="D7">
        <v>3</v>
      </c>
      <c r="E7">
        <v>1</v>
      </c>
      <c r="F7">
        <v>2</v>
      </c>
      <c r="G7">
        <v>2</v>
      </c>
      <c r="H7">
        <v>1</v>
      </c>
      <c r="I7">
        <v>5</v>
      </c>
      <c r="J7">
        <v>1</v>
      </c>
      <c r="K7">
        <v>1</v>
      </c>
      <c r="L7">
        <v>1</v>
      </c>
      <c r="M7">
        <v>2</v>
      </c>
      <c r="N7">
        <v>1</v>
      </c>
      <c r="O7">
        <v>2</v>
      </c>
      <c r="P7">
        <v>3</v>
      </c>
      <c r="Q7">
        <v>2</v>
      </c>
      <c r="R7">
        <v>1</v>
      </c>
      <c r="S7">
        <v>2</v>
      </c>
      <c r="T7">
        <v>1</v>
      </c>
      <c r="U7">
        <v>1</v>
      </c>
      <c r="V7">
        <v>1</v>
      </c>
      <c r="W7">
        <v>1</v>
      </c>
      <c r="X7">
        <v>3</v>
      </c>
      <c r="Y7">
        <v>1</v>
      </c>
      <c r="Z7">
        <v>2</v>
      </c>
      <c r="AA7">
        <v>1</v>
      </c>
      <c r="AB7">
        <v>2</v>
      </c>
      <c r="AC7">
        <v>1</v>
      </c>
      <c r="AD7">
        <v>2</v>
      </c>
      <c r="AE7">
        <v>2</v>
      </c>
    </row>
    <row r="8" spans="1:31" x14ac:dyDescent="0.25">
      <c r="A8" s="2">
        <v>194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2</v>
      </c>
      <c r="K8">
        <v>0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0</v>
      </c>
      <c r="U8">
        <v>1</v>
      </c>
      <c r="V8">
        <v>2</v>
      </c>
      <c r="W8">
        <v>3</v>
      </c>
      <c r="X8">
        <v>0</v>
      </c>
      <c r="Y8">
        <v>0</v>
      </c>
      <c r="Z8">
        <v>2</v>
      </c>
      <c r="AA8">
        <v>0</v>
      </c>
      <c r="AB8">
        <v>0</v>
      </c>
      <c r="AC8">
        <v>0</v>
      </c>
      <c r="AD8">
        <v>2</v>
      </c>
      <c r="AE8">
        <v>4</v>
      </c>
    </row>
    <row r="9" spans="1:31" x14ac:dyDescent="0.25">
      <c r="A9" s="2">
        <v>198</v>
      </c>
      <c r="B9" s="2">
        <v>2</v>
      </c>
      <c r="C9" s="2">
        <v>1</v>
      </c>
      <c r="D9" s="2">
        <v>2</v>
      </c>
      <c r="E9" s="2">
        <v>1</v>
      </c>
      <c r="F9" s="2">
        <v>1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1</v>
      </c>
      <c r="M9" s="2">
        <v>1</v>
      </c>
      <c r="N9" s="2">
        <v>2</v>
      </c>
      <c r="O9" s="2">
        <v>1</v>
      </c>
      <c r="P9" s="2">
        <v>3</v>
      </c>
      <c r="Q9" s="2">
        <v>1</v>
      </c>
      <c r="R9" s="2">
        <v>1</v>
      </c>
      <c r="S9" s="2">
        <v>1</v>
      </c>
      <c r="T9" s="2">
        <v>1</v>
      </c>
      <c r="U9" s="2">
        <v>2</v>
      </c>
      <c r="V9" s="2">
        <v>1</v>
      </c>
      <c r="W9" s="2">
        <v>2</v>
      </c>
      <c r="X9" s="2">
        <v>1</v>
      </c>
      <c r="Y9" s="2">
        <v>2</v>
      </c>
      <c r="Z9" s="2">
        <v>2</v>
      </c>
      <c r="AA9" s="2">
        <v>1</v>
      </c>
      <c r="AB9" s="2">
        <v>1</v>
      </c>
      <c r="AC9" s="2">
        <v>1</v>
      </c>
      <c r="AD9" s="2">
        <v>1</v>
      </c>
      <c r="AE9" s="2">
        <v>2</v>
      </c>
    </row>
    <row r="10" spans="1:31" x14ac:dyDescent="0.25">
      <c r="A10" s="2">
        <v>201</v>
      </c>
    </row>
    <row r="11" spans="1:31" x14ac:dyDescent="0.25">
      <c r="A11" s="2">
        <v>248</v>
      </c>
    </row>
    <row r="12" spans="1:31" x14ac:dyDescent="0.25">
      <c r="A12" s="2">
        <v>249</v>
      </c>
    </row>
    <row r="13" spans="1:31" x14ac:dyDescent="0.25">
      <c r="A13" s="2">
        <v>257</v>
      </c>
    </row>
    <row r="14" spans="1:31" x14ac:dyDescent="0.25">
      <c r="A14" s="2">
        <v>258</v>
      </c>
    </row>
    <row r="15" spans="1:31" x14ac:dyDescent="0.25">
      <c r="A15" s="2">
        <v>261</v>
      </c>
    </row>
    <row r="16" spans="1:31" x14ac:dyDescent="0.25">
      <c r="A16" s="2">
        <v>296</v>
      </c>
    </row>
    <row r="17" spans="1:1" x14ac:dyDescent="0.25">
      <c r="A17" s="2">
        <v>298</v>
      </c>
    </row>
    <row r="18" spans="1:1" x14ac:dyDescent="0.25">
      <c r="A18" s="2">
        <v>300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5" width="3" customWidth="1"/>
    <col min="6" max="6" width="2" customWidth="1"/>
    <col min="7" max="20" width="3" customWidth="1"/>
    <col min="21" max="21" width="2" customWidth="1"/>
    <col min="22" max="23" width="3" customWidth="1"/>
    <col min="24" max="24" width="2" customWidth="1"/>
    <col min="25" max="27" width="3" customWidth="1"/>
    <col min="28" max="28" width="2" customWidth="1"/>
    <col min="29" max="29" width="3" customWidth="1"/>
    <col min="30" max="30" width="4" customWidth="1"/>
    <col min="31" max="31" width="3" customWidth="1"/>
  </cols>
  <sheetData>
    <row r="1" spans="1:31" x14ac:dyDescent="0.25"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</row>
    <row r="2" spans="1:31" x14ac:dyDescent="0.25">
      <c r="A2" s="2">
        <v>74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2</v>
      </c>
      <c r="Q2">
        <v>0</v>
      </c>
      <c r="R2">
        <v>0</v>
      </c>
      <c r="S2">
        <v>1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</row>
    <row r="3" spans="1:31" x14ac:dyDescent="0.25">
      <c r="A3" s="2">
        <v>78</v>
      </c>
      <c r="B3">
        <v>2</v>
      </c>
      <c r="C3">
        <v>0</v>
      </c>
      <c r="D3">
        <v>1</v>
      </c>
      <c r="E3">
        <v>3</v>
      </c>
      <c r="F3">
        <v>1</v>
      </c>
      <c r="G3">
        <v>0</v>
      </c>
      <c r="H3">
        <v>0</v>
      </c>
      <c r="I3">
        <v>1</v>
      </c>
      <c r="J3">
        <v>3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2</v>
      </c>
      <c r="T3">
        <v>1</v>
      </c>
      <c r="U3">
        <v>0</v>
      </c>
      <c r="V3">
        <v>3</v>
      </c>
      <c r="W3">
        <v>0</v>
      </c>
      <c r="X3">
        <v>1</v>
      </c>
      <c r="Y3">
        <v>1</v>
      </c>
      <c r="Z3">
        <v>2</v>
      </c>
      <c r="AA3">
        <v>2</v>
      </c>
      <c r="AB3">
        <v>2</v>
      </c>
      <c r="AC3">
        <v>1</v>
      </c>
      <c r="AD3">
        <v>0</v>
      </c>
      <c r="AE3">
        <v>0</v>
      </c>
    </row>
    <row r="4" spans="1:31" x14ac:dyDescent="0.25">
      <c r="A4" s="2">
        <v>82</v>
      </c>
      <c r="B4">
        <v>3</v>
      </c>
      <c r="C4">
        <v>4</v>
      </c>
      <c r="D4">
        <v>3</v>
      </c>
      <c r="E4">
        <v>0</v>
      </c>
      <c r="F4">
        <v>1</v>
      </c>
      <c r="G4">
        <v>2</v>
      </c>
      <c r="H4">
        <v>12</v>
      </c>
      <c r="I4">
        <v>0</v>
      </c>
      <c r="J4">
        <v>10</v>
      </c>
      <c r="K4">
        <v>4</v>
      </c>
      <c r="L4">
        <v>0</v>
      </c>
      <c r="M4">
        <v>0</v>
      </c>
      <c r="N4">
        <v>6</v>
      </c>
      <c r="O4">
        <v>0</v>
      </c>
      <c r="P4">
        <v>8</v>
      </c>
      <c r="Q4">
        <v>6</v>
      </c>
      <c r="R4">
        <v>5</v>
      </c>
      <c r="S4">
        <v>4</v>
      </c>
      <c r="T4">
        <v>2</v>
      </c>
      <c r="U4">
        <v>8</v>
      </c>
      <c r="V4">
        <v>8</v>
      </c>
      <c r="W4">
        <v>2</v>
      </c>
      <c r="X4">
        <v>0</v>
      </c>
      <c r="Y4">
        <v>5</v>
      </c>
      <c r="Z4">
        <v>7</v>
      </c>
      <c r="AA4">
        <v>1</v>
      </c>
      <c r="AB4">
        <v>9</v>
      </c>
      <c r="AC4">
        <v>0</v>
      </c>
      <c r="AD4">
        <v>0</v>
      </c>
      <c r="AE4">
        <v>3</v>
      </c>
    </row>
    <row r="5" spans="1:31" x14ac:dyDescent="0.25">
      <c r="A5" s="2">
        <v>88</v>
      </c>
      <c r="B5">
        <v>6</v>
      </c>
      <c r="C5">
        <v>1</v>
      </c>
      <c r="D5">
        <v>1</v>
      </c>
      <c r="E5">
        <v>0</v>
      </c>
      <c r="F5">
        <v>5</v>
      </c>
      <c r="G5">
        <v>1</v>
      </c>
      <c r="H5">
        <v>4</v>
      </c>
      <c r="I5">
        <v>8</v>
      </c>
      <c r="J5">
        <v>2</v>
      </c>
      <c r="K5">
        <v>0</v>
      </c>
      <c r="L5">
        <v>0</v>
      </c>
      <c r="M5">
        <v>2</v>
      </c>
      <c r="N5">
        <v>1</v>
      </c>
      <c r="O5">
        <v>8</v>
      </c>
      <c r="P5">
        <v>3</v>
      </c>
      <c r="Q5">
        <v>3</v>
      </c>
      <c r="R5">
        <v>4</v>
      </c>
      <c r="S5">
        <v>1</v>
      </c>
      <c r="T5">
        <v>0</v>
      </c>
      <c r="U5">
        <v>6</v>
      </c>
      <c r="V5">
        <v>1</v>
      </c>
      <c r="W5">
        <v>4</v>
      </c>
      <c r="X5">
        <v>3</v>
      </c>
      <c r="Y5">
        <v>1</v>
      </c>
      <c r="Z5">
        <v>5</v>
      </c>
      <c r="AA5">
        <v>7</v>
      </c>
      <c r="AB5">
        <v>5</v>
      </c>
      <c r="AC5">
        <v>6</v>
      </c>
      <c r="AD5">
        <v>2</v>
      </c>
      <c r="AE5">
        <v>4</v>
      </c>
    </row>
    <row r="6" spans="1:31" x14ac:dyDescent="0.25">
      <c r="A6" s="2">
        <v>89</v>
      </c>
      <c r="B6">
        <v>0</v>
      </c>
      <c r="C6">
        <v>0</v>
      </c>
      <c r="D6">
        <v>6</v>
      </c>
      <c r="E6">
        <v>2</v>
      </c>
      <c r="F6">
        <v>1</v>
      </c>
      <c r="G6">
        <v>4</v>
      </c>
      <c r="H6">
        <v>1</v>
      </c>
      <c r="I6">
        <v>0</v>
      </c>
      <c r="J6">
        <v>0</v>
      </c>
      <c r="K6">
        <v>1</v>
      </c>
      <c r="L6">
        <v>1</v>
      </c>
      <c r="M6">
        <v>7</v>
      </c>
      <c r="N6">
        <v>1</v>
      </c>
      <c r="O6">
        <v>0</v>
      </c>
      <c r="P6">
        <v>3</v>
      </c>
      <c r="Q6">
        <v>1</v>
      </c>
      <c r="R6">
        <v>1</v>
      </c>
      <c r="S6">
        <v>0</v>
      </c>
      <c r="T6">
        <v>0</v>
      </c>
      <c r="U6">
        <v>4</v>
      </c>
      <c r="V6">
        <v>2</v>
      </c>
      <c r="W6">
        <v>1</v>
      </c>
      <c r="X6">
        <v>3</v>
      </c>
      <c r="Y6">
        <v>0</v>
      </c>
      <c r="Z6">
        <v>1</v>
      </c>
      <c r="AA6">
        <v>0</v>
      </c>
      <c r="AB6">
        <v>2</v>
      </c>
      <c r="AC6">
        <v>4</v>
      </c>
      <c r="AD6">
        <v>1</v>
      </c>
      <c r="AE6">
        <v>1</v>
      </c>
    </row>
    <row r="7" spans="1:31" x14ac:dyDescent="0.25">
      <c r="A7" s="2">
        <v>177</v>
      </c>
      <c r="B7">
        <v>20</v>
      </c>
      <c r="C7">
        <v>32</v>
      </c>
      <c r="D7">
        <v>18</v>
      </c>
      <c r="E7">
        <v>16</v>
      </c>
      <c r="F7">
        <v>8</v>
      </c>
      <c r="G7">
        <v>14</v>
      </c>
      <c r="H7">
        <v>21</v>
      </c>
      <c r="I7">
        <v>21</v>
      </c>
      <c r="J7">
        <v>22</v>
      </c>
      <c r="K7">
        <v>32</v>
      </c>
      <c r="L7">
        <v>8</v>
      </c>
      <c r="M7">
        <v>7</v>
      </c>
      <c r="N7">
        <v>10</v>
      </c>
      <c r="O7">
        <v>25</v>
      </c>
      <c r="P7">
        <v>15</v>
      </c>
      <c r="Q7">
        <v>30</v>
      </c>
      <c r="R7">
        <v>38</v>
      </c>
      <c r="S7">
        <v>61</v>
      </c>
      <c r="T7">
        <v>18</v>
      </c>
      <c r="U7">
        <v>3</v>
      </c>
      <c r="V7">
        <v>25</v>
      </c>
      <c r="W7">
        <v>11</v>
      </c>
      <c r="X7">
        <v>3</v>
      </c>
      <c r="Y7">
        <v>14</v>
      </c>
      <c r="Z7">
        <v>71</v>
      </c>
      <c r="AA7">
        <v>11</v>
      </c>
      <c r="AB7">
        <v>7</v>
      </c>
      <c r="AC7">
        <v>18</v>
      </c>
      <c r="AD7">
        <v>102</v>
      </c>
      <c r="AE7">
        <v>36</v>
      </c>
    </row>
    <row r="8" spans="1:31" x14ac:dyDescent="0.25">
      <c r="A8" s="2">
        <v>194</v>
      </c>
      <c r="B8">
        <v>0</v>
      </c>
      <c r="C8">
        <v>2</v>
      </c>
      <c r="D8">
        <v>8</v>
      </c>
      <c r="E8">
        <v>5</v>
      </c>
      <c r="F8">
        <v>3</v>
      </c>
      <c r="G8">
        <v>2</v>
      </c>
      <c r="H8">
        <v>6</v>
      </c>
      <c r="I8">
        <v>5</v>
      </c>
      <c r="J8">
        <v>11</v>
      </c>
      <c r="K8">
        <v>11</v>
      </c>
      <c r="L8">
        <v>13</v>
      </c>
      <c r="M8">
        <v>9</v>
      </c>
      <c r="N8">
        <v>3</v>
      </c>
      <c r="O8">
        <v>5</v>
      </c>
      <c r="P8">
        <v>17</v>
      </c>
      <c r="Q8">
        <v>3</v>
      </c>
      <c r="R8">
        <v>19</v>
      </c>
      <c r="S8">
        <v>9</v>
      </c>
      <c r="T8">
        <v>4</v>
      </c>
      <c r="U8">
        <v>7</v>
      </c>
      <c r="V8">
        <v>3</v>
      </c>
      <c r="W8">
        <v>9</v>
      </c>
      <c r="X8">
        <v>7</v>
      </c>
      <c r="Y8">
        <v>6</v>
      </c>
      <c r="Z8">
        <v>1</v>
      </c>
      <c r="AA8">
        <v>16</v>
      </c>
      <c r="AB8">
        <v>2</v>
      </c>
      <c r="AC8">
        <v>2</v>
      </c>
      <c r="AD8">
        <v>4</v>
      </c>
      <c r="AE8">
        <v>8</v>
      </c>
    </row>
    <row r="9" spans="1:31" x14ac:dyDescent="0.25">
      <c r="A9" s="2">
        <v>198</v>
      </c>
      <c r="B9" s="2">
        <v>9</v>
      </c>
      <c r="C9" s="2">
        <v>2</v>
      </c>
      <c r="D9" s="2">
        <v>8</v>
      </c>
      <c r="E9" s="2">
        <v>11</v>
      </c>
      <c r="F9" s="2">
        <v>3</v>
      </c>
      <c r="G9" s="2">
        <v>15</v>
      </c>
      <c r="H9" s="2">
        <v>4</v>
      </c>
      <c r="I9" s="2">
        <v>2</v>
      </c>
      <c r="J9" s="2">
        <v>22</v>
      </c>
      <c r="K9" s="2">
        <v>13</v>
      </c>
      <c r="L9" s="2">
        <v>21</v>
      </c>
      <c r="M9" s="2">
        <v>26</v>
      </c>
      <c r="N9" s="2">
        <v>23</v>
      </c>
      <c r="O9" s="2">
        <v>7</v>
      </c>
      <c r="P9" s="2">
        <v>9</v>
      </c>
      <c r="Q9" s="2">
        <v>35</v>
      </c>
      <c r="R9" s="2">
        <v>9</v>
      </c>
      <c r="S9" s="2">
        <v>7</v>
      </c>
      <c r="T9" s="2">
        <v>7</v>
      </c>
      <c r="U9" s="2">
        <v>3</v>
      </c>
      <c r="V9" s="2">
        <v>24</v>
      </c>
      <c r="W9" s="2">
        <v>3</v>
      </c>
      <c r="X9" s="2">
        <v>5</v>
      </c>
      <c r="Y9" s="2">
        <v>8</v>
      </c>
      <c r="Z9" s="2">
        <v>3</v>
      </c>
      <c r="AA9" s="2">
        <v>6</v>
      </c>
      <c r="AB9" s="2">
        <v>5</v>
      </c>
      <c r="AC9" s="2">
        <v>6</v>
      </c>
      <c r="AD9" s="2">
        <v>5</v>
      </c>
      <c r="AE9" s="2">
        <v>14</v>
      </c>
    </row>
    <row r="10" spans="1:31" x14ac:dyDescent="0.25">
      <c r="A10" s="2">
        <v>201</v>
      </c>
    </row>
    <row r="11" spans="1:31" x14ac:dyDescent="0.25">
      <c r="A11" s="2">
        <v>248</v>
      </c>
    </row>
    <row r="12" spans="1:31" x14ac:dyDescent="0.25">
      <c r="A12" s="2">
        <v>249</v>
      </c>
    </row>
    <row r="13" spans="1:31" x14ac:dyDescent="0.25">
      <c r="A13" s="2">
        <v>257</v>
      </c>
    </row>
    <row r="14" spans="1:31" x14ac:dyDescent="0.25">
      <c r="A14" s="2">
        <v>258</v>
      </c>
    </row>
    <row r="15" spans="1:31" x14ac:dyDescent="0.25">
      <c r="A15" s="2">
        <v>261</v>
      </c>
    </row>
    <row r="16" spans="1:31" x14ac:dyDescent="0.25">
      <c r="A16" s="2">
        <v>296</v>
      </c>
    </row>
    <row r="17" spans="1:1" x14ac:dyDescent="0.25">
      <c r="A17" s="2">
        <v>298</v>
      </c>
    </row>
    <row r="18" spans="1:1" x14ac:dyDescent="0.25">
      <c r="A18" s="2">
        <v>300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9" width="2" customWidth="1"/>
    <col min="10" max="10" width="3" customWidth="1"/>
    <col min="11" max="11" width="2" customWidth="1"/>
    <col min="12" max="14" width="3" customWidth="1"/>
    <col min="15" max="17" width="2" customWidth="1"/>
    <col min="18" max="18" width="3" customWidth="1"/>
    <col min="19" max="21" width="2" customWidth="1"/>
    <col min="22" max="22" width="3" customWidth="1"/>
    <col min="23" max="30" width="2" customWidth="1"/>
    <col min="31" max="31" width="3" customWidth="1"/>
  </cols>
  <sheetData>
    <row r="1" spans="1:31" x14ac:dyDescent="0.25"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</row>
    <row r="2" spans="1:31" x14ac:dyDescent="0.25">
      <c r="A2" s="2">
        <v>74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2</v>
      </c>
      <c r="W2">
        <v>0</v>
      </c>
      <c r="X2">
        <v>1</v>
      </c>
      <c r="Y2">
        <v>1</v>
      </c>
      <c r="Z2">
        <v>0</v>
      </c>
      <c r="AA2">
        <v>1</v>
      </c>
      <c r="AB2">
        <v>1</v>
      </c>
      <c r="AC2">
        <v>0</v>
      </c>
      <c r="AD2">
        <v>1</v>
      </c>
      <c r="AE2">
        <v>1</v>
      </c>
    </row>
    <row r="3" spans="1:31" x14ac:dyDescent="0.25">
      <c r="A3" s="2">
        <v>78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2</v>
      </c>
      <c r="AA3">
        <v>2</v>
      </c>
      <c r="AB3">
        <v>0</v>
      </c>
      <c r="AC3">
        <v>0</v>
      </c>
      <c r="AD3">
        <v>1</v>
      </c>
      <c r="AE3">
        <v>0</v>
      </c>
    </row>
    <row r="4" spans="1:31" x14ac:dyDescent="0.25">
      <c r="A4" s="2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1</v>
      </c>
    </row>
    <row r="5" spans="1:31" x14ac:dyDescent="0.25">
      <c r="A5" s="2">
        <v>88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3</v>
      </c>
      <c r="I5">
        <v>2</v>
      </c>
      <c r="J5">
        <v>2</v>
      </c>
      <c r="K5">
        <v>1</v>
      </c>
      <c r="L5">
        <v>1</v>
      </c>
      <c r="M5">
        <v>2</v>
      </c>
      <c r="N5">
        <v>0</v>
      </c>
      <c r="O5">
        <v>1</v>
      </c>
      <c r="P5">
        <v>3</v>
      </c>
      <c r="Q5">
        <v>2</v>
      </c>
      <c r="R5">
        <v>1</v>
      </c>
      <c r="S5">
        <v>0</v>
      </c>
      <c r="T5">
        <v>1</v>
      </c>
      <c r="U5">
        <v>2</v>
      </c>
      <c r="V5">
        <v>2</v>
      </c>
      <c r="W5">
        <v>2</v>
      </c>
      <c r="X5">
        <v>1</v>
      </c>
      <c r="Y5">
        <v>0</v>
      </c>
      <c r="Z5">
        <v>0</v>
      </c>
      <c r="AA5">
        <v>5</v>
      </c>
      <c r="AB5">
        <v>2</v>
      </c>
      <c r="AC5">
        <v>2</v>
      </c>
      <c r="AD5">
        <v>1</v>
      </c>
      <c r="AE5">
        <v>1</v>
      </c>
    </row>
    <row r="6" spans="1:31" x14ac:dyDescent="0.25">
      <c r="A6" s="2">
        <v>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s="2">
        <v>177</v>
      </c>
      <c r="B7">
        <v>8</v>
      </c>
      <c r="C7">
        <v>0</v>
      </c>
      <c r="D7">
        <v>2</v>
      </c>
      <c r="E7">
        <v>2</v>
      </c>
      <c r="F7">
        <v>2</v>
      </c>
      <c r="G7">
        <v>0</v>
      </c>
      <c r="H7">
        <v>2</v>
      </c>
      <c r="I7">
        <v>2</v>
      </c>
      <c r="J7">
        <v>5</v>
      </c>
      <c r="K7">
        <v>2</v>
      </c>
      <c r="L7">
        <v>1</v>
      </c>
      <c r="M7">
        <v>1</v>
      </c>
      <c r="N7">
        <v>1</v>
      </c>
      <c r="O7">
        <v>2</v>
      </c>
      <c r="P7">
        <v>0</v>
      </c>
      <c r="Q7">
        <v>0</v>
      </c>
      <c r="R7">
        <v>3</v>
      </c>
      <c r="S7">
        <v>3</v>
      </c>
      <c r="T7">
        <v>1</v>
      </c>
      <c r="U7">
        <v>1</v>
      </c>
      <c r="V7">
        <v>2</v>
      </c>
      <c r="W7">
        <v>1</v>
      </c>
      <c r="X7">
        <v>1</v>
      </c>
      <c r="Y7">
        <v>0</v>
      </c>
      <c r="Z7">
        <v>2</v>
      </c>
      <c r="AA7">
        <v>4</v>
      </c>
      <c r="AB7">
        <v>1</v>
      </c>
      <c r="AC7">
        <v>1</v>
      </c>
      <c r="AD7">
        <v>6</v>
      </c>
      <c r="AE7">
        <v>2</v>
      </c>
    </row>
    <row r="8" spans="1:31" x14ac:dyDescent="0.25">
      <c r="A8" s="2">
        <v>194</v>
      </c>
      <c r="B8">
        <v>0</v>
      </c>
      <c r="C8">
        <v>4</v>
      </c>
      <c r="D8">
        <v>5</v>
      </c>
      <c r="E8">
        <v>5</v>
      </c>
      <c r="F8">
        <v>7</v>
      </c>
      <c r="G8">
        <v>7</v>
      </c>
      <c r="H8">
        <v>5</v>
      </c>
      <c r="I8">
        <v>3</v>
      </c>
      <c r="J8">
        <v>11</v>
      </c>
      <c r="K8">
        <v>6</v>
      </c>
      <c r="L8">
        <v>9</v>
      </c>
      <c r="M8">
        <v>8</v>
      </c>
      <c r="N8">
        <v>5</v>
      </c>
      <c r="O8">
        <v>6</v>
      </c>
      <c r="P8">
        <v>7</v>
      </c>
      <c r="Q8">
        <v>3</v>
      </c>
      <c r="R8">
        <v>11</v>
      </c>
      <c r="S8">
        <v>1</v>
      </c>
      <c r="T8">
        <v>2</v>
      </c>
      <c r="U8">
        <v>6</v>
      </c>
      <c r="V8">
        <v>8</v>
      </c>
      <c r="W8">
        <v>9</v>
      </c>
      <c r="X8">
        <v>2</v>
      </c>
      <c r="Y8">
        <v>3</v>
      </c>
      <c r="Z8">
        <v>4</v>
      </c>
      <c r="AA8">
        <v>8</v>
      </c>
      <c r="AB8">
        <v>1</v>
      </c>
      <c r="AC8">
        <v>5</v>
      </c>
      <c r="AD8">
        <v>4</v>
      </c>
      <c r="AE8">
        <v>10</v>
      </c>
    </row>
    <row r="9" spans="1:31" x14ac:dyDescent="0.25">
      <c r="A9" s="2">
        <v>198</v>
      </c>
      <c r="B9" s="2">
        <v>3</v>
      </c>
      <c r="C9" s="2">
        <v>3</v>
      </c>
      <c r="D9" s="2">
        <v>9</v>
      </c>
      <c r="E9" s="2">
        <v>3</v>
      </c>
      <c r="F9" s="2">
        <v>4</v>
      </c>
      <c r="G9" s="2">
        <v>9</v>
      </c>
      <c r="H9" s="2">
        <v>5</v>
      </c>
      <c r="I9" s="2">
        <v>4</v>
      </c>
      <c r="J9" s="2">
        <v>17</v>
      </c>
      <c r="K9" s="2">
        <v>5</v>
      </c>
      <c r="L9" s="2">
        <v>10</v>
      </c>
      <c r="M9" s="2">
        <v>11</v>
      </c>
      <c r="N9" s="2">
        <v>13</v>
      </c>
      <c r="O9" s="2">
        <v>3</v>
      </c>
      <c r="P9" s="2">
        <v>7</v>
      </c>
      <c r="Q9" s="2">
        <v>3</v>
      </c>
      <c r="R9" s="2">
        <v>4</v>
      </c>
      <c r="S9" s="2">
        <v>5</v>
      </c>
      <c r="T9" s="2">
        <v>5</v>
      </c>
      <c r="U9" s="2">
        <v>3</v>
      </c>
      <c r="V9" s="2">
        <v>12</v>
      </c>
      <c r="W9" s="2">
        <v>2</v>
      </c>
      <c r="X9" s="2">
        <v>4</v>
      </c>
      <c r="Y9" s="2">
        <v>6</v>
      </c>
      <c r="Z9" s="2">
        <v>4</v>
      </c>
      <c r="AA9" s="2">
        <v>5</v>
      </c>
      <c r="AB9" s="2">
        <v>2</v>
      </c>
      <c r="AC9" s="2">
        <v>4</v>
      </c>
      <c r="AD9" s="2">
        <v>6</v>
      </c>
      <c r="AE9" s="2">
        <v>4</v>
      </c>
    </row>
    <row r="10" spans="1:31" x14ac:dyDescent="0.25">
      <c r="A10" s="2">
        <v>201</v>
      </c>
    </row>
    <row r="11" spans="1:31" x14ac:dyDescent="0.25">
      <c r="A11" s="2">
        <v>248</v>
      </c>
    </row>
    <row r="12" spans="1:31" x14ac:dyDescent="0.25">
      <c r="A12" s="2">
        <v>249</v>
      </c>
    </row>
    <row r="13" spans="1:31" x14ac:dyDescent="0.25">
      <c r="A13" s="2">
        <v>257</v>
      </c>
    </row>
    <row r="14" spans="1:31" x14ac:dyDescent="0.25">
      <c r="A14" s="2">
        <v>258</v>
      </c>
    </row>
    <row r="15" spans="1:31" x14ac:dyDescent="0.25">
      <c r="A15" s="2">
        <v>261</v>
      </c>
    </row>
    <row r="16" spans="1:31" x14ac:dyDescent="0.25">
      <c r="A16" s="2">
        <v>296</v>
      </c>
    </row>
    <row r="17" spans="1:1" x14ac:dyDescent="0.25">
      <c r="A17" s="2">
        <v>298</v>
      </c>
    </row>
    <row r="18" spans="1:1" x14ac:dyDescent="0.25">
      <c r="A18" s="2">
        <v>300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A4" workbookViewId="0">
      <selection activeCell="T55" sqref="T55"/>
    </sheetView>
  </sheetViews>
  <sheetFormatPr baseColWidth="10" defaultRowHeight="15" x14ac:dyDescent="0.25"/>
  <cols>
    <col min="1" max="1" width="13.7109375" bestFit="1" customWidth="1"/>
    <col min="2" max="11" width="8.28515625" bestFit="1" customWidth="1"/>
    <col min="12" max="19" width="9.28515625" bestFit="1" customWidth="1"/>
    <col min="20" max="22" width="8.140625" bestFit="1" customWidth="1"/>
    <col min="23" max="30" width="9.140625" bestFit="1" customWidth="1"/>
    <col min="33" max="33" width="19.7109375" bestFit="1" customWidth="1"/>
    <col min="34" max="34" width="20.5703125" bestFit="1" customWidth="1"/>
    <col min="35" max="35" width="19.7109375" bestFit="1" customWidth="1"/>
    <col min="36" max="36" width="15.7109375" bestFit="1" customWidth="1"/>
    <col min="37" max="37" width="16.7109375" bestFit="1" customWidth="1"/>
  </cols>
  <sheetData>
    <row r="1" spans="1:21" x14ac:dyDescent="0.25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</row>
    <row r="2" spans="1:21" x14ac:dyDescent="0.25">
      <c r="A2">
        <v>0</v>
      </c>
      <c r="B2">
        <v>43</v>
      </c>
      <c r="C2">
        <v>165</v>
      </c>
      <c r="D2">
        <v>7</v>
      </c>
      <c r="E2">
        <v>49</v>
      </c>
      <c r="F2">
        <v>39</v>
      </c>
      <c r="G2">
        <v>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SUM(B2:S2)*4</f>
        <v>1248</v>
      </c>
      <c r="U2">
        <f>Reward_Expert_Simple!$B2</f>
        <v>4474</v>
      </c>
    </row>
    <row r="3" spans="1:21" x14ac:dyDescent="0.25">
      <c r="A3">
        <v>1</v>
      </c>
      <c r="B3">
        <v>35</v>
      </c>
      <c r="C3">
        <v>50</v>
      </c>
      <c r="D3">
        <v>2</v>
      </c>
      <c r="E3">
        <v>15</v>
      </c>
      <c r="F3">
        <v>16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63" si="0">SUM(B3:S3)*4</f>
        <v>480</v>
      </c>
      <c r="U3">
        <f>Reward_Expert_Simple!$B3</f>
        <v>2061</v>
      </c>
    </row>
    <row r="4" spans="1:21" x14ac:dyDescent="0.25">
      <c r="A4">
        <v>2</v>
      </c>
      <c r="B4">
        <v>51</v>
      </c>
      <c r="C4">
        <v>131</v>
      </c>
      <c r="D4">
        <v>6</v>
      </c>
      <c r="E4">
        <v>29</v>
      </c>
      <c r="F4">
        <v>27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1004</v>
      </c>
      <c r="U4">
        <f>Reward_Expert_Simple!$B4</f>
        <v>5315</v>
      </c>
    </row>
    <row r="5" spans="1:21" x14ac:dyDescent="0.25">
      <c r="A5">
        <v>3</v>
      </c>
      <c r="B5">
        <v>54</v>
      </c>
      <c r="C5">
        <v>227</v>
      </c>
      <c r="D5">
        <v>9</v>
      </c>
      <c r="E5">
        <v>58</v>
      </c>
      <c r="F5">
        <v>53</v>
      </c>
      <c r="G5">
        <v>13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1656</v>
      </c>
      <c r="U5">
        <f>Reward_Expert_Simple!$B5</f>
        <v>3943</v>
      </c>
    </row>
    <row r="6" spans="1:21" x14ac:dyDescent="0.25">
      <c r="A6">
        <v>4</v>
      </c>
      <c r="B6">
        <v>64</v>
      </c>
      <c r="C6">
        <v>205</v>
      </c>
      <c r="D6">
        <v>14</v>
      </c>
      <c r="E6">
        <v>53</v>
      </c>
      <c r="F6">
        <v>50</v>
      </c>
      <c r="G6">
        <v>18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0"/>
        <v>1616</v>
      </c>
      <c r="U6">
        <f>Reward_Expert_Simple!$B6</f>
        <v>4643</v>
      </c>
    </row>
    <row r="7" spans="1:21" x14ac:dyDescent="0.25">
      <c r="A7">
        <v>5</v>
      </c>
      <c r="B7">
        <v>38</v>
      </c>
      <c r="C7">
        <v>58</v>
      </c>
      <c r="D7">
        <v>7</v>
      </c>
      <c r="E7">
        <v>12</v>
      </c>
      <c r="F7">
        <v>16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536</v>
      </c>
      <c r="U7">
        <f>Reward_Expert_Simple!$B7</f>
        <v>713</v>
      </c>
    </row>
    <row r="8" spans="1:21" x14ac:dyDescent="0.25">
      <c r="A8">
        <v>6</v>
      </c>
      <c r="B8">
        <v>66</v>
      </c>
      <c r="C8">
        <v>409</v>
      </c>
      <c r="D8">
        <v>19</v>
      </c>
      <c r="E8">
        <v>89</v>
      </c>
      <c r="F8">
        <v>91</v>
      </c>
      <c r="G8">
        <v>19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2772</v>
      </c>
      <c r="U8">
        <f>Reward_Expert_Simple!$B8</f>
        <v>8533</v>
      </c>
    </row>
    <row r="9" spans="1:21" x14ac:dyDescent="0.25">
      <c r="A9">
        <v>7</v>
      </c>
      <c r="B9">
        <v>41</v>
      </c>
      <c r="C9">
        <v>172</v>
      </c>
      <c r="D9">
        <v>9</v>
      </c>
      <c r="E9">
        <v>40</v>
      </c>
      <c r="F9">
        <v>38</v>
      </c>
      <c r="G9">
        <v>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1236</v>
      </c>
      <c r="U9">
        <f>Reward_Expert_Simple!$B9</f>
        <v>5981</v>
      </c>
    </row>
    <row r="10" spans="1:21" x14ac:dyDescent="0.25">
      <c r="A10">
        <v>8</v>
      </c>
      <c r="B10">
        <v>71</v>
      </c>
      <c r="C10">
        <v>291</v>
      </c>
      <c r="D10">
        <v>15</v>
      </c>
      <c r="E10">
        <v>58</v>
      </c>
      <c r="F10">
        <v>71</v>
      </c>
      <c r="G10">
        <v>12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2072</v>
      </c>
      <c r="U10">
        <f>Reward_Expert_Simple!$B10</f>
        <v>9463</v>
      </c>
    </row>
    <row r="11" spans="1:21" x14ac:dyDescent="0.25">
      <c r="A11">
        <v>9</v>
      </c>
      <c r="B11">
        <v>62</v>
      </c>
      <c r="C11">
        <v>270</v>
      </c>
      <c r="D11">
        <v>11</v>
      </c>
      <c r="E11">
        <v>56</v>
      </c>
      <c r="F11">
        <v>50</v>
      </c>
      <c r="G11">
        <v>13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1848</v>
      </c>
      <c r="U11">
        <f>Reward_Expert_Simple!$B11</f>
        <v>6858</v>
      </c>
    </row>
    <row r="12" spans="1:21" x14ac:dyDescent="0.25">
      <c r="A12">
        <v>10</v>
      </c>
      <c r="B12">
        <v>83</v>
      </c>
      <c r="C12">
        <v>354</v>
      </c>
      <c r="D12">
        <v>14</v>
      </c>
      <c r="E12">
        <v>87</v>
      </c>
      <c r="F12">
        <v>82</v>
      </c>
      <c r="G12">
        <v>18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2552</v>
      </c>
      <c r="U12">
        <f>Reward_Expert_Simple!$B12</f>
        <v>8651</v>
      </c>
    </row>
    <row r="13" spans="1:21" x14ac:dyDescent="0.25">
      <c r="A13">
        <v>11</v>
      </c>
      <c r="B13">
        <v>58</v>
      </c>
      <c r="C13">
        <v>212</v>
      </c>
      <c r="D13">
        <v>12</v>
      </c>
      <c r="E13">
        <v>47</v>
      </c>
      <c r="F13">
        <v>48</v>
      </c>
      <c r="G13">
        <v>11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1552</v>
      </c>
      <c r="U13">
        <f>Reward_Expert_Simple!$B13</f>
        <v>7194</v>
      </c>
    </row>
    <row r="14" spans="1:21" x14ac:dyDescent="0.25">
      <c r="A14">
        <v>12</v>
      </c>
      <c r="B14">
        <v>66</v>
      </c>
      <c r="C14">
        <v>287</v>
      </c>
      <c r="D14">
        <v>14</v>
      </c>
      <c r="E14">
        <v>72</v>
      </c>
      <c r="F14">
        <v>68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2088</v>
      </c>
      <c r="U14">
        <f>Reward_Expert_Simple!$B14</f>
        <v>9045</v>
      </c>
    </row>
    <row r="15" spans="1:21" x14ac:dyDescent="0.25">
      <c r="A15">
        <v>13</v>
      </c>
      <c r="B15">
        <v>59</v>
      </c>
      <c r="C15">
        <v>215</v>
      </c>
      <c r="D15">
        <v>9</v>
      </c>
      <c r="E15">
        <v>45</v>
      </c>
      <c r="F15">
        <v>50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1552</v>
      </c>
      <c r="U15">
        <f>Reward_Expert_Simple!$B15</f>
        <v>5510</v>
      </c>
    </row>
    <row r="16" spans="1:21" x14ac:dyDescent="0.25">
      <c r="A16">
        <v>14</v>
      </c>
      <c r="B16">
        <v>46</v>
      </c>
      <c r="C16">
        <v>229</v>
      </c>
      <c r="D16">
        <v>10</v>
      </c>
      <c r="E16">
        <v>57</v>
      </c>
      <c r="F16">
        <v>53</v>
      </c>
      <c r="G16">
        <v>11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1624</v>
      </c>
      <c r="U16">
        <f>Reward_Expert_Simple!$B16</f>
        <v>8720</v>
      </c>
    </row>
    <row r="17" spans="1:21" x14ac:dyDescent="0.25">
      <c r="A17">
        <v>15</v>
      </c>
      <c r="B17">
        <v>39</v>
      </c>
      <c r="C17">
        <v>110</v>
      </c>
      <c r="D17">
        <v>5</v>
      </c>
      <c r="E17">
        <v>20</v>
      </c>
      <c r="F17">
        <v>22</v>
      </c>
      <c r="G17">
        <v>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812</v>
      </c>
      <c r="U17">
        <f>Reward_Expert_Simple!$B17</f>
        <v>2201</v>
      </c>
    </row>
    <row r="18" spans="1:21" x14ac:dyDescent="0.25">
      <c r="A18">
        <v>16</v>
      </c>
      <c r="B18">
        <v>95</v>
      </c>
      <c r="C18">
        <v>262</v>
      </c>
      <c r="D18">
        <v>13</v>
      </c>
      <c r="E18">
        <v>58</v>
      </c>
      <c r="F18">
        <v>57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1996</v>
      </c>
      <c r="U18">
        <f>Reward_Expert_Simple!$B18</f>
        <v>6192</v>
      </c>
    </row>
    <row r="19" spans="1:21" x14ac:dyDescent="0.25">
      <c r="A19">
        <v>17</v>
      </c>
      <c r="B19">
        <v>63</v>
      </c>
      <c r="C19">
        <v>202</v>
      </c>
      <c r="D19">
        <v>11</v>
      </c>
      <c r="E19">
        <v>46</v>
      </c>
      <c r="F19">
        <v>43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1500</v>
      </c>
      <c r="U19">
        <f>Reward_Expert_Simple!$B19</f>
        <v>5752</v>
      </c>
    </row>
    <row r="20" spans="1:21" x14ac:dyDescent="0.25">
      <c r="A20">
        <v>18</v>
      </c>
      <c r="B20">
        <v>42</v>
      </c>
      <c r="C20">
        <v>111</v>
      </c>
      <c r="D20">
        <v>8</v>
      </c>
      <c r="E20">
        <v>29</v>
      </c>
      <c r="F20">
        <v>22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864</v>
      </c>
      <c r="U20">
        <f>Reward_Expert_Simple!$B20</f>
        <v>4076</v>
      </c>
    </row>
    <row r="21" spans="1:21" x14ac:dyDescent="0.25">
      <c r="A21">
        <v>19</v>
      </c>
      <c r="B21">
        <v>27</v>
      </c>
      <c r="C21">
        <v>83</v>
      </c>
      <c r="D21">
        <v>4</v>
      </c>
      <c r="E21">
        <v>20</v>
      </c>
      <c r="F21">
        <v>21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632</v>
      </c>
      <c r="U21">
        <f>Reward_Expert_Simple!$B21</f>
        <v>3185</v>
      </c>
    </row>
    <row r="22" spans="1:21" x14ac:dyDescent="0.25">
      <c r="A22">
        <v>20</v>
      </c>
      <c r="B22">
        <v>97</v>
      </c>
      <c r="C22">
        <v>226</v>
      </c>
      <c r="D22">
        <v>19</v>
      </c>
      <c r="E22">
        <v>46</v>
      </c>
      <c r="F22">
        <v>48</v>
      </c>
      <c r="G22">
        <v>16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1808</v>
      </c>
      <c r="U22">
        <f>Reward_Expert_Simple!$B22</f>
        <v>4669</v>
      </c>
    </row>
    <row r="23" spans="1:21" x14ac:dyDescent="0.25">
      <c r="A23">
        <v>21</v>
      </c>
      <c r="B23">
        <v>22</v>
      </c>
      <c r="C23">
        <v>105</v>
      </c>
      <c r="D23">
        <v>10</v>
      </c>
      <c r="E23">
        <v>14</v>
      </c>
      <c r="F23">
        <v>13</v>
      </c>
      <c r="G23">
        <v>11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0"/>
        <v>700</v>
      </c>
      <c r="U23">
        <f>Reward_Expert_Simple!$B23</f>
        <v>4815</v>
      </c>
    </row>
    <row r="24" spans="1:21" x14ac:dyDescent="0.25">
      <c r="A24">
        <v>22</v>
      </c>
      <c r="B24">
        <v>69</v>
      </c>
      <c r="C24">
        <v>290</v>
      </c>
      <c r="D24">
        <v>14</v>
      </c>
      <c r="E24">
        <v>59</v>
      </c>
      <c r="F24">
        <v>65</v>
      </c>
      <c r="G24">
        <v>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2048</v>
      </c>
      <c r="U24">
        <f>Reward_Expert_Simple!$B24</f>
        <v>6825</v>
      </c>
    </row>
    <row r="25" spans="1:21" x14ac:dyDescent="0.25">
      <c r="A25">
        <v>23</v>
      </c>
      <c r="B25">
        <v>17</v>
      </c>
      <c r="C25">
        <v>3</v>
      </c>
      <c r="D25">
        <v>3</v>
      </c>
      <c r="E25">
        <v>0</v>
      </c>
      <c r="F25">
        <v>2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108</v>
      </c>
      <c r="U25">
        <f>Reward_Expert_Simple!$B25</f>
        <v>2820</v>
      </c>
    </row>
    <row r="26" spans="1:21" x14ac:dyDescent="0.25">
      <c r="A26">
        <v>24</v>
      </c>
      <c r="B26">
        <v>17</v>
      </c>
      <c r="C26">
        <v>11</v>
      </c>
      <c r="D26">
        <v>0</v>
      </c>
      <c r="E26">
        <v>2</v>
      </c>
      <c r="F26">
        <v>3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0"/>
        <v>136</v>
      </c>
      <c r="U26">
        <f>Reward_Expert_Simple!$B26</f>
        <v>5960</v>
      </c>
    </row>
    <row r="27" spans="1:21" x14ac:dyDescent="0.25">
      <c r="A27">
        <v>25</v>
      </c>
      <c r="B27">
        <v>58</v>
      </c>
      <c r="C27">
        <v>321</v>
      </c>
      <c r="D27">
        <v>13</v>
      </c>
      <c r="E27">
        <v>59</v>
      </c>
      <c r="F27">
        <v>56</v>
      </c>
      <c r="G27">
        <v>13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2080</v>
      </c>
      <c r="U27">
        <f>Reward_Expert_Simple!$B27</f>
        <v>7735</v>
      </c>
    </row>
    <row r="28" spans="1:21" x14ac:dyDescent="0.25">
      <c r="A28">
        <v>26</v>
      </c>
      <c r="B28">
        <v>14</v>
      </c>
      <c r="C28">
        <v>37</v>
      </c>
      <c r="D28">
        <v>1</v>
      </c>
      <c r="E28">
        <v>7</v>
      </c>
      <c r="F28">
        <v>12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292</v>
      </c>
      <c r="U28">
        <f>Reward_Expert_Simple!$B28</f>
        <v>3849</v>
      </c>
    </row>
    <row r="29" spans="1:21" x14ac:dyDescent="0.25">
      <c r="A29">
        <v>27</v>
      </c>
      <c r="B29">
        <v>42</v>
      </c>
      <c r="C29">
        <v>89</v>
      </c>
      <c r="D29">
        <v>11</v>
      </c>
      <c r="E29">
        <v>19</v>
      </c>
      <c r="F29">
        <v>24</v>
      </c>
      <c r="G29">
        <v>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0"/>
        <v>776</v>
      </c>
      <c r="U29">
        <f>Reward_Expert_Simple!$B29</f>
        <v>2804</v>
      </c>
    </row>
    <row r="30" spans="1:21" x14ac:dyDescent="0.25">
      <c r="A30">
        <v>28</v>
      </c>
      <c r="B30">
        <v>25</v>
      </c>
      <c r="C30">
        <v>107</v>
      </c>
      <c r="D30">
        <v>7</v>
      </c>
      <c r="E30">
        <v>26</v>
      </c>
      <c r="F30">
        <v>22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772</v>
      </c>
      <c r="U30">
        <f>Reward_Expert_Simple!$B30</f>
        <v>3930</v>
      </c>
    </row>
    <row r="31" spans="1:21" x14ac:dyDescent="0.25">
      <c r="A31">
        <v>29</v>
      </c>
      <c r="B31">
        <v>73</v>
      </c>
      <c r="C31">
        <v>221</v>
      </c>
      <c r="D31">
        <v>9</v>
      </c>
      <c r="E31">
        <v>45</v>
      </c>
      <c r="F31">
        <v>41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1588</v>
      </c>
      <c r="U31">
        <f>Reward_Expert_Simple!$B31</f>
        <v>5792</v>
      </c>
    </row>
    <row r="32" spans="1:21" x14ac:dyDescent="0.25">
      <c r="A32">
        <v>30</v>
      </c>
      <c r="B32">
        <v>58</v>
      </c>
      <c r="C32">
        <v>180</v>
      </c>
      <c r="D32">
        <v>10</v>
      </c>
      <c r="E32">
        <v>25</v>
      </c>
      <c r="F32">
        <v>28</v>
      </c>
      <c r="G32">
        <v>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1240</v>
      </c>
      <c r="U32">
        <f>Reward_Expert_Simple!$B32</f>
        <v>2321</v>
      </c>
    </row>
    <row r="33" spans="1:21" x14ac:dyDescent="0.25">
      <c r="A33">
        <v>31</v>
      </c>
      <c r="B33">
        <v>60</v>
      </c>
      <c r="C33">
        <v>223</v>
      </c>
      <c r="D33">
        <v>15</v>
      </c>
      <c r="E33">
        <v>44</v>
      </c>
      <c r="F33">
        <v>45</v>
      </c>
      <c r="G33">
        <v>16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1612</v>
      </c>
      <c r="U33">
        <f>Reward_Expert_Simple!$B33</f>
        <v>4320</v>
      </c>
    </row>
    <row r="34" spans="1:21" x14ac:dyDescent="0.25">
      <c r="A34">
        <v>32</v>
      </c>
      <c r="B34">
        <v>58</v>
      </c>
      <c r="C34">
        <v>236</v>
      </c>
      <c r="D34">
        <v>11</v>
      </c>
      <c r="E34">
        <v>55</v>
      </c>
      <c r="F34">
        <v>46</v>
      </c>
      <c r="G34">
        <v>13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1676</v>
      </c>
      <c r="U34">
        <f>Reward_Expert_Simple!$B34</f>
        <v>5407</v>
      </c>
    </row>
    <row r="35" spans="1:21" x14ac:dyDescent="0.25">
      <c r="A35">
        <v>33</v>
      </c>
      <c r="B35">
        <v>78</v>
      </c>
      <c r="C35">
        <v>350</v>
      </c>
      <c r="D35">
        <v>17</v>
      </c>
      <c r="E35">
        <v>77</v>
      </c>
      <c r="F35">
        <v>80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2476</v>
      </c>
      <c r="U35">
        <f>Reward_Expert_Simple!$B35</f>
        <v>8515</v>
      </c>
    </row>
    <row r="36" spans="1:21" x14ac:dyDescent="0.25">
      <c r="A36">
        <v>34</v>
      </c>
      <c r="B36">
        <v>60</v>
      </c>
      <c r="C36">
        <v>173</v>
      </c>
      <c r="D36">
        <v>8</v>
      </c>
      <c r="E36">
        <v>37</v>
      </c>
      <c r="F36">
        <v>35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1284</v>
      </c>
      <c r="U36">
        <f>Reward_Expert_Simple!$B36</f>
        <v>6154</v>
      </c>
    </row>
    <row r="37" spans="1:21" x14ac:dyDescent="0.25">
      <c r="A37">
        <v>35</v>
      </c>
      <c r="B37">
        <v>64</v>
      </c>
      <c r="C37">
        <v>193</v>
      </c>
      <c r="D37">
        <v>6</v>
      </c>
      <c r="E37">
        <v>46</v>
      </c>
      <c r="F37">
        <v>47</v>
      </c>
      <c r="G37">
        <v>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1464</v>
      </c>
      <c r="U37">
        <f>Reward_Expert_Simple!$B37</f>
        <v>4326</v>
      </c>
    </row>
    <row r="38" spans="1:21" x14ac:dyDescent="0.25">
      <c r="A38">
        <v>36</v>
      </c>
      <c r="B38">
        <v>53</v>
      </c>
      <c r="C38">
        <v>186</v>
      </c>
      <c r="D38">
        <v>8</v>
      </c>
      <c r="E38">
        <v>37</v>
      </c>
      <c r="F38">
        <v>39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0"/>
        <v>1320</v>
      </c>
      <c r="U38">
        <f>Reward_Expert_Simple!$B38</f>
        <v>3788</v>
      </c>
    </row>
    <row r="39" spans="1:21" x14ac:dyDescent="0.25">
      <c r="A39">
        <v>37</v>
      </c>
      <c r="B39">
        <v>85</v>
      </c>
      <c r="C39">
        <v>413</v>
      </c>
      <c r="D39">
        <v>18</v>
      </c>
      <c r="E39">
        <v>78</v>
      </c>
      <c r="F39">
        <v>77</v>
      </c>
      <c r="G39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2748</v>
      </c>
      <c r="U39">
        <f>Reward_Expert_Simple!$B39</f>
        <v>9753</v>
      </c>
    </row>
    <row r="40" spans="1:21" x14ac:dyDescent="0.25">
      <c r="A40">
        <v>38</v>
      </c>
      <c r="B40">
        <v>89</v>
      </c>
      <c r="C40">
        <v>409</v>
      </c>
      <c r="D40">
        <v>17</v>
      </c>
      <c r="E40">
        <v>73</v>
      </c>
      <c r="F40">
        <v>72</v>
      </c>
      <c r="G40">
        <v>17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2708</v>
      </c>
      <c r="U40">
        <f>Reward_Expert_Simple!$B40</f>
        <v>13003</v>
      </c>
    </row>
    <row r="41" spans="1:21" x14ac:dyDescent="0.25">
      <c r="A41">
        <v>39</v>
      </c>
      <c r="B41">
        <v>67</v>
      </c>
      <c r="C41">
        <v>195</v>
      </c>
      <c r="D41">
        <v>9</v>
      </c>
      <c r="E41">
        <v>49</v>
      </c>
      <c r="F41">
        <v>46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0"/>
        <v>1500</v>
      </c>
      <c r="U41">
        <f>Reward_Expert_Simple!$B41</f>
        <v>2697</v>
      </c>
    </row>
    <row r="42" spans="1:21" x14ac:dyDescent="0.25">
      <c r="A42">
        <v>40</v>
      </c>
      <c r="B42">
        <v>61</v>
      </c>
      <c r="C42">
        <v>153</v>
      </c>
      <c r="D42">
        <v>7</v>
      </c>
      <c r="E42">
        <v>36</v>
      </c>
      <c r="F42">
        <v>32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1188</v>
      </c>
      <c r="U42">
        <f>Reward_Expert_Simple!$B42</f>
        <v>2990</v>
      </c>
    </row>
    <row r="43" spans="1:21" x14ac:dyDescent="0.25">
      <c r="A43">
        <v>41</v>
      </c>
      <c r="B43">
        <v>82</v>
      </c>
      <c r="C43">
        <v>379</v>
      </c>
      <c r="D43">
        <v>23</v>
      </c>
      <c r="E43">
        <v>87</v>
      </c>
      <c r="F43">
        <v>76</v>
      </c>
      <c r="G43">
        <v>27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2696</v>
      </c>
      <c r="U43">
        <f>Reward_Expert_Simple!$B43</f>
        <v>12166</v>
      </c>
    </row>
    <row r="44" spans="1:21" x14ac:dyDescent="0.25">
      <c r="A44">
        <v>42</v>
      </c>
      <c r="B44">
        <v>15</v>
      </c>
      <c r="C44">
        <v>65</v>
      </c>
      <c r="D44">
        <v>4</v>
      </c>
      <c r="E44">
        <v>21</v>
      </c>
      <c r="F44">
        <v>15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496</v>
      </c>
      <c r="U44">
        <f>Reward_Expert_Simple!$B44</f>
        <v>5431</v>
      </c>
    </row>
    <row r="45" spans="1:21" x14ac:dyDescent="0.25">
      <c r="A45">
        <v>43</v>
      </c>
      <c r="B45">
        <v>35</v>
      </c>
      <c r="C45">
        <v>94</v>
      </c>
      <c r="D45">
        <v>6</v>
      </c>
      <c r="E45">
        <v>20</v>
      </c>
      <c r="F45">
        <v>21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712</v>
      </c>
      <c r="U45">
        <f>Reward_Expert_Simple!$B45</f>
        <v>1308</v>
      </c>
    </row>
    <row r="46" spans="1:21" x14ac:dyDescent="0.25">
      <c r="A46">
        <v>44</v>
      </c>
      <c r="B46">
        <v>46</v>
      </c>
      <c r="C46">
        <v>201</v>
      </c>
      <c r="D46">
        <v>11</v>
      </c>
      <c r="E46">
        <v>47</v>
      </c>
      <c r="F46">
        <v>44</v>
      </c>
      <c r="G46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1432</v>
      </c>
      <c r="U46">
        <f>Reward_Expert_Simple!$B46</f>
        <v>6493</v>
      </c>
    </row>
    <row r="47" spans="1:21" x14ac:dyDescent="0.25">
      <c r="A47">
        <v>45</v>
      </c>
      <c r="B47">
        <v>40</v>
      </c>
      <c r="C47">
        <v>179</v>
      </c>
      <c r="D47">
        <v>11</v>
      </c>
      <c r="E47">
        <v>39</v>
      </c>
      <c r="F47">
        <v>36</v>
      </c>
      <c r="G47">
        <v>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1244</v>
      </c>
      <c r="U47">
        <f>Reward_Expert_Simple!$B47</f>
        <v>3073</v>
      </c>
    </row>
    <row r="48" spans="1:21" x14ac:dyDescent="0.25">
      <c r="A48">
        <v>46</v>
      </c>
      <c r="B48">
        <v>30</v>
      </c>
      <c r="C48">
        <v>96</v>
      </c>
      <c r="D48">
        <v>9</v>
      </c>
      <c r="E48">
        <v>22</v>
      </c>
      <c r="F48">
        <v>25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0"/>
        <v>772</v>
      </c>
      <c r="U48">
        <f>Reward_Expert_Simple!$B48</f>
        <v>1528</v>
      </c>
    </row>
    <row r="49" spans="1:21" x14ac:dyDescent="0.25">
      <c r="A49">
        <v>47</v>
      </c>
      <c r="B49">
        <v>62</v>
      </c>
      <c r="C49">
        <v>236</v>
      </c>
      <c r="D49">
        <v>11</v>
      </c>
      <c r="E49">
        <v>52</v>
      </c>
      <c r="F49">
        <v>46</v>
      </c>
      <c r="G49">
        <v>12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0"/>
        <v>1676</v>
      </c>
      <c r="U49">
        <f>Reward_Expert_Simple!$B49</f>
        <v>5045</v>
      </c>
    </row>
    <row r="50" spans="1:21" x14ac:dyDescent="0.25">
      <c r="A50">
        <v>48</v>
      </c>
      <c r="B50">
        <v>86</v>
      </c>
      <c r="C50">
        <v>410</v>
      </c>
      <c r="D50">
        <v>31</v>
      </c>
      <c r="E50">
        <v>87</v>
      </c>
      <c r="F50">
        <v>82</v>
      </c>
      <c r="G50">
        <v>31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0"/>
        <v>2908</v>
      </c>
      <c r="U50">
        <f>Reward_Expert_Simple!$B50</f>
        <v>12816</v>
      </c>
    </row>
    <row r="51" spans="1:21" x14ac:dyDescent="0.25">
      <c r="A51">
        <v>49</v>
      </c>
      <c r="B51">
        <v>46</v>
      </c>
      <c r="C51">
        <v>192</v>
      </c>
      <c r="D51">
        <v>6</v>
      </c>
      <c r="E51">
        <v>42</v>
      </c>
      <c r="F51">
        <v>45</v>
      </c>
      <c r="G51">
        <v>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0"/>
        <v>1356</v>
      </c>
      <c r="U51">
        <f>Reward_Expert_Simple!$B51</f>
        <v>4495</v>
      </c>
    </row>
    <row r="52" spans="1:21" x14ac:dyDescent="0.25">
      <c r="A52">
        <v>50</v>
      </c>
      <c r="B52">
        <v>33</v>
      </c>
      <c r="C52">
        <v>211</v>
      </c>
      <c r="D52">
        <v>6</v>
      </c>
      <c r="E52">
        <v>49</v>
      </c>
      <c r="F52">
        <v>48</v>
      </c>
      <c r="G52">
        <v>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1412</v>
      </c>
      <c r="U52">
        <f>Reward_Expert_Simple!$B52</f>
        <v>6955</v>
      </c>
    </row>
    <row r="53" spans="1:21" x14ac:dyDescent="0.25">
      <c r="A53">
        <v>51</v>
      </c>
      <c r="B53">
        <v>51</v>
      </c>
      <c r="C53">
        <v>191</v>
      </c>
      <c r="D53">
        <v>14</v>
      </c>
      <c r="E53">
        <v>48</v>
      </c>
      <c r="F53">
        <v>40</v>
      </c>
      <c r="G53">
        <v>11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0"/>
        <v>1420</v>
      </c>
      <c r="U53">
        <f>Reward_Expert_Simple!$B53</f>
        <v>2662</v>
      </c>
    </row>
    <row r="54" spans="1:21" x14ac:dyDescent="0.25">
      <c r="A54">
        <v>52</v>
      </c>
      <c r="B54">
        <v>35</v>
      </c>
      <c r="C54">
        <v>127</v>
      </c>
      <c r="D54">
        <v>8</v>
      </c>
      <c r="E54">
        <v>27</v>
      </c>
      <c r="F54">
        <v>27</v>
      </c>
      <c r="G54">
        <v>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932</v>
      </c>
      <c r="U54">
        <f>Reward_Expert_Simple!$B54</f>
        <v>2519</v>
      </c>
    </row>
    <row r="55" spans="1:21" x14ac:dyDescent="0.25">
      <c r="A55">
        <v>53</v>
      </c>
      <c r="B55">
        <v>47</v>
      </c>
      <c r="C55">
        <v>252</v>
      </c>
      <c r="D55">
        <v>15</v>
      </c>
      <c r="E55">
        <v>52</v>
      </c>
      <c r="F55">
        <v>50</v>
      </c>
      <c r="G55">
        <v>12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0"/>
        <v>1712</v>
      </c>
      <c r="U55">
        <f>Reward_Expert_Simple!$B55</f>
        <v>7745</v>
      </c>
    </row>
    <row r="56" spans="1:21" x14ac:dyDescent="0.25">
      <c r="A56">
        <v>54</v>
      </c>
      <c r="B56">
        <v>50</v>
      </c>
      <c r="C56">
        <v>211</v>
      </c>
      <c r="D56">
        <v>11</v>
      </c>
      <c r="E56">
        <v>52</v>
      </c>
      <c r="F56">
        <v>46</v>
      </c>
      <c r="G56">
        <v>12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0"/>
        <v>1528</v>
      </c>
      <c r="U56">
        <f>Reward_Expert_Simple!$B56</f>
        <v>5492</v>
      </c>
    </row>
    <row r="57" spans="1:21" x14ac:dyDescent="0.25">
      <c r="A57">
        <v>55</v>
      </c>
      <c r="B57">
        <v>31</v>
      </c>
      <c r="C57">
        <v>103</v>
      </c>
      <c r="D57">
        <v>7</v>
      </c>
      <c r="E57">
        <v>17</v>
      </c>
      <c r="F57">
        <v>20</v>
      </c>
      <c r="G57">
        <v>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0"/>
        <v>736</v>
      </c>
      <c r="U57">
        <f>Reward_Expert_Simple!$B57</f>
        <v>1247</v>
      </c>
    </row>
    <row r="58" spans="1:21" x14ac:dyDescent="0.25">
      <c r="A58">
        <v>56</v>
      </c>
      <c r="B58">
        <v>42</v>
      </c>
      <c r="C58">
        <v>142</v>
      </c>
      <c r="D58">
        <v>8</v>
      </c>
      <c r="E58">
        <v>24</v>
      </c>
      <c r="F58">
        <v>26</v>
      </c>
      <c r="G58">
        <v>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1000</v>
      </c>
      <c r="U58">
        <f>Reward_Expert_Simple!$B58</f>
        <v>1797</v>
      </c>
    </row>
    <row r="59" spans="1:21" x14ac:dyDescent="0.25">
      <c r="A59">
        <v>57</v>
      </c>
      <c r="B59">
        <v>56</v>
      </c>
      <c r="C59">
        <v>286</v>
      </c>
      <c r="D59">
        <v>11</v>
      </c>
      <c r="E59">
        <v>73</v>
      </c>
      <c r="F59">
        <v>67</v>
      </c>
      <c r="G59">
        <v>11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0"/>
        <v>2016</v>
      </c>
      <c r="U59">
        <f>Reward_Expert_Simple!$B59</f>
        <v>8656</v>
      </c>
    </row>
    <row r="60" spans="1:21" x14ac:dyDescent="0.25">
      <c r="A60">
        <v>58</v>
      </c>
      <c r="B60">
        <v>44</v>
      </c>
      <c r="C60">
        <v>186</v>
      </c>
      <c r="D60">
        <v>12</v>
      </c>
      <c r="E60">
        <v>43</v>
      </c>
      <c r="F60">
        <v>36</v>
      </c>
      <c r="G60">
        <v>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1320</v>
      </c>
      <c r="U60">
        <f>Reward_Expert_Simple!$B60</f>
        <v>4971</v>
      </c>
    </row>
    <row r="61" spans="1:21" x14ac:dyDescent="0.25">
      <c r="A61">
        <v>59</v>
      </c>
      <c r="B61">
        <v>29</v>
      </c>
      <c r="C61">
        <v>248</v>
      </c>
      <c r="D61">
        <v>20</v>
      </c>
      <c r="E61">
        <v>55</v>
      </c>
      <c r="F61">
        <v>49</v>
      </c>
      <c r="G61">
        <v>19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1680</v>
      </c>
      <c r="U61">
        <f>Reward_Expert_Simple!$B61</f>
        <v>6702</v>
      </c>
    </row>
    <row r="62" spans="1:21" x14ac:dyDescent="0.25">
      <c r="A62">
        <v>60</v>
      </c>
      <c r="B62">
        <v>53</v>
      </c>
      <c r="C62">
        <v>344</v>
      </c>
      <c r="D62">
        <v>18</v>
      </c>
      <c r="E62">
        <v>73</v>
      </c>
      <c r="F62">
        <v>76</v>
      </c>
      <c r="G62">
        <v>14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0"/>
        <v>2312</v>
      </c>
      <c r="U62">
        <f>Reward_Expert_Simple!$B62</f>
        <v>7359</v>
      </c>
    </row>
    <row r="63" spans="1:21" x14ac:dyDescent="0.25">
      <c r="A63">
        <v>61</v>
      </c>
      <c r="B63" s="2">
        <v>54</v>
      </c>
      <c r="C63" s="2">
        <v>197</v>
      </c>
      <c r="D63" s="2">
        <v>8</v>
      </c>
      <c r="E63" s="2">
        <v>39</v>
      </c>
      <c r="F63" s="2">
        <v>37</v>
      </c>
      <c r="G63" s="2">
        <v>11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f t="shared" si="0"/>
        <v>1384</v>
      </c>
      <c r="U63" t="e">
        <f>Reward_Expert_Simple!#REF!</f>
        <v>#REF!</v>
      </c>
    </row>
  </sheetData>
  <conditionalFormatting sqref="A2:U62 A63:A303 T63:U303 B63:T63">
    <cfRule type="expression" dxfId="6" priority="1">
      <formula>MOD(ROW()-2,10)=0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AH11" sqref="AH11"/>
    </sheetView>
  </sheetViews>
  <sheetFormatPr baseColWidth="10" defaultRowHeight="15" x14ac:dyDescent="0.25"/>
  <cols>
    <col min="2" max="31" width="2" customWidth="1"/>
  </cols>
  <sheetData>
    <row r="1" spans="1:31" x14ac:dyDescent="0.25"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</row>
    <row r="2" spans="1:31" x14ac:dyDescent="0.25">
      <c r="A2" s="2">
        <v>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s="2">
        <v>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2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2">
        <v>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s="2">
        <v>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s="2">
        <v>177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s="2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 s="2">
        <v>198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5">
      <c r="A10" s="2"/>
    </row>
    <row r="11" spans="1:31" x14ac:dyDescent="0.25">
      <c r="A11" s="2"/>
    </row>
    <row r="12" spans="1:31" x14ac:dyDescent="0.25">
      <c r="A12" s="2"/>
    </row>
    <row r="13" spans="1:31" x14ac:dyDescent="0.25">
      <c r="A13" s="2"/>
    </row>
    <row r="14" spans="1:31" x14ac:dyDescent="0.25">
      <c r="A14" s="2"/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7" workbookViewId="0">
      <selection activeCell="AJ52" sqref="AJ52"/>
    </sheetView>
  </sheetViews>
  <sheetFormatPr baseColWidth="10" defaultRowHeight="15" x14ac:dyDescent="0.25"/>
  <cols>
    <col min="2" max="2" width="3" customWidth="1"/>
    <col min="3" max="3" width="4" customWidth="1"/>
    <col min="4" max="7" width="3" customWidth="1"/>
    <col min="8" max="19" width="2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4" x14ac:dyDescent="0.25">
      <c r="A2">
        <v>0</v>
      </c>
      <c r="B2">
        <v>43</v>
      </c>
      <c r="C2">
        <v>165</v>
      </c>
      <c r="D2">
        <v>7</v>
      </c>
      <c r="E2">
        <v>49</v>
      </c>
      <c r="F2">
        <v>39</v>
      </c>
      <c r="G2">
        <v>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V2">
        <f>SUM(B2:S2)</f>
        <v>312</v>
      </c>
      <c r="W2">
        <f>SUM($V$2:V2)</f>
        <v>312</v>
      </c>
      <c r="X2">
        <f>ROUND(W2*0.1,0)</f>
        <v>31</v>
      </c>
    </row>
    <row r="3" spans="1:24" x14ac:dyDescent="0.25">
      <c r="A3">
        <v>1</v>
      </c>
      <c r="B3">
        <v>35</v>
      </c>
      <c r="C3">
        <v>50</v>
      </c>
      <c r="D3">
        <v>2</v>
      </c>
      <c r="E3">
        <v>15</v>
      </c>
      <c r="F3">
        <v>16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V3" s="2">
        <f t="shared" ref="V3:V63" si="0">SUM(B3:S3)</f>
        <v>120</v>
      </c>
      <c r="W3" s="2">
        <f>SUM($V$2:V3)</f>
        <v>432</v>
      </c>
      <c r="X3" s="2">
        <f t="shared" ref="X3:X18" si="1">ROUND(W3*0.1,0)</f>
        <v>43</v>
      </c>
    </row>
    <row r="4" spans="1:24" x14ac:dyDescent="0.25">
      <c r="A4">
        <v>2</v>
      </c>
      <c r="B4">
        <v>51</v>
      </c>
      <c r="C4">
        <v>131</v>
      </c>
      <c r="D4">
        <v>6</v>
      </c>
      <c r="E4">
        <v>29</v>
      </c>
      <c r="F4">
        <v>27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V4" s="2">
        <f t="shared" si="0"/>
        <v>251</v>
      </c>
      <c r="W4" s="2">
        <f>SUM($V$2:V4)</f>
        <v>683</v>
      </c>
      <c r="X4" s="2">
        <f t="shared" si="1"/>
        <v>68</v>
      </c>
    </row>
    <row r="5" spans="1:24" x14ac:dyDescent="0.25">
      <c r="A5">
        <v>3</v>
      </c>
      <c r="B5">
        <v>54</v>
      </c>
      <c r="C5">
        <v>227</v>
      </c>
      <c r="D5">
        <v>9</v>
      </c>
      <c r="E5">
        <v>58</v>
      </c>
      <c r="F5">
        <v>53</v>
      </c>
      <c r="G5">
        <v>13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V5" s="2">
        <f t="shared" si="0"/>
        <v>414</v>
      </c>
      <c r="W5" s="2">
        <f>SUM($V$2:V5)</f>
        <v>1097</v>
      </c>
      <c r="X5" s="2">
        <f t="shared" si="1"/>
        <v>110</v>
      </c>
    </row>
    <row r="6" spans="1:24" x14ac:dyDescent="0.25">
      <c r="A6">
        <v>4</v>
      </c>
      <c r="B6">
        <v>64</v>
      </c>
      <c r="C6">
        <v>205</v>
      </c>
      <c r="D6">
        <v>14</v>
      </c>
      <c r="E6">
        <v>53</v>
      </c>
      <c r="F6">
        <v>50</v>
      </c>
      <c r="G6">
        <v>18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s="2">
        <f t="shared" si="0"/>
        <v>404</v>
      </c>
      <c r="W6" s="2">
        <f>SUM($V$2:V6)</f>
        <v>1501</v>
      </c>
      <c r="X6" s="2">
        <f t="shared" si="1"/>
        <v>150</v>
      </c>
    </row>
    <row r="7" spans="1:24" x14ac:dyDescent="0.25">
      <c r="A7">
        <v>5</v>
      </c>
      <c r="B7">
        <v>38</v>
      </c>
      <c r="C7">
        <v>58</v>
      </c>
      <c r="D7">
        <v>7</v>
      </c>
      <c r="E7">
        <v>12</v>
      </c>
      <c r="F7">
        <v>16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s="2">
        <f t="shared" si="0"/>
        <v>134</v>
      </c>
      <c r="W7" s="2">
        <f>SUM($V$2:V7)</f>
        <v>1635</v>
      </c>
      <c r="X7" s="2">
        <f t="shared" si="1"/>
        <v>164</v>
      </c>
    </row>
    <row r="8" spans="1:24" x14ac:dyDescent="0.25">
      <c r="A8">
        <v>6</v>
      </c>
      <c r="B8">
        <v>66</v>
      </c>
      <c r="C8">
        <v>409</v>
      </c>
      <c r="D8">
        <v>19</v>
      </c>
      <c r="E8">
        <v>89</v>
      </c>
      <c r="F8">
        <v>91</v>
      </c>
      <c r="G8">
        <v>19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s="2">
        <f t="shared" si="0"/>
        <v>693</v>
      </c>
      <c r="W8" s="2">
        <f>SUM($V$2:V8)</f>
        <v>2328</v>
      </c>
      <c r="X8" s="2">
        <f t="shared" si="1"/>
        <v>233</v>
      </c>
    </row>
    <row r="9" spans="1:24" x14ac:dyDescent="0.25">
      <c r="A9">
        <v>7</v>
      </c>
      <c r="B9">
        <v>41</v>
      </c>
      <c r="C9">
        <v>172</v>
      </c>
      <c r="D9">
        <v>9</v>
      </c>
      <c r="E9">
        <v>40</v>
      </c>
      <c r="F9">
        <v>38</v>
      </c>
      <c r="G9">
        <v>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V9" s="2">
        <f t="shared" si="0"/>
        <v>309</v>
      </c>
      <c r="W9" s="2">
        <f>SUM($V$2:V9)</f>
        <v>2637</v>
      </c>
      <c r="X9" s="2">
        <f t="shared" si="1"/>
        <v>264</v>
      </c>
    </row>
    <row r="10" spans="1:24" x14ac:dyDescent="0.25">
      <c r="A10">
        <v>8</v>
      </c>
      <c r="B10">
        <v>71</v>
      </c>
      <c r="C10">
        <v>291</v>
      </c>
      <c r="D10">
        <v>15</v>
      </c>
      <c r="E10">
        <v>58</v>
      </c>
      <c r="F10">
        <v>71</v>
      </c>
      <c r="G10">
        <v>12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V10" s="2">
        <f t="shared" si="0"/>
        <v>518</v>
      </c>
      <c r="W10" s="2">
        <f>SUM($V$2:V10)</f>
        <v>3155</v>
      </c>
      <c r="X10" s="2">
        <f t="shared" si="1"/>
        <v>316</v>
      </c>
    </row>
    <row r="11" spans="1:24" x14ac:dyDescent="0.25">
      <c r="A11">
        <v>9</v>
      </c>
      <c r="B11">
        <v>62</v>
      </c>
      <c r="C11">
        <v>270</v>
      </c>
      <c r="D11">
        <v>11</v>
      </c>
      <c r="E11">
        <v>56</v>
      </c>
      <c r="F11">
        <v>50</v>
      </c>
      <c r="G11">
        <v>13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V11" s="2">
        <f t="shared" si="0"/>
        <v>462</v>
      </c>
      <c r="W11" s="2">
        <f>SUM($V$2:V11)</f>
        <v>3617</v>
      </c>
      <c r="X11" s="2">
        <f t="shared" si="1"/>
        <v>362</v>
      </c>
    </row>
    <row r="12" spans="1:24" x14ac:dyDescent="0.25">
      <c r="A12">
        <v>10</v>
      </c>
      <c r="B12">
        <v>83</v>
      </c>
      <c r="C12">
        <v>354</v>
      </c>
      <c r="D12">
        <v>14</v>
      </c>
      <c r="E12">
        <v>87</v>
      </c>
      <c r="F12">
        <v>82</v>
      </c>
      <c r="G12">
        <v>18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V12" s="2">
        <f t="shared" si="0"/>
        <v>638</v>
      </c>
      <c r="W12" s="2">
        <f>SUM($V$2:V12)</f>
        <v>4255</v>
      </c>
      <c r="X12" s="2">
        <f t="shared" si="1"/>
        <v>426</v>
      </c>
    </row>
    <row r="13" spans="1:24" x14ac:dyDescent="0.25">
      <c r="A13">
        <v>11</v>
      </c>
      <c r="B13">
        <v>58</v>
      </c>
      <c r="C13">
        <v>212</v>
      </c>
      <c r="D13">
        <v>12</v>
      </c>
      <c r="E13">
        <v>47</v>
      </c>
      <c r="F13">
        <v>48</v>
      </c>
      <c r="G13">
        <v>11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V13" s="2">
        <f t="shared" si="0"/>
        <v>388</v>
      </c>
      <c r="W13" s="2">
        <f>SUM($V$2:V13)</f>
        <v>4643</v>
      </c>
      <c r="X13" s="2">
        <f t="shared" si="1"/>
        <v>464</v>
      </c>
    </row>
    <row r="14" spans="1:24" x14ac:dyDescent="0.25">
      <c r="A14">
        <v>12</v>
      </c>
      <c r="B14">
        <v>66</v>
      </c>
      <c r="C14">
        <v>287</v>
      </c>
      <c r="D14">
        <v>14</v>
      </c>
      <c r="E14">
        <v>72</v>
      </c>
      <c r="F14">
        <v>68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V14" s="2">
        <f t="shared" si="0"/>
        <v>522</v>
      </c>
      <c r="W14" s="2">
        <f>SUM($V$2:V14)</f>
        <v>5165</v>
      </c>
      <c r="X14" s="2">
        <f t="shared" si="1"/>
        <v>517</v>
      </c>
    </row>
    <row r="15" spans="1:24" x14ac:dyDescent="0.25">
      <c r="A15">
        <v>13</v>
      </c>
      <c r="B15">
        <v>59</v>
      </c>
      <c r="C15">
        <v>215</v>
      </c>
      <c r="D15">
        <v>9</v>
      </c>
      <c r="E15">
        <v>45</v>
      </c>
      <c r="F15">
        <v>50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V15" s="2">
        <f t="shared" si="0"/>
        <v>388</v>
      </c>
      <c r="W15" s="2">
        <f>SUM($V$2:V15)</f>
        <v>5553</v>
      </c>
      <c r="X15" s="2">
        <f t="shared" si="1"/>
        <v>555</v>
      </c>
    </row>
    <row r="16" spans="1:24" x14ac:dyDescent="0.25">
      <c r="A16">
        <v>14</v>
      </c>
      <c r="B16">
        <v>46</v>
      </c>
      <c r="C16">
        <v>229</v>
      </c>
      <c r="D16">
        <v>10</v>
      </c>
      <c r="E16">
        <v>57</v>
      </c>
      <c r="F16">
        <v>53</v>
      </c>
      <c r="G16">
        <v>11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V16" s="2">
        <f t="shared" si="0"/>
        <v>406</v>
      </c>
      <c r="W16" s="2">
        <f>SUM($V$2:V16)</f>
        <v>5959</v>
      </c>
      <c r="X16" s="2">
        <f t="shared" si="1"/>
        <v>596</v>
      </c>
    </row>
    <row r="17" spans="1:24" x14ac:dyDescent="0.25">
      <c r="A17">
        <v>15</v>
      </c>
      <c r="B17">
        <v>39</v>
      </c>
      <c r="C17">
        <v>110</v>
      </c>
      <c r="D17">
        <v>5</v>
      </c>
      <c r="E17">
        <v>20</v>
      </c>
      <c r="F17">
        <v>22</v>
      </c>
      <c r="G17">
        <v>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V17" s="2">
        <f t="shared" si="0"/>
        <v>203</v>
      </c>
      <c r="W17" s="2">
        <f>SUM($V$2:V17)</f>
        <v>6162</v>
      </c>
      <c r="X17" s="2">
        <f t="shared" si="1"/>
        <v>616</v>
      </c>
    </row>
    <row r="18" spans="1:24" x14ac:dyDescent="0.25">
      <c r="A18">
        <v>16</v>
      </c>
      <c r="B18">
        <v>95</v>
      </c>
      <c r="C18">
        <v>262</v>
      </c>
      <c r="D18">
        <v>13</v>
      </c>
      <c r="E18">
        <v>58</v>
      </c>
      <c r="F18">
        <v>57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V18" s="2">
        <f t="shared" si="0"/>
        <v>499</v>
      </c>
      <c r="W18" s="2">
        <f>SUM($V$2:V18)</f>
        <v>6661</v>
      </c>
      <c r="X18" s="2">
        <f t="shared" si="1"/>
        <v>666</v>
      </c>
    </row>
    <row r="19" spans="1:24" x14ac:dyDescent="0.25">
      <c r="A19">
        <v>17</v>
      </c>
      <c r="B19">
        <v>63</v>
      </c>
      <c r="C19">
        <v>202</v>
      </c>
      <c r="D19">
        <v>11</v>
      </c>
      <c r="E19">
        <v>46</v>
      </c>
      <c r="F19">
        <v>43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V19" s="2">
        <f t="shared" si="0"/>
        <v>375</v>
      </c>
      <c r="W19" s="2">
        <f>SUM($V$2:V19)</f>
        <v>7036</v>
      </c>
      <c r="X19" s="2">
        <v>675</v>
      </c>
    </row>
    <row r="20" spans="1:24" x14ac:dyDescent="0.25">
      <c r="A20">
        <v>18</v>
      </c>
      <c r="B20">
        <v>42</v>
      </c>
      <c r="C20">
        <v>111</v>
      </c>
      <c r="D20">
        <v>8</v>
      </c>
      <c r="E20">
        <v>29</v>
      </c>
      <c r="F20">
        <v>22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V20" s="2">
        <f t="shared" si="0"/>
        <v>216</v>
      </c>
      <c r="W20" s="2">
        <f>SUM($V$2:V20)</f>
        <v>7252</v>
      </c>
      <c r="X20" s="2">
        <v>675</v>
      </c>
    </row>
    <row r="21" spans="1:24" x14ac:dyDescent="0.25">
      <c r="A21">
        <v>19</v>
      </c>
      <c r="B21">
        <v>27</v>
      </c>
      <c r="C21">
        <v>83</v>
      </c>
      <c r="D21">
        <v>4</v>
      </c>
      <c r="E21">
        <v>20</v>
      </c>
      <c r="F21">
        <v>21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V21" s="2">
        <f t="shared" si="0"/>
        <v>158</v>
      </c>
      <c r="W21" s="2">
        <f>SUM($V$2:V21)</f>
        <v>7410</v>
      </c>
      <c r="X21" s="2">
        <v>675</v>
      </c>
    </row>
    <row r="22" spans="1:24" x14ac:dyDescent="0.25">
      <c r="A22">
        <v>20</v>
      </c>
      <c r="B22">
        <v>97</v>
      </c>
      <c r="C22">
        <v>226</v>
      </c>
      <c r="D22">
        <v>19</v>
      </c>
      <c r="E22">
        <v>46</v>
      </c>
      <c r="F22">
        <v>48</v>
      </c>
      <c r="G22">
        <v>16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V22" s="2">
        <f t="shared" si="0"/>
        <v>452</v>
      </c>
      <c r="W22" s="2">
        <f>SUM($V$2:V22)</f>
        <v>7862</v>
      </c>
      <c r="X22" s="2">
        <v>675</v>
      </c>
    </row>
    <row r="23" spans="1:24" x14ac:dyDescent="0.25">
      <c r="A23">
        <v>21</v>
      </c>
      <c r="B23">
        <v>22</v>
      </c>
      <c r="C23">
        <v>105</v>
      </c>
      <c r="D23">
        <v>10</v>
      </c>
      <c r="E23">
        <v>14</v>
      </c>
      <c r="F23">
        <v>13</v>
      </c>
      <c r="G23">
        <v>11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V23" s="2">
        <f t="shared" si="0"/>
        <v>175</v>
      </c>
      <c r="W23" s="2">
        <f>SUM($V$2:V23)</f>
        <v>8037</v>
      </c>
      <c r="X23" s="2">
        <v>675</v>
      </c>
    </row>
    <row r="24" spans="1:24" x14ac:dyDescent="0.25">
      <c r="A24">
        <v>22</v>
      </c>
      <c r="B24">
        <v>69</v>
      </c>
      <c r="C24">
        <v>290</v>
      </c>
      <c r="D24">
        <v>14</v>
      </c>
      <c r="E24">
        <v>59</v>
      </c>
      <c r="F24">
        <v>65</v>
      </c>
      <c r="G24">
        <v>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V24" s="2">
        <f t="shared" si="0"/>
        <v>512</v>
      </c>
      <c r="W24" s="2">
        <f>SUM($V$2:V24)</f>
        <v>8549</v>
      </c>
      <c r="X24" s="2">
        <v>675</v>
      </c>
    </row>
    <row r="25" spans="1:24" x14ac:dyDescent="0.25">
      <c r="A25">
        <v>23</v>
      </c>
      <c r="B25">
        <v>17</v>
      </c>
      <c r="C25">
        <v>3</v>
      </c>
      <c r="D25">
        <v>3</v>
      </c>
      <c r="E25">
        <v>0</v>
      </c>
      <c r="F25">
        <v>2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V25" s="2">
        <f t="shared" si="0"/>
        <v>27</v>
      </c>
      <c r="W25" s="2">
        <f>SUM($V$2:V25)</f>
        <v>8576</v>
      </c>
      <c r="X25" s="2">
        <v>675</v>
      </c>
    </row>
    <row r="26" spans="1:24" x14ac:dyDescent="0.25">
      <c r="A26">
        <v>24</v>
      </c>
      <c r="B26">
        <v>17</v>
      </c>
      <c r="C26">
        <v>11</v>
      </c>
      <c r="D26">
        <v>0</v>
      </c>
      <c r="E26">
        <v>2</v>
      </c>
      <c r="F26">
        <v>3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V26" s="2">
        <f t="shared" si="0"/>
        <v>34</v>
      </c>
      <c r="W26" s="2">
        <f>SUM($V$2:V26)</f>
        <v>8610</v>
      </c>
      <c r="X26" s="2">
        <v>675</v>
      </c>
    </row>
    <row r="27" spans="1:24" x14ac:dyDescent="0.25">
      <c r="A27">
        <v>25</v>
      </c>
      <c r="B27">
        <v>58</v>
      </c>
      <c r="C27">
        <v>321</v>
      </c>
      <c r="D27">
        <v>13</v>
      </c>
      <c r="E27">
        <v>59</v>
      </c>
      <c r="F27">
        <v>56</v>
      </c>
      <c r="G27">
        <v>13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V27" s="2">
        <f t="shared" si="0"/>
        <v>520</v>
      </c>
      <c r="W27" s="2">
        <f>SUM($V$2:V27)</f>
        <v>9130</v>
      </c>
      <c r="X27" s="2">
        <v>675</v>
      </c>
    </row>
    <row r="28" spans="1:24" x14ac:dyDescent="0.25">
      <c r="A28">
        <v>26</v>
      </c>
      <c r="B28">
        <v>14</v>
      </c>
      <c r="C28">
        <v>37</v>
      </c>
      <c r="D28">
        <v>1</v>
      </c>
      <c r="E28">
        <v>7</v>
      </c>
      <c r="F28">
        <v>12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V28" s="2">
        <f t="shared" si="0"/>
        <v>73</v>
      </c>
      <c r="W28" s="2">
        <f>SUM($V$2:V28)</f>
        <v>9203</v>
      </c>
      <c r="X28" s="2">
        <v>675</v>
      </c>
    </row>
    <row r="29" spans="1:24" x14ac:dyDescent="0.25">
      <c r="A29">
        <v>27</v>
      </c>
      <c r="B29">
        <v>42</v>
      </c>
      <c r="C29">
        <v>89</v>
      </c>
      <c r="D29">
        <v>11</v>
      </c>
      <c r="E29">
        <v>19</v>
      </c>
      <c r="F29">
        <v>24</v>
      </c>
      <c r="G29">
        <v>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V29" s="2">
        <f t="shared" si="0"/>
        <v>194</v>
      </c>
      <c r="W29" s="2">
        <f>SUM($V$2:V29)</f>
        <v>9397</v>
      </c>
      <c r="X29" s="2">
        <v>675</v>
      </c>
    </row>
    <row r="30" spans="1:24" x14ac:dyDescent="0.25">
      <c r="A30">
        <v>28</v>
      </c>
      <c r="B30">
        <v>25</v>
      </c>
      <c r="C30">
        <v>107</v>
      </c>
      <c r="D30">
        <v>7</v>
      </c>
      <c r="E30">
        <v>26</v>
      </c>
      <c r="F30">
        <v>22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V30" s="2">
        <f t="shared" si="0"/>
        <v>193</v>
      </c>
      <c r="W30" s="2">
        <f>SUM($V$2:V30)</f>
        <v>9590</v>
      </c>
      <c r="X30" s="2">
        <v>675</v>
      </c>
    </row>
    <row r="31" spans="1:24" x14ac:dyDescent="0.25">
      <c r="A31">
        <v>29</v>
      </c>
      <c r="B31">
        <v>73</v>
      </c>
      <c r="C31">
        <v>221</v>
      </c>
      <c r="D31">
        <v>9</v>
      </c>
      <c r="E31">
        <v>45</v>
      </c>
      <c r="F31">
        <v>41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V31" s="2">
        <f t="shared" si="0"/>
        <v>397</v>
      </c>
      <c r="W31" s="2">
        <f>SUM($V$2:V31)</f>
        <v>9987</v>
      </c>
      <c r="X31" s="2">
        <v>675</v>
      </c>
    </row>
    <row r="32" spans="1:24" x14ac:dyDescent="0.25">
      <c r="A32">
        <v>30</v>
      </c>
      <c r="B32">
        <v>58</v>
      </c>
      <c r="C32">
        <v>180</v>
      </c>
      <c r="D32">
        <v>10</v>
      </c>
      <c r="E32">
        <v>25</v>
      </c>
      <c r="F32">
        <v>28</v>
      </c>
      <c r="G32">
        <v>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V32" s="2">
        <f t="shared" si="0"/>
        <v>310</v>
      </c>
      <c r="W32" s="2">
        <f>SUM($V$2:V32)</f>
        <v>10297</v>
      </c>
      <c r="X32" s="2">
        <v>675</v>
      </c>
    </row>
    <row r="33" spans="1:24" x14ac:dyDescent="0.25">
      <c r="A33">
        <v>31</v>
      </c>
      <c r="B33">
        <v>60</v>
      </c>
      <c r="C33">
        <v>223</v>
      </c>
      <c r="D33">
        <v>15</v>
      </c>
      <c r="E33">
        <v>44</v>
      </c>
      <c r="F33">
        <v>45</v>
      </c>
      <c r="G33">
        <v>16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V33" s="2">
        <f t="shared" si="0"/>
        <v>403</v>
      </c>
      <c r="W33" s="2">
        <f>SUM($V$2:V33)</f>
        <v>10700</v>
      </c>
      <c r="X33" s="2">
        <v>675</v>
      </c>
    </row>
    <row r="34" spans="1:24" x14ac:dyDescent="0.25">
      <c r="A34">
        <v>32</v>
      </c>
      <c r="B34">
        <v>58</v>
      </c>
      <c r="C34">
        <v>236</v>
      </c>
      <c r="D34">
        <v>11</v>
      </c>
      <c r="E34">
        <v>55</v>
      </c>
      <c r="F34">
        <v>46</v>
      </c>
      <c r="G34">
        <v>13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V34" s="2">
        <f t="shared" si="0"/>
        <v>419</v>
      </c>
      <c r="W34" s="2">
        <f>SUM($V$2:V34)</f>
        <v>11119</v>
      </c>
      <c r="X34" s="2">
        <v>675</v>
      </c>
    </row>
    <row r="35" spans="1:24" x14ac:dyDescent="0.25">
      <c r="A35">
        <v>33</v>
      </c>
      <c r="B35">
        <v>78</v>
      </c>
      <c r="C35">
        <v>350</v>
      </c>
      <c r="D35">
        <v>17</v>
      </c>
      <c r="E35">
        <v>77</v>
      </c>
      <c r="F35">
        <v>80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V35" s="2">
        <f t="shared" si="0"/>
        <v>619</v>
      </c>
      <c r="W35" s="2">
        <f>SUM($V$2:V35)</f>
        <v>11738</v>
      </c>
      <c r="X35" s="2">
        <v>675</v>
      </c>
    </row>
    <row r="36" spans="1:24" x14ac:dyDescent="0.25">
      <c r="A36">
        <v>34</v>
      </c>
      <c r="B36">
        <v>60</v>
      </c>
      <c r="C36">
        <v>173</v>
      </c>
      <c r="D36">
        <v>8</v>
      </c>
      <c r="E36">
        <v>37</v>
      </c>
      <c r="F36">
        <v>35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V36" s="2">
        <f t="shared" si="0"/>
        <v>321</v>
      </c>
      <c r="W36" s="2">
        <f>SUM($V$2:V36)</f>
        <v>12059</v>
      </c>
      <c r="X36" s="2">
        <v>675</v>
      </c>
    </row>
    <row r="37" spans="1:24" x14ac:dyDescent="0.25">
      <c r="A37">
        <v>35</v>
      </c>
      <c r="B37">
        <v>64</v>
      </c>
      <c r="C37">
        <v>193</v>
      </c>
      <c r="D37">
        <v>6</v>
      </c>
      <c r="E37">
        <v>46</v>
      </c>
      <c r="F37">
        <v>47</v>
      </c>
      <c r="G37">
        <v>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V37" s="2">
        <f t="shared" si="0"/>
        <v>366</v>
      </c>
      <c r="W37" s="2">
        <f>SUM($V$2:V37)</f>
        <v>12425</v>
      </c>
      <c r="X37" s="2">
        <v>675</v>
      </c>
    </row>
    <row r="38" spans="1:24" x14ac:dyDescent="0.25">
      <c r="A38">
        <v>36</v>
      </c>
      <c r="B38">
        <v>53</v>
      </c>
      <c r="C38">
        <v>186</v>
      </c>
      <c r="D38">
        <v>8</v>
      </c>
      <c r="E38">
        <v>37</v>
      </c>
      <c r="F38">
        <v>39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V38" s="2">
        <f t="shared" si="0"/>
        <v>330</v>
      </c>
      <c r="W38" s="2">
        <f>SUM($V$2:V38)</f>
        <v>12755</v>
      </c>
      <c r="X38" s="2">
        <v>675</v>
      </c>
    </row>
    <row r="39" spans="1:24" x14ac:dyDescent="0.25">
      <c r="A39">
        <v>37</v>
      </c>
      <c r="B39">
        <v>85</v>
      </c>
      <c r="C39">
        <v>413</v>
      </c>
      <c r="D39">
        <v>18</v>
      </c>
      <c r="E39">
        <v>78</v>
      </c>
      <c r="F39">
        <v>77</v>
      </c>
      <c r="G39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V39" s="2">
        <f t="shared" si="0"/>
        <v>687</v>
      </c>
      <c r="W39" s="2">
        <f>SUM($V$2:V39)</f>
        <v>13442</v>
      </c>
      <c r="X39" s="2">
        <v>675</v>
      </c>
    </row>
    <row r="40" spans="1:24" x14ac:dyDescent="0.25">
      <c r="A40">
        <v>38</v>
      </c>
      <c r="B40">
        <v>89</v>
      </c>
      <c r="C40">
        <v>409</v>
      </c>
      <c r="D40">
        <v>17</v>
      </c>
      <c r="E40">
        <v>73</v>
      </c>
      <c r="F40">
        <v>72</v>
      </c>
      <c r="G40">
        <v>17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V40" s="2">
        <f t="shared" si="0"/>
        <v>677</v>
      </c>
      <c r="W40" s="2">
        <f>SUM($V$2:V40)</f>
        <v>14119</v>
      </c>
      <c r="X40" s="2">
        <v>675</v>
      </c>
    </row>
    <row r="41" spans="1:24" x14ac:dyDescent="0.25">
      <c r="A41">
        <v>39</v>
      </c>
      <c r="B41">
        <v>67</v>
      </c>
      <c r="C41">
        <v>195</v>
      </c>
      <c r="D41">
        <v>9</v>
      </c>
      <c r="E41">
        <v>49</v>
      </c>
      <c r="F41">
        <v>46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V41" s="2">
        <f t="shared" si="0"/>
        <v>375</v>
      </c>
      <c r="W41" s="2">
        <f>SUM($V$2:V41)</f>
        <v>14494</v>
      </c>
      <c r="X41" s="2">
        <v>675</v>
      </c>
    </row>
    <row r="42" spans="1:24" x14ac:dyDescent="0.25">
      <c r="A42">
        <v>40</v>
      </c>
      <c r="B42">
        <v>61</v>
      </c>
      <c r="C42">
        <v>153</v>
      </c>
      <c r="D42">
        <v>7</v>
      </c>
      <c r="E42">
        <v>36</v>
      </c>
      <c r="F42">
        <v>32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V42" s="2">
        <f t="shared" si="0"/>
        <v>297</v>
      </c>
      <c r="W42" s="2">
        <f>SUM($V$2:V42)</f>
        <v>14791</v>
      </c>
      <c r="X42" s="2">
        <v>675</v>
      </c>
    </row>
    <row r="43" spans="1:24" x14ac:dyDescent="0.25">
      <c r="A43">
        <v>41</v>
      </c>
      <c r="B43">
        <v>82</v>
      </c>
      <c r="C43">
        <v>379</v>
      </c>
      <c r="D43">
        <v>23</v>
      </c>
      <c r="E43">
        <v>87</v>
      </c>
      <c r="F43">
        <v>76</v>
      </c>
      <c r="G43">
        <v>27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V43" s="2">
        <f t="shared" si="0"/>
        <v>674</v>
      </c>
      <c r="W43" s="2">
        <f>SUM($V$2:V43)</f>
        <v>15465</v>
      </c>
      <c r="X43" s="2">
        <v>675</v>
      </c>
    </row>
    <row r="44" spans="1:24" x14ac:dyDescent="0.25">
      <c r="A44">
        <v>42</v>
      </c>
      <c r="B44">
        <v>15</v>
      </c>
      <c r="C44">
        <v>65</v>
      </c>
      <c r="D44">
        <v>4</v>
      </c>
      <c r="E44">
        <v>21</v>
      </c>
      <c r="F44">
        <v>15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2">
        <f t="shared" si="0"/>
        <v>124</v>
      </c>
      <c r="W44" s="2">
        <f>SUM($V$2:V44)</f>
        <v>15589</v>
      </c>
      <c r="X44" s="2">
        <v>675</v>
      </c>
    </row>
    <row r="45" spans="1:24" x14ac:dyDescent="0.25">
      <c r="A45">
        <v>43</v>
      </c>
      <c r="B45">
        <v>35</v>
      </c>
      <c r="C45">
        <v>94</v>
      </c>
      <c r="D45">
        <v>6</v>
      </c>
      <c r="E45">
        <v>20</v>
      </c>
      <c r="F45">
        <v>21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V45" s="2">
        <f t="shared" si="0"/>
        <v>178</v>
      </c>
      <c r="W45" s="2">
        <f>SUM($V$2:V45)</f>
        <v>15767</v>
      </c>
      <c r="X45" s="2">
        <v>675</v>
      </c>
    </row>
    <row r="46" spans="1:24" x14ac:dyDescent="0.25">
      <c r="A46">
        <v>44</v>
      </c>
      <c r="B46">
        <v>46</v>
      </c>
      <c r="C46">
        <v>201</v>
      </c>
      <c r="D46">
        <v>11</v>
      </c>
      <c r="E46">
        <v>47</v>
      </c>
      <c r="F46">
        <v>44</v>
      </c>
      <c r="G46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V46" s="2">
        <f t="shared" si="0"/>
        <v>358</v>
      </c>
      <c r="W46" s="2">
        <f>SUM($V$2:V46)</f>
        <v>16125</v>
      </c>
      <c r="X46" s="2">
        <v>675</v>
      </c>
    </row>
    <row r="47" spans="1:24" x14ac:dyDescent="0.25">
      <c r="A47">
        <v>45</v>
      </c>
      <c r="B47">
        <v>40</v>
      </c>
      <c r="C47">
        <v>179</v>
      </c>
      <c r="D47">
        <v>11</v>
      </c>
      <c r="E47">
        <v>39</v>
      </c>
      <c r="F47">
        <v>36</v>
      </c>
      <c r="G47">
        <v>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V47" s="2">
        <f t="shared" si="0"/>
        <v>311</v>
      </c>
      <c r="W47" s="2">
        <f>SUM($V$2:V47)</f>
        <v>16436</v>
      </c>
      <c r="X47" s="2">
        <v>675</v>
      </c>
    </row>
    <row r="48" spans="1:24" x14ac:dyDescent="0.25">
      <c r="A48">
        <v>46</v>
      </c>
      <c r="B48">
        <v>30</v>
      </c>
      <c r="C48">
        <v>96</v>
      </c>
      <c r="D48">
        <v>9</v>
      </c>
      <c r="E48">
        <v>22</v>
      </c>
      <c r="F48">
        <v>25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V48" s="2">
        <f t="shared" si="0"/>
        <v>193</v>
      </c>
      <c r="W48" s="2">
        <f>SUM($V$2:V48)</f>
        <v>16629</v>
      </c>
      <c r="X48" s="2">
        <v>675</v>
      </c>
    </row>
    <row r="49" spans="1:24" x14ac:dyDescent="0.25">
      <c r="A49">
        <v>47</v>
      </c>
      <c r="B49">
        <v>62</v>
      </c>
      <c r="C49">
        <v>236</v>
      </c>
      <c r="D49">
        <v>11</v>
      </c>
      <c r="E49">
        <v>52</v>
      </c>
      <c r="F49">
        <v>46</v>
      </c>
      <c r="G49">
        <v>12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V49" s="2">
        <f t="shared" si="0"/>
        <v>419</v>
      </c>
      <c r="W49" s="2">
        <f>SUM($V$2:V49)</f>
        <v>17048</v>
      </c>
      <c r="X49" s="2">
        <v>675</v>
      </c>
    </row>
    <row r="50" spans="1:24" x14ac:dyDescent="0.25">
      <c r="A50">
        <v>48</v>
      </c>
      <c r="B50">
        <v>86</v>
      </c>
      <c r="C50">
        <v>410</v>
      </c>
      <c r="D50">
        <v>31</v>
      </c>
      <c r="E50">
        <v>87</v>
      </c>
      <c r="F50">
        <v>82</v>
      </c>
      <c r="G50">
        <v>31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V50" s="2">
        <f t="shared" si="0"/>
        <v>727</v>
      </c>
      <c r="W50" s="2">
        <f>SUM($V$2:V50)</f>
        <v>17775</v>
      </c>
      <c r="X50" s="2">
        <v>675</v>
      </c>
    </row>
    <row r="51" spans="1:24" x14ac:dyDescent="0.25">
      <c r="A51">
        <v>49</v>
      </c>
      <c r="B51">
        <v>46</v>
      </c>
      <c r="C51">
        <v>192</v>
      </c>
      <c r="D51">
        <v>6</v>
      </c>
      <c r="E51">
        <v>42</v>
      </c>
      <c r="F51">
        <v>45</v>
      </c>
      <c r="G51">
        <v>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V51" s="2">
        <f t="shared" si="0"/>
        <v>339</v>
      </c>
      <c r="W51" s="2">
        <f>SUM($V$2:V51)</f>
        <v>18114</v>
      </c>
      <c r="X51" s="2">
        <v>675</v>
      </c>
    </row>
    <row r="52" spans="1:24" x14ac:dyDescent="0.25">
      <c r="A52">
        <v>50</v>
      </c>
      <c r="B52">
        <v>33</v>
      </c>
      <c r="C52">
        <v>211</v>
      </c>
      <c r="D52">
        <v>6</v>
      </c>
      <c r="E52">
        <v>49</v>
      </c>
      <c r="F52">
        <v>48</v>
      </c>
      <c r="G52">
        <v>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V52" s="2">
        <f t="shared" si="0"/>
        <v>353</v>
      </c>
      <c r="W52" s="2">
        <f>SUM($V$2:V52)</f>
        <v>18467</v>
      </c>
      <c r="X52" s="2">
        <v>675</v>
      </c>
    </row>
    <row r="53" spans="1:24" x14ac:dyDescent="0.25">
      <c r="A53">
        <v>51</v>
      </c>
      <c r="B53">
        <v>51</v>
      </c>
      <c r="C53">
        <v>191</v>
      </c>
      <c r="D53">
        <v>14</v>
      </c>
      <c r="E53">
        <v>48</v>
      </c>
      <c r="F53">
        <v>40</v>
      </c>
      <c r="G53">
        <v>11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V53" s="2">
        <f t="shared" si="0"/>
        <v>355</v>
      </c>
      <c r="W53" s="2">
        <f>SUM($V$2:V53)</f>
        <v>18822</v>
      </c>
      <c r="X53" s="2">
        <v>675</v>
      </c>
    </row>
    <row r="54" spans="1:24" x14ac:dyDescent="0.25">
      <c r="A54">
        <v>52</v>
      </c>
      <c r="B54">
        <v>35</v>
      </c>
      <c r="C54">
        <v>127</v>
      </c>
      <c r="D54">
        <v>8</v>
      </c>
      <c r="E54">
        <v>27</v>
      </c>
      <c r="F54">
        <v>27</v>
      </c>
      <c r="G54">
        <v>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V54" s="2">
        <f t="shared" si="0"/>
        <v>233</v>
      </c>
      <c r="W54" s="2">
        <f>SUM($V$2:V54)</f>
        <v>19055</v>
      </c>
      <c r="X54" s="2">
        <v>675</v>
      </c>
    </row>
    <row r="55" spans="1:24" x14ac:dyDescent="0.25">
      <c r="A55">
        <v>53</v>
      </c>
      <c r="B55">
        <v>47</v>
      </c>
      <c r="C55">
        <v>252</v>
      </c>
      <c r="D55">
        <v>15</v>
      </c>
      <c r="E55">
        <v>52</v>
      </c>
      <c r="F55">
        <v>50</v>
      </c>
      <c r="G55">
        <v>12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V55" s="2">
        <f t="shared" si="0"/>
        <v>428</v>
      </c>
      <c r="W55" s="2">
        <f>SUM($V$2:V55)</f>
        <v>19483</v>
      </c>
      <c r="X55" s="2">
        <v>675</v>
      </c>
    </row>
    <row r="56" spans="1:24" x14ac:dyDescent="0.25">
      <c r="A56">
        <v>54</v>
      </c>
      <c r="B56">
        <v>50</v>
      </c>
      <c r="C56">
        <v>211</v>
      </c>
      <c r="D56">
        <v>11</v>
      </c>
      <c r="E56">
        <v>52</v>
      </c>
      <c r="F56">
        <v>46</v>
      </c>
      <c r="G56">
        <v>12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V56" s="2">
        <f t="shared" si="0"/>
        <v>382</v>
      </c>
      <c r="W56" s="2">
        <f>SUM($V$2:V56)</f>
        <v>19865</v>
      </c>
      <c r="X56" s="2">
        <v>675</v>
      </c>
    </row>
    <row r="57" spans="1:24" x14ac:dyDescent="0.25">
      <c r="A57">
        <v>55</v>
      </c>
      <c r="B57">
        <v>31</v>
      </c>
      <c r="C57">
        <v>103</v>
      </c>
      <c r="D57">
        <v>7</v>
      </c>
      <c r="E57">
        <v>17</v>
      </c>
      <c r="F57">
        <v>20</v>
      </c>
      <c r="G57">
        <v>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V57" s="2">
        <f t="shared" si="0"/>
        <v>184</v>
      </c>
      <c r="W57" s="2">
        <f>SUM($V$2:V57)</f>
        <v>20049</v>
      </c>
      <c r="X57" s="2">
        <v>675</v>
      </c>
    </row>
    <row r="58" spans="1:24" x14ac:dyDescent="0.25">
      <c r="A58">
        <v>56</v>
      </c>
      <c r="B58">
        <v>42</v>
      </c>
      <c r="C58">
        <v>142</v>
      </c>
      <c r="D58">
        <v>8</v>
      </c>
      <c r="E58">
        <v>24</v>
      </c>
      <c r="F58">
        <v>26</v>
      </c>
      <c r="G58">
        <v>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V58" s="2">
        <f t="shared" si="0"/>
        <v>250</v>
      </c>
      <c r="W58" s="2">
        <f>SUM($V$2:V58)</f>
        <v>20299</v>
      </c>
      <c r="X58" s="2">
        <v>675</v>
      </c>
    </row>
    <row r="59" spans="1:24" x14ac:dyDescent="0.25">
      <c r="A59">
        <v>57</v>
      </c>
      <c r="B59">
        <v>56</v>
      </c>
      <c r="C59">
        <v>286</v>
      </c>
      <c r="D59">
        <v>11</v>
      </c>
      <c r="E59">
        <v>73</v>
      </c>
      <c r="F59">
        <v>67</v>
      </c>
      <c r="G59">
        <v>11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V59" s="2">
        <f t="shared" si="0"/>
        <v>504</v>
      </c>
      <c r="W59" s="2">
        <f>SUM($V$2:V59)</f>
        <v>20803</v>
      </c>
      <c r="X59" s="2">
        <v>675</v>
      </c>
    </row>
    <row r="60" spans="1:24" x14ac:dyDescent="0.25">
      <c r="A60">
        <v>58</v>
      </c>
      <c r="B60">
        <v>44</v>
      </c>
      <c r="C60">
        <v>186</v>
      </c>
      <c r="D60">
        <v>12</v>
      </c>
      <c r="E60">
        <v>43</v>
      </c>
      <c r="F60">
        <v>36</v>
      </c>
      <c r="G60">
        <v>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V60" s="2">
        <f t="shared" si="0"/>
        <v>330</v>
      </c>
      <c r="W60" s="2">
        <f>SUM($V$2:V60)</f>
        <v>21133</v>
      </c>
      <c r="X60" s="2">
        <v>675</v>
      </c>
    </row>
    <row r="61" spans="1:24" x14ac:dyDescent="0.25">
      <c r="A61">
        <v>59</v>
      </c>
      <c r="B61">
        <v>29</v>
      </c>
      <c r="C61">
        <v>248</v>
      </c>
      <c r="D61">
        <v>20</v>
      </c>
      <c r="E61">
        <v>55</v>
      </c>
      <c r="F61">
        <v>49</v>
      </c>
      <c r="G61">
        <v>19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V61" s="2">
        <f t="shared" si="0"/>
        <v>420</v>
      </c>
      <c r="W61" s="2">
        <f>SUM($V$2:V61)</f>
        <v>21553</v>
      </c>
      <c r="X61" s="2">
        <v>675</v>
      </c>
    </row>
    <row r="62" spans="1:24" x14ac:dyDescent="0.25">
      <c r="A62">
        <v>60</v>
      </c>
      <c r="B62">
        <v>53</v>
      </c>
      <c r="C62">
        <v>344</v>
      </c>
      <c r="D62">
        <v>18</v>
      </c>
      <c r="E62">
        <v>73</v>
      </c>
      <c r="F62">
        <v>76</v>
      </c>
      <c r="G62">
        <v>14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V62" s="2">
        <f t="shared" si="0"/>
        <v>578</v>
      </c>
      <c r="W62" s="2">
        <f>SUM($V$2:V62)</f>
        <v>22131</v>
      </c>
      <c r="X62" s="2">
        <v>675</v>
      </c>
    </row>
    <row r="63" spans="1:24" x14ac:dyDescent="0.25">
      <c r="A63">
        <v>61</v>
      </c>
      <c r="B63" s="2">
        <v>54</v>
      </c>
      <c r="C63" s="2">
        <v>197</v>
      </c>
      <c r="D63" s="2">
        <v>8</v>
      </c>
      <c r="E63" s="2">
        <v>39</v>
      </c>
      <c r="F63" s="2">
        <v>37</v>
      </c>
      <c r="G63" s="2">
        <v>11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V63" s="2">
        <f t="shared" si="0"/>
        <v>346</v>
      </c>
      <c r="W63" s="2">
        <f>SUM($V$2:V63)</f>
        <v>22477</v>
      </c>
      <c r="X63" s="2">
        <v>675</v>
      </c>
    </row>
    <row r="65" spans="24:24" x14ac:dyDescent="0.25">
      <c r="X65">
        <f>SUM(X2:X63)</f>
        <v>35956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workbookViewId="0">
      <selection activeCell="L5" sqref="L5"/>
    </sheetView>
  </sheetViews>
  <sheetFormatPr baseColWidth="10" defaultRowHeight="15" x14ac:dyDescent="0.25"/>
  <cols>
    <col min="2" max="2" width="6" customWidth="1"/>
  </cols>
  <sheetData>
    <row r="1" spans="1:9" x14ac:dyDescent="0.25">
      <c r="A1" t="s">
        <v>0</v>
      </c>
      <c r="B1" t="s">
        <v>21</v>
      </c>
      <c r="E1" t="s">
        <v>108</v>
      </c>
      <c r="F1" t="s">
        <v>103</v>
      </c>
      <c r="G1" t="s">
        <v>25</v>
      </c>
      <c r="H1" t="s">
        <v>26</v>
      </c>
      <c r="I1" t="s">
        <v>109</v>
      </c>
    </row>
    <row r="2" spans="1:9" x14ac:dyDescent="0.25">
      <c r="A2">
        <v>0</v>
      </c>
      <c r="B2">
        <v>4474</v>
      </c>
      <c r="E2">
        <f>_xlfn.QUARTILE.INC($B$2:$B$63,0)</f>
        <v>713</v>
      </c>
      <c r="F2" s="2">
        <f>_xlfn.QUARTILE.INC($B$2:$B$63,1)</f>
        <v>3335.75</v>
      </c>
      <c r="G2" s="2">
        <f>_xlfn.QUARTILE.INC($B$2:$B$63,2)</f>
        <v>5207.5</v>
      </c>
      <c r="H2" s="2">
        <f>_xlfn.QUARTILE.INC($B$2:$B$63,3)</f>
        <v>6930.75</v>
      </c>
      <c r="I2" s="2">
        <f>_xlfn.QUARTILE.INC($B$2:$B$63,4)</f>
        <v>13003</v>
      </c>
    </row>
    <row r="3" spans="1:9" x14ac:dyDescent="0.25">
      <c r="A3">
        <v>1</v>
      </c>
      <c r="B3">
        <v>2061</v>
      </c>
    </row>
    <row r="4" spans="1:9" x14ac:dyDescent="0.25">
      <c r="A4">
        <v>2</v>
      </c>
      <c r="B4">
        <v>5315</v>
      </c>
    </row>
    <row r="5" spans="1:9" x14ac:dyDescent="0.25">
      <c r="A5">
        <v>3</v>
      </c>
      <c r="B5">
        <v>3943</v>
      </c>
    </row>
    <row r="6" spans="1:9" x14ac:dyDescent="0.25">
      <c r="A6">
        <v>4</v>
      </c>
      <c r="B6">
        <v>4643</v>
      </c>
    </row>
    <row r="7" spans="1:9" x14ac:dyDescent="0.25">
      <c r="A7">
        <v>5</v>
      </c>
      <c r="B7">
        <v>713</v>
      </c>
    </row>
    <row r="8" spans="1:9" x14ac:dyDescent="0.25">
      <c r="A8">
        <v>6</v>
      </c>
      <c r="B8">
        <v>8533</v>
      </c>
    </row>
    <row r="9" spans="1:9" x14ac:dyDescent="0.25">
      <c r="A9">
        <v>7</v>
      </c>
      <c r="B9">
        <v>5981</v>
      </c>
    </row>
    <row r="10" spans="1:9" x14ac:dyDescent="0.25">
      <c r="A10">
        <v>8</v>
      </c>
      <c r="B10">
        <v>9463</v>
      </c>
    </row>
    <row r="11" spans="1:9" x14ac:dyDescent="0.25">
      <c r="A11">
        <v>9</v>
      </c>
      <c r="B11">
        <v>6858</v>
      </c>
    </row>
    <row r="12" spans="1:9" x14ac:dyDescent="0.25">
      <c r="A12">
        <v>10</v>
      </c>
      <c r="B12">
        <v>8651</v>
      </c>
    </row>
    <row r="13" spans="1:9" x14ac:dyDescent="0.25">
      <c r="A13">
        <v>11</v>
      </c>
      <c r="B13">
        <v>7194</v>
      </c>
    </row>
    <row r="14" spans="1:9" x14ac:dyDescent="0.25">
      <c r="A14">
        <v>12</v>
      </c>
      <c r="B14">
        <v>9045</v>
      </c>
    </row>
    <row r="15" spans="1:9" x14ac:dyDescent="0.25">
      <c r="A15">
        <v>13</v>
      </c>
      <c r="B15">
        <v>5510</v>
      </c>
    </row>
    <row r="16" spans="1:9" x14ac:dyDescent="0.25">
      <c r="A16">
        <v>14</v>
      </c>
      <c r="B16">
        <v>8720</v>
      </c>
    </row>
    <row r="17" spans="1:2" x14ac:dyDescent="0.25">
      <c r="A17">
        <v>15</v>
      </c>
      <c r="B17">
        <v>2201</v>
      </c>
    </row>
    <row r="18" spans="1:2" x14ac:dyDescent="0.25">
      <c r="A18">
        <v>16</v>
      </c>
      <c r="B18">
        <v>6192</v>
      </c>
    </row>
    <row r="19" spans="1:2" x14ac:dyDescent="0.25">
      <c r="A19">
        <v>17</v>
      </c>
      <c r="B19">
        <v>5752</v>
      </c>
    </row>
    <row r="20" spans="1:2" x14ac:dyDescent="0.25">
      <c r="A20">
        <v>18</v>
      </c>
      <c r="B20">
        <v>4076</v>
      </c>
    </row>
    <row r="21" spans="1:2" x14ac:dyDescent="0.25">
      <c r="A21">
        <v>19</v>
      </c>
      <c r="B21">
        <v>3185</v>
      </c>
    </row>
    <row r="22" spans="1:2" x14ac:dyDescent="0.25">
      <c r="A22">
        <v>20</v>
      </c>
      <c r="B22">
        <v>4669</v>
      </c>
    </row>
    <row r="23" spans="1:2" x14ac:dyDescent="0.25">
      <c r="A23">
        <v>21</v>
      </c>
      <c r="B23">
        <v>4815</v>
      </c>
    </row>
    <row r="24" spans="1:2" x14ac:dyDescent="0.25">
      <c r="A24">
        <v>22</v>
      </c>
      <c r="B24">
        <v>6825</v>
      </c>
    </row>
    <row r="25" spans="1:2" x14ac:dyDescent="0.25">
      <c r="A25">
        <v>23</v>
      </c>
      <c r="B25">
        <v>2820</v>
      </c>
    </row>
    <row r="26" spans="1:2" x14ac:dyDescent="0.25">
      <c r="A26">
        <v>24</v>
      </c>
      <c r="B26">
        <v>5960</v>
      </c>
    </row>
    <row r="27" spans="1:2" x14ac:dyDescent="0.25">
      <c r="A27">
        <v>25</v>
      </c>
      <c r="B27">
        <v>7735</v>
      </c>
    </row>
    <row r="28" spans="1:2" x14ac:dyDescent="0.25">
      <c r="A28">
        <v>26</v>
      </c>
      <c r="B28">
        <v>3849</v>
      </c>
    </row>
    <row r="29" spans="1:2" x14ac:dyDescent="0.25">
      <c r="A29">
        <v>27</v>
      </c>
      <c r="B29">
        <v>2804</v>
      </c>
    </row>
    <row r="30" spans="1:2" x14ac:dyDescent="0.25">
      <c r="A30">
        <v>28</v>
      </c>
      <c r="B30">
        <v>3930</v>
      </c>
    </row>
    <row r="31" spans="1:2" x14ac:dyDescent="0.25">
      <c r="A31">
        <v>29</v>
      </c>
      <c r="B31">
        <v>5792</v>
      </c>
    </row>
    <row r="32" spans="1:2" x14ac:dyDescent="0.25">
      <c r="A32">
        <v>30</v>
      </c>
      <c r="B32">
        <v>2321</v>
      </c>
    </row>
    <row r="33" spans="1:2" x14ac:dyDescent="0.25">
      <c r="A33">
        <v>31</v>
      </c>
      <c r="B33">
        <v>4320</v>
      </c>
    </row>
    <row r="34" spans="1:2" x14ac:dyDescent="0.25">
      <c r="A34">
        <v>32</v>
      </c>
      <c r="B34">
        <v>5407</v>
      </c>
    </row>
    <row r="35" spans="1:2" x14ac:dyDescent="0.25">
      <c r="A35">
        <v>33</v>
      </c>
      <c r="B35">
        <v>8515</v>
      </c>
    </row>
    <row r="36" spans="1:2" x14ac:dyDescent="0.25">
      <c r="A36">
        <v>34</v>
      </c>
      <c r="B36">
        <v>6154</v>
      </c>
    </row>
    <row r="37" spans="1:2" x14ac:dyDescent="0.25">
      <c r="A37">
        <v>35</v>
      </c>
      <c r="B37">
        <v>4326</v>
      </c>
    </row>
    <row r="38" spans="1:2" x14ac:dyDescent="0.25">
      <c r="A38">
        <v>36</v>
      </c>
      <c r="B38">
        <v>3788</v>
      </c>
    </row>
    <row r="39" spans="1:2" x14ac:dyDescent="0.25">
      <c r="A39">
        <v>37</v>
      </c>
      <c r="B39">
        <v>9753</v>
      </c>
    </row>
    <row r="40" spans="1:2" x14ac:dyDescent="0.25">
      <c r="A40">
        <v>38</v>
      </c>
      <c r="B40">
        <v>13003</v>
      </c>
    </row>
    <row r="41" spans="1:2" x14ac:dyDescent="0.25">
      <c r="A41">
        <v>39</v>
      </c>
      <c r="B41">
        <v>2697</v>
      </c>
    </row>
    <row r="42" spans="1:2" x14ac:dyDescent="0.25">
      <c r="A42">
        <v>40</v>
      </c>
      <c r="B42">
        <v>2990</v>
      </c>
    </row>
    <row r="43" spans="1:2" x14ac:dyDescent="0.25">
      <c r="A43">
        <v>41</v>
      </c>
      <c r="B43">
        <v>12166</v>
      </c>
    </row>
    <row r="44" spans="1:2" x14ac:dyDescent="0.25">
      <c r="A44">
        <v>42</v>
      </c>
      <c r="B44">
        <v>5431</v>
      </c>
    </row>
    <row r="45" spans="1:2" x14ac:dyDescent="0.25">
      <c r="A45">
        <v>43</v>
      </c>
      <c r="B45">
        <v>1308</v>
      </c>
    </row>
    <row r="46" spans="1:2" x14ac:dyDescent="0.25">
      <c r="A46">
        <v>44</v>
      </c>
      <c r="B46">
        <v>6493</v>
      </c>
    </row>
    <row r="47" spans="1:2" x14ac:dyDescent="0.25">
      <c r="A47">
        <v>45</v>
      </c>
      <c r="B47">
        <v>3073</v>
      </c>
    </row>
    <row r="48" spans="1:2" x14ac:dyDescent="0.25">
      <c r="A48">
        <v>46</v>
      </c>
      <c r="B48">
        <v>1528</v>
      </c>
    </row>
    <row r="49" spans="1:2" x14ac:dyDescent="0.25">
      <c r="A49">
        <v>47</v>
      </c>
      <c r="B49">
        <v>5045</v>
      </c>
    </row>
    <row r="50" spans="1:2" x14ac:dyDescent="0.25">
      <c r="A50">
        <v>48</v>
      </c>
      <c r="B50">
        <v>12816</v>
      </c>
    </row>
    <row r="51" spans="1:2" x14ac:dyDescent="0.25">
      <c r="A51">
        <v>49</v>
      </c>
      <c r="B51">
        <v>4495</v>
      </c>
    </row>
    <row r="52" spans="1:2" x14ac:dyDescent="0.25">
      <c r="A52">
        <v>50</v>
      </c>
      <c r="B52">
        <v>6955</v>
      </c>
    </row>
    <row r="53" spans="1:2" x14ac:dyDescent="0.25">
      <c r="A53">
        <v>51</v>
      </c>
      <c r="B53">
        <v>2662</v>
      </c>
    </row>
    <row r="54" spans="1:2" x14ac:dyDescent="0.25">
      <c r="A54">
        <v>52</v>
      </c>
      <c r="B54">
        <v>2519</v>
      </c>
    </row>
    <row r="55" spans="1:2" x14ac:dyDescent="0.25">
      <c r="A55">
        <v>53</v>
      </c>
      <c r="B55">
        <v>7745</v>
      </c>
    </row>
    <row r="56" spans="1:2" x14ac:dyDescent="0.25">
      <c r="A56">
        <v>54</v>
      </c>
      <c r="B56">
        <v>5492</v>
      </c>
    </row>
    <row r="57" spans="1:2" x14ac:dyDescent="0.25">
      <c r="A57">
        <v>55</v>
      </c>
      <c r="B57">
        <v>1247</v>
      </c>
    </row>
    <row r="58" spans="1:2" x14ac:dyDescent="0.25">
      <c r="A58">
        <v>56</v>
      </c>
      <c r="B58">
        <v>1797</v>
      </c>
    </row>
    <row r="59" spans="1:2" x14ac:dyDescent="0.25">
      <c r="A59">
        <v>57</v>
      </c>
      <c r="B59">
        <v>8656</v>
      </c>
    </row>
    <row r="60" spans="1:2" x14ac:dyDescent="0.25">
      <c r="A60">
        <v>58</v>
      </c>
      <c r="B60">
        <v>4971</v>
      </c>
    </row>
    <row r="61" spans="1:2" x14ac:dyDescent="0.25">
      <c r="A61">
        <v>59</v>
      </c>
      <c r="B61">
        <v>6702</v>
      </c>
    </row>
    <row r="62" spans="1:2" x14ac:dyDescent="0.25">
      <c r="A62">
        <v>60</v>
      </c>
      <c r="B62">
        <v>7359</v>
      </c>
    </row>
    <row r="63" spans="1:2" x14ac:dyDescent="0.25">
      <c r="A63">
        <v>61</v>
      </c>
      <c r="B63" s="2">
        <v>5100</v>
      </c>
    </row>
    <row r="64" spans="1:2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  <row r="258" spans="1:1" x14ac:dyDescent="0.25">
      <c r="A258">
        <v>256</v>
      </c>
    </row>
    <row r="259" spans="1:1" x14ac:dyDescent="0.25">
      <c r="A259">
        <v>257</v>
      </c>
    </row>
    <row r="260" spans="1:1" x14ac:dyDescent="0.25">
      <c r="A260">
        <v>258</v>
      </c>
    </row>
    <row r="261" spans="1:1" x14ac:dyDescent="0.25">
      <c r="A261">
        <v>259</v>
      </c>
    </row>
    <row r="262" spans="1:1" x14ac:dyDescent="0.25">
      <c r="A262">
        <v>260</v>
      </c>
    </row>
    <row r="263" spans="1:1" x14ac:dyDescent="0.25">
      <c r="A263">
        <v>261</v>
      </c>
    </row>
    <row r="264" spans="1:1" x14ac:dyDescent="0.25">
      <c r="A264">
        <v>262</v>
      </c>
    </row>
    <row r="265" spans="1:1" x14ac:dyDescent="0.25">
      <c r="A265">
        <v>263</v>
      </c>
    </row>
    <row r="266" spans="1:1" x14ac:dyDescent="0.25">
      <c r="A266">
        <v>264</v>
      </c>
    </row>
    <row r="267" spans="1:1" x14ac:dyDescent="0.25">
      <c r="A267">
        <v>265</v>
      </c>
    </row>
    <row r="268" spans="1:1" x14ac:dyDescent="0.25">
      <c r="A268">
        <v>266</v>
      </c>
    </row>
    <row r="269" spans="1:1" x14ac:dyDescent="0.25">
      <c r="A269">
        <v>267</v>
      </c>
    </row>
    <row r="270" spans="1:1" x14ac:dyDescent="0.25">
      <c r="A270">
        <v>268</v>
      </c>
    </row>
    <row r="271" spans="1:1" x14ac:dyDescent="0.25">
      <c r="A271">
        <v>269</v>
      </c>
    </row>
    <row r="272" spans="1:1" x14ac:dyDescent="0.25">
      <c r="A272">
        <v>270</v>
      </c>
    </row>
    <row r="273" spans="1:1" x14ac:dyDescent="0.25">
      <c r="A273">
        <v>271</v>
      </c>
    </row>
    <row r="274" spans="1:1" x14ac:dyDescent="0.25">
      <c r="A274">
        <v>272</v>
      </c>
    </row>
    <row r="275" spans="1:1" x14ac:dyDescent="0.25">
      <c r="A275">
        <v>273</v>
      </c>
    </row>
    <row r="276" spans="1:1" x14ac:dyDescent="0.25">
      <c r="A276">
        <v>274</v>
      </c>
    </row>
    <row r="277" spans="1:1" x14ac:dyDescent="0.25">
      <c r="A277">
        <v>275</v>
      </c>
    </row>
    <row r="278" spans="1:1" x14ac:dyDescent="0.25">
      <c r="A278">
        <v>276</v>
      </c>
    </row>
    <row r="279" spans="1:1" x14ac:dyDescent="0.25">
      <c r="A279">
        <v>277</v>
      </c>
    </row>
    <row r="280" spans="1:1" x14ac:dyDescent="0.25">
      <c r="A280">
        <v>278</v>
      </c>
    </row>
    <row r="281" spans="1:1" x14ac:dyDescent="0.25">
      <c r="A281">
        <v>279</v>
      </c>
    </row>
    <row r="282" spans="1:1" x14ac:dyDescent="0.25">
      <c r="A282">
        <v>280</v>
      </c>
    </row>
    <row r="283" spans="1:1" x14ac:dyDescent="0.25">
      <c r="A283">
        <v>281</v>
      </c>
    </row>
    <row r="284" spans="1:1" x14ac:dyDescent="0.25">
      <c r="A284">
        <v>282</v>
      </c>
    </row>
    <row r="285" spans="1:1" x14ac:dyDescent="0.25">
      <c r="A285">
        <v>283</v>
      </c>
    </row>
    <row r="286" spans="1:1" x14ac:dyDescent="0.25">
      <c r="A286">
        <v>284</v>
      </c>
    </row>
    <row r="287" spans="1:1" x14ac:dyDescent="0.25">
      <c r="A287">
        <v>285</v>
      </c>
    </row>
    <row r="288" spans="1:1" x14ac:dyDescent="0.25">
      <c r="A288">
        <v>286</v>
      </c>
    </row>
    <row r="289" spans="1:1" x14ac:dyDescent="0.25">
      <c r="A289">
        <v>287</v>
      </c>
    </row>
    <row r="290" spans="1:1" x14ac:dyDescent="0.25">
      <c r="A290">
        <v>288</v>
      </c>
    </row>
    <row r="291" spans="1:1" x14ac:dyDescent="0.25">
      <c r="A291">
        <v>289</v>
      </c>
    </row>
    <row r="292" spans="1:1" x14ac:dyDescent="0.25">
      <c r="A292">
        <v>290</v>
      </c>
    </row>
    <row r="293" spans="1:1" x14ac:dyDescent="0.25">
      <c r="A293">
        <v>291</v>
      </c>
    </row>
    <row r="294" spans="1:1" x14ac:dyDescent="0.25">
      <c r="A294">
        <v>292</v>
      </c>
    </row>
    <row r="295" spans="1:1" x14ac:dyDescent="0.25">
      <c r="A295">
        <v>293</v>
      </c>
    </row>
    <row r="296" spans="1:1" x14ac:dyDescent="0.25">
      <c r="A296">
        <v>294</v>
      </c>
    </row>
    <row r="297" spans="1:1" x14ac:dyDescent="0.25">
      <c r="A297">
        <v>295</v>
      </c>
    </row>
    <row r="298" spans="1:1" x14ac:dyDescent="0.25">
      <c r="A298">
        <v>296</v>
      </c>
    </row>
    <row r="299" spans="1:1" x14ac:dyDescent="0.25">
      <c r="A299">
        <v>297</v>
      </c>
    </row>
    <row r="300" spans="1:1" x14ac:dyDescent="0.25">
      <c r="A300">
        <v>298</v>
      </c>
    </row>
    <row r="301" spans="1:1" x14ac:dyDescent="0.25">
      <c r="A301">
        <v>299</v>
      </c>
    </row>
    <row r="302" spans="1:1" x14ac:dyDescent="0.25">
      <c r="A302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6" sqref="B6"/>
    </sheetView>
  </sheetViews>
  <sheetFormatPr baseColWidth="10" defaultRowHeight="15" x14ac:dyDescent="0.25"/>
  <sheetData>
    <row r="1" spans="1:7" x14ac:dyDescent="0.25">
      <c r="B1">
        <f>COLUMN()</f>
        <v>2</v>
      </c>
      <c r="C1">
        <f>COLUMN()-3</f>
        <v>0</v>
      </c>
      <c r="D1">
        <f t="shared" ref="D1:G1" si="0">COLUMN()-3</f>
        <v>1</v>
      </c>
      <c r="E1">
        <f t="shared" si="0"/>
        <v>2</v>
      </c>
      <c r="F1">
        <f t="shared" si="0"/>
        <v>3</v>
      </c>
      <c r="G1">
        <f t="shared" si="0"/>
        <v>4</v>
      </c>
    </row>
    <row r="2" spans="1:7" x14ac:dyDescent="0.25">
      <c r="A2" t="s">
        <v>28</v>
      </c>
      <c r="B2">
        <v>611</v>
      </c>
      <c r="C2">
        <f ca="1">_xlfn.QUARTILE.INC(INDIRECT($A2),COLUMN()-3)</f>
        <v>611</v>
      </c>
      <c r="D2">
        <f t="shared" ref="D2:G17" ca="1" si="1">_xlfn.QUARTILE.INC(INDIRECT($A2),COLUMN()-3)</f>
        <v>611</v>
      </c>
      <c r="E2">
        <f t="shared" ca="1" si="1"/>
        <v>611</v>
      </c>
      <c r="F2">
        <f t="shared" ca="1" si="1"/>
        <v>611</v>
      </c>
      <c r="G2">
        <f t="shared" ca="1" si="1"/>
        <v>611</v>
      </c>
    </row>
    <row r="3" spans="1:7" x14ac:dyDescent="0.25">
      <c r="A3" t="s">
        <v>29</v>
      </c>
      <c r="B3">
        <v>2196</v>
      </c>
      <c r="C3">
        <f t="shared" ref="C3:G29" ca="1" si="2">_xlfn.QUARTILE.INC(INDIRECT($A3),COLUMN()-3)</f>
        <v>611</v>
      </c>
      <c r="D3">
        <f t="shared" ca="1" si="1"/>
        <v>1007.25</v>
      </c>
      <c r="E3">
        <f t="shared" ca="1" si="1"/>
        <v>1403.5</v>
      </c>
      <c r="F3">
        <f t="shared" ca="1" si="1"/>
        <v>1799.75</v>
      </c>
      <c r="G3">
        <f t="shared" ca="1" si="1"/>
        <v>2196</v>
      </c>
    </row>
    <row r="4" spans="1:7" x14ac:dyDescent="0.25">
      <c r="A4" t="s">
        <v>30</v>
      </c>
      <c r="B4">
        <v>3610</v>
      </c>
      <c r="C4">
        <f t="shared" ca="1" si="2"/>
        <v>611</v>
      </c>
      <c r="D4">
        <f t="shared" ca="1" si="1"/>
        <v>1403.5</v>
      </c>
      <c r="E4">
        <f t="shared" ca="1" si="1"/>
        <v>2196</v>
      </c>
      <c r="F4">
        <f t="shared" ca="1" si="1"/>
        <v>2903</v>
      </c>
      <c r="G4">
        <f t="shared" ca="1" si="1"/>
        <v>3610</v>
      </c>
    </row>
    <row r="5" spans="1:7" x14ac:dyDescent="0.25">
      <c r="A5" t="s">
        <v>31</v>
      </c>
      <c r="B5">
        <v>2250</v>
      </c>
      <c r="C5">
        <f t="shared" ca="1" si="2"/>
        <v>611</v>
      </c>
      <c r="D5">
        <f t="shared" ca="1" si="1"/>
        <v>1799.75</v>
      </c>
      <c r="E5">
        <f t="shared" ca="1" si="1"/>
        <v>2223</v>
      </c>
      <c r="F5">
        <f t="shared" ca="1" si="1"/>
        <v>2590</v>
      </c>
      <c r="G5">
        <f t="shared" ca="1" si="1"/>
        <v>3610</v>
      </c>
    </row>
    <row r="6" spans="1:7" x14ac:dyDescent="0.25">
      <c r="A6" t="s">
        <v>32</v>
      </c>
      <c r="B6">
        <v>3802</v>
      </c>
      <c r="C6">
        <f t="shared" ca="1" si="2"/>
        <v>611</v>
      </c>
      <c r="D6">
        <f t="shared" ca="1" si="1"/>
        <v>2196</v>
      </c>
      <c r="E6">
        <f t="shared" ca="1" si="1"/>
        <v>2250</v>
      </c>
      <c r="F6">
        <f t="shared" ca="1" si="1"/>
        <v>3610</v>
      </c>
      <c r="G6">
        <f t="shared" ca="1" si="1"/>
        <v>3802</v>
      </c>
    </row>
    <row r="7" spans="1:7" x14ac:dyDescent="0.25">
      <c r="A7" t="s">
        <v>33</v>
      </c>
      <c r="B7">
        <v>7289</v>
      </c>
      <c r="C7">
        <f t="shared" ca="1" si="2"/>
        <v>611</v>
      </c>
      <c r="D7">
        <f t="shared" ca="1" si="1"/>
        <v>2209.5</v>
      </c>
      <c r="E7">
        <f t="shared" ca="1" si="1"/>
        <v>2930</v>
      </c>
      <c r="F7">
        <f t="shared" ca="1" si="1"/>
        <v>3754</v>
      </c>
      <c r="G7">
        <f t="shared" ca="1" si="1"/>
        <v>7289</v>
      </c>
    </row>
    <row r="8" spans="1:7" x14ac:dyDescent="0.25">
      <c r="A8" t="s">
        <v>34</v>
      </c>
      <c r="B8">
        <v>2979</v>
      </c>
      <c r="C8">
        <f t="shared" ca="1" si="2"/>
        <v>611</v>
      </c>
      <c r="D8">
        <f t="shared" ca="1" si="1"/>
        <v>2223</v>
      </c>
      <c r="E8">
        <f t="shared" ca="1" si="1"/>
        <v>2979</v>
      </c>
      <c r="F8">
        <f t="shared" ca="1" si="1"/>
        <v>3706</v>
      </c>
      <c r="G8">
        <f t="shared" ca="1" si="1"/>
        <v>7289</v>
      </c>
    </row>
    <row r="9" spans="1:7" x14ac:dyDescent="0.25">
      <c r="A9" t="s">
        <v>35</v>
      </c>
      <c r="B9">
        <v>854</v>
      </c>
      <c r="C9">
        <f t="shared" ca="1" si="2"/>
        <v>611</v>
      </c>
      <c r="D9">
        <f t="shared" ca="1" si="1"/>
        <v>1860.5</v>
      </c>
      <c r="E9">
        <f t="shared" ca="1" si="1"/>
        <v>2614.5</v>
      </c>
      <c r="F9">
        <f t="shared" ca="1" si="1"/>
        <v>3658</v>
      </c>
      <c r="G9">
        <f t="shared" ca="1" si="1"/>
        <v>7289</v>
      </c>
    </row>
    <row r="10" spans="1:7" x14ac:dyDescent="0.25">
      <c r="A10" t="s">
        <v>36</v>
      </c>
      <c r="B10">
        <v>6207</v>
      </c>
      <c r="C10">
        <f t="shared" ca="1" si="2"/>
        <v>611</v>
      </c>
      <c r="D10">
        <f t="shared" ca="1" si="1"/>
        <v>2196</v>
      </c>
      <c r="E10">
        <f t="shared" ca="1" si="1"/>
        <v>2979</v>
      </c>
      <c r="F10">
        <f t="shared" ca="1" si="1"/>
        <v>3802</v>
      </c>
      <c r="G10">
        <f t="shared" ca="1" si="1"/>
        <v>7289</v>
      </c>
    </row>
    <row r="11" spans="1:7" x14ac:dyDescent="0.25">
      <c r="A11" t="s">
        <v>37</v>
      </c>
      <c r="B11">
        <v>5448</v>
      </c>
      <c r="C11">
        <f t="shared" ca="1" si="2"/>
        <v>611</v>
      </c>
      <c r="D11">
        <f t="shared" ca="1" si="1"/>
        <v>2209.5</v>
      </c>
      <c r="E11">
        <f t="shared" ca="1" si="1"/>
        <v>3294.5</v>
      </c>
      <c r="F11">
        <f t="shared" ca="1" si="1"/>
        <v>5036.5</v>
      </c>
      <c r="G11">
        <f t="shared" ca="1" si="1"/>
        <v>7289</v>
      </c>
    </row>
    <row r="12" spans="1:7" x14ac:dyDescent="0.25">
      <c r="A12" t="s">
        <v>38</v>
      </c>
      <c r="B12">
        <v>4462</v>
      </c>
      <c r="C12">
        <f t="shared" ca="1" si="2"/>
        <v>611</v>
      </c>
      <c r="D12">
        <f t="shared" ca="1" si="1"/>
        <v>2223</v>
      </c>
      <c r="E12">
        <f t="shared" ca="1" si="1"/>
        <v>3610</v>
      </c>
      <c r="F12">
        <f t="shared" ca="1" si="1"/>
        <v>4955</v>
      </c>
      <c r="G12">
        <f t="shared" ca="1" si="1"/>
        <v>7289</v>
      </c>
    </row>
    <row r="13" spans="1:7" x14ac:dyDescent="0.25">
      <c r="A13" t="s">
        <v>39</v>
      </c>
      <c r="B13">
        <v>6698</v>
      </c>
      <c r="C13">
        <f t="shared" ca="1" si="2"/>
        <v>611</v>
      </c>
      <c r="D13">
        <f t="shared" ca="1" si="1"/>
        <v>2236.5</v>
      </c>
      <c r="E13">
        <f t="shared" ca="1" si="1"/>
        <v>3706</v>
      </c>
      <c r="F13">
        <f t="shared" ca="1" si="1"/>
        <v>5637.75</v>
      </c>
      <c r="G13">
        <f t="shared" ca="1" si="1"/>
        <v>7289</v>
      </c>
    </row>
    <row r="14" spans="1:7" x14ac:dyDescent="0.25">
      <c r="A14" t="s">
        <v>40</v>
      </c>
      <c r="B14">
        <v>3514</v>
      </c>
      <c r="C14">
        <f t="shared" ca="1" si="2"/>
        <v>611</v>
      </c>
      <c r="D14">
        <f t="shared" ca="1" si="1"/>
        <v>2250</v>
      </c>
      <c r="E14">
        <f t="shared" ca="1" si="1"/>
        <v>3610</v>
      </c>
      <c r="F14">
        <f t="shared" ca="1" si="1"/>
        <v>5448</v>
      </c>
      <c r="G14">
        <f t="shared" ca="1" si="1"/>
        <v>7289</v>
      </c>
    </row>
    <row r="15" spans="1:7" x14ac:dyDescent="0.25">
      <c r="A15" t="s">
        <v>41</v>
      </c>
      <c r="B15">
        <v>165</v>
      </c>
      <c r="C15">
        <f t="shared" ca="1" si="2"/>
        <v>165</v>
      </c>
      <c r="D15">
        <f t="shared" ca="1" si="1"/>
        <v>2209.5</v>
      </c>
      <c r="E15">
        <f t="shared" ca="1" si="1"/>
        <v>3562</v>
      </c>
      <c r="F15">
        <f t="shared" ca="1" si="1"/>
        <v>5201.5</v>
      </c>
      <c r="G15">
        <f t="shared" ca="1" si="1"/>
        <v>7289</v>
      </c>
    </row>
    <row r="16" spans="1:7" x14ac:dyDescent="0.25">
      <c r="A16" t="s">
        <v>42</v>
      </c>
      <c r="B16">
        <v>1681</v>
      </c>
      <c r="C16">
        <f t="shared" ca="1" si="2"/>
        <v>165</v>
      </c>
      <c r="D16">
        <f t="shared" ca="1" si="1"/>
        <v>1938.5</v>
      </c>
      <c r="E16">
        <f t="shared" ca="1" si="1"/>
        <v>3514</v>
      </c>
      <c r="F16">
        <f t="shared" ca="1" si="1"/>
        <v>4955</v>
      </c>
      <c r="G16">
        <f t="shared" ca="1" si="1"/>
        <v>7289</v>
      </c>
    </row>
    <row r="17" spans="1:7" x14ac:dyDescent="0.25">
      <c r="A17" t="s">
        <v>43</v>
      </c>
      <c r="B17">
        <v>6009</v>
      </c>
      <c r="C17">
        <f t="shared" ca="1" si="2"/>
        <v>165</v>
      </c>
      <c r="D17">
        <f t="shared" ca="1" si="1"/>
        <v>2067.25</v>
      </c>
      <c r="E17">
        <f t="shared" ca="1" si="1"/>
        <v>3562</v>
      </c>
      <c r="F17">
        <f t="shared" ca="1" si="1"/>
        <v>5588.25</v>
      </c>
      <c r="G17">
        <f t="shared" ca="1" si="1"/>
        <v>7289</v>
      </c>
    </row>
    <row r="18" spans="1:7" x14ac:dyDescent="0.25">
      <c r="A18" t="s">
        <v>44</v>
      </c>
      <c r="B18">
        <v>2026</v>
      </c>
      <c r="C18">
        <f t="shared" ca="1" si="2"/>
        <v>165</v>
      </c>
      <c r="D18">
        <f t="shared" ca="1" si="2"/>
        <v>2026</v>
      </c>
      <c r="E18">
        <f t="shared" ca="1" si="2"/>
        <v>3514</v>
      </c>
      <c r="F18">
        <f t="shared" ca="1" si="2"/>
        <v>5448</v>
      </c>
      <c r="G18">
        <f t="shared" ca="1" si="2"/>
        <v>7289</v>
      </c>
    </row>
    <row r="19" spans="1:7" x14ac:dyDescent="0.25">
      <c r="A19" t="s">
        <v>45</v>
      </c>
      <c r="B19">
        <v>1294</v>
      </c>
      <c r="C19">
        <f t="shared" ca="1" si="2"/>
        <v>165</v>
      </c>
      <c r="D19">
        <f t="shared" ca="1" si="2"/>
        <v>1767.25</v>
      </c>
      <c r="E19">
        <f t="shared" ca="1" si="2"/>
        <v>3246.5</v>
      </c>
      <c r="F19">
        <f t="shared" ca="1" si="2"/>
        <v>5201.5</v>
      </c>
      <c r="G19">
        <f t="shared" ca="1" si="2"/>
        <v>7289</v>
      </c>
    </row>
    <row r="20" spans="1:7" x14ac:dyDescent="0.25">
      <c r="A20" t="s">
        <v>46</v>
      </c>
      <c r="B20">
        <v>5501</v>
      </c>
      <c r="C20">
        <f t="shared" ca="1" si="2"/>
        <v>165</v>
      </c>
      <c r="D20">
        <f t="shared" ca="1" si="2"/>
        <v>1853.5</v>
      </c>
      <c r="E20">
        <f t="shared" ca="1" si="2"/>
        <v>3514</v>
      </c>
      <c r="F20">
        <f t="shared" ca="1" si="2"/>
        <v>5474.5</v>
      </c>
      <c r="G20">
        <f t="shared" ca="1" si="2"/>
        <v>7289</v>
      </c>
    </row>
    <row r="21" spans="1:7" x14ac:dyDescent="0.25">
      <c r="A21" t="s">
        <v>47</v>
      </c>
      <c r="B21">
        <v>2218</v>
      </c>
      <c r="C21">
        <f t="shared" ca="1" si="2"/>
        <v>165</v>
      </c>
      <c r="D21">
        <f t="shared" ca="1" si="2"/>
        <v>1939.75</v>
      </c>
      <c r="E21">
        <f t="shared" ca="1" si="2"/>
        <v>3246.5</v>
      </c>
      <c r="F21">
        <f t="shared" ca="1" si="2"/>
        <v>5461.25</v>
      </c>
      <c r="G21">
        <f t="shared" ca="1" si="2"/>
        <v>7289</v>
      </c>
    </row>
    <row r="22" spans="1:7" x14ac:dyDescent="0.25">
      <c r="A22" t="s">
        <v>48</v>
      </c>
      <c r="B22">
        <v>5854</v>
      </c>
      <c r="C22">
        <f t="shared" ca="1" si="2"/>
        <v>165</v>
      </c>
      <c r="D22">
        <f t="shared" ca="1" si="2"/>
        <v>2026</v>
      </c>
      <c r="E22">
        <f t="shared" ca="1" si="2"/>
        <v>3514</v>
      </c>
      <c r="F22">
        <f t="shared" ca="1" si="2"/>
        <v>5501</v>
      </c>
      <c r="G22">
        <f t="shared" ca="1" si="2"/>
        <v>7289</v>
      </c>
    </row>
    <row r="23" spans="1:7" x14ac:dyDescent="0.25">
      <c r="A23" t="s">
        <v>49</v>
      </c>
      <c r="B23">
        <v>5400</v>
      </c>
      <c r="C23">
        <f t="shared" ca="1" si="2"/>
        <v>165</v>
      </c>
      <c r="D23">
        <f t="shared" ca="1" si="2"/>
        <v>2068.5</v>
      </c>
      <c r="E23">
        <f t="shared" ca="1" si="2"/>
        <v>3562</v>
      </c>
      <c r="F23">
        <f t="shared" ca="1" si="2"/>
        <v>5487.75</v>
      </c>
      <c r="G23">
        <f t="shared" ca="1" si="2"/>
        <v>7289</v>
      </c>
    </row>
    <row r="24" spans="1:7" x14ac:dyDescent="0.25">
      <c r="A24" t="s">
        <v>50</v>
      </c>
      <c r="B24">
        <v>637</v>
      </c>
      <c r="C24">
        <f t="shared" ca="1" si="2"/>
        <v>165</v>
      </c>
      <c r="D24">
        <f t="shared" ca="1" si="2"/>
        <v>1853.5</v>
      </c>
      <c r="E24">
        <f t="shared" ca="1" si="2"/>
        <v>3514</v>
      </c>
      <c r="F24">
        <f t="shared" ca="1" si="2"/>
        <v>5474.5</v>
      </c>
      <c r="G24">
        <f t="shared" ca="1" si="2"/>
        <v>7289</v>
      </c>
    </row>
    <row r="25" spans="1:7" x14ac:dyDescent="0.25">
      <c r="A25" t="s">
        <v>51</v>
      </c>
      <c r="B25">
        <v>4663</v>
      </c>
      <c r="C25">
        <f t="shared" ca="1" si="2"/>
        <v>165</v>
      </c>
      <c r="D25">
        <f t="shared" ca="1" si="2"/>
        <v>1939.75</v>
      </c>
      <c r="E25">
        <f t="shared" ca="1" si="2"/>
        <v>3562</v>
      </c>
      <c r="F25">
        <f t="shared" ca="1" si="2"/>
        <v>5461.25</v>
      </c>
      <c r="G25">
        <f t="shared" ca="1" si="2"/>
        <v>7289</v>
      </c>
    </row>
    <row r="26" spans="1:7" x14ac:dyDescent="0.25">
      <c r="A26" t="s">
        <v>52</v>
      </c>
      <c r="B26">
        <v>3175</v>
      </c>
      <c r="C26">
        <f t="shared" ca="1" si="2"/>
        <v>165</v>
      </c>
      <c r="D26">
        <f t="shared" ca="1" si="2"/>
        <v>2026</v>
      </c>
      <c r="E26">
        <f t="shared" ca="1" si="2"/>
        <v>3514</v>
      </c>
      <c r="F26">
        <f t="shared" ca="1" si="2"/>
        <v>5448</v>
      </c>
      <c r="G26">
        <f t="shared" ca="1" si="2"/>
        <v>7289</v>
      </c>
    </row>
    <row r="27" spans="1:7" x14ac:dyDescent="0.25">
      <c r="A27" t="s">
        <v>53</v>
      </c>
      <c r="B27">
        <v>8442</v>
      </c>
      <c r="C27">
        <f t="shared" ca="1" si="2"/>
        <v>165</v>
      </c>
      <c r="D27">
        <f t="shared" ca="1" si="2"/>
        <v>2068.5</v>
      </c>
      <c r="E27">
        <f t="shared" ca="1" si="2"/>
        <v>3562</v>
      </c>
      <c r="F27">
        <f t="shared" ca="1" si="2"/>
        <v>5487.75</v>
      </c>
      <c r="G27">
        <f t="shared" ca="1" si="2"/>
        <v>8442</v>
      </c>
    </row>
    <row r="28" spans="1:7" x14ac:dyDescent="0.25">
      <c r="A28" t="s">
        <v>54</v>
      </c>
      <c r="B28">
        <v>5818</v>
      </c>
      <c r="C28">
        <f t="shared" ca="1" si="2"/>
        <v>165</v>
      </c>
      <c r="D28">
        <f t="shared" ca="1" si="2"/>
        <v>2111</v>
      </c>
      <c r="E28">
        <f t="shared" ca="1" si="2"/>
        <v>3610</v>
      </c>
      <c r="F28">
        <f t="shared" ca="1" si="2"/>
        <v>5659.5</v>
      </c>
      <c r="G28">
        <f t="shared" ca="1" si="2"/>
        <v>8442</v>
      </c>
    </row>
    <row r="29" spans="1:7" x14ac:dyDescent="0.25">
      <c r="A29" t="s">
        <v>66</v>
      </c>
      <c r="B29">
        <v>3395</v>
      </c>
      <c r="C29">
        <f t="shared" ca="1" si="2"/>
        <v>165</v>
      </c>
      <c r="D29">
        <f t="shared" ca="1" si="2"/>
        <v>2153.5</v>
      </c>
      <c r="E29">
        <f t="shared" ca="1" si="2"/>
        <v>3562</v>
      </c>
      <c r="F29">
        <f t="shared" ca="1" si="2"/>
        <v>5580.25</v>
      </c>
      <c r="G29">
        <f t="shared" ca="1" si="2"/>
        <v>8442</v>
      </c>
    </row>
    <row r="30" spans="1:7" x14ac:dyDescent="0.25">
      <c r="A30" t="s">
        <v>67</v>
      </c>
      <c r="B30">
        <v>2374</v>
      </c>
      <c r="C30">
        <f t="shared" ref="C30:G32" ca="1" si="3">_xlfn.QUARTILE.INC(INDIRECT($A30),COLUMN()-3)</f>
        <v>165</v>
      </c>
      <c r="D30">
        <f t="shared" ca="1" si="3"/>
        <v>2196</v>
      </c>
      <c r="E30">
        <f t="shared" ca="1" si="3"/>
        <v>3514</v>
      </c>
      <c r="F30">
        <f t="shared" ca="1" si="3"/>
        <v>5501</v>
      </c>
      <c r="G30">
        <f t="shared" ca="1" si="3"/>
        <v>8442</v>
      </c>
    </row>
    <row r="31" spans="1:7" x14ac:dyDescent="0.25">
      <c r="A31" t="s">
        <v>68</v>
      </c>
      <c r="B31">
        <v>4307</v>
      </c>
      <c r="C31">
        <f t="shared" ca="1" si="3"/>
        <v>165</v>
      </c>
      <c r="D31">
        <f t="shared" ca="1" si="3"/>
        <v>2201.5</v>
      </c>
      <c r="E31">
        <f t="shared" ca="1" si="3"/>
        <v>3562</v>
      </c>
      <c r="F31">
        <f t="shared" ca="1" si="3"/>
        <v>5487.75</v>
      </c>
      <c r="G31">
        <f t="shared" ca="1" si="3"/>
        <v>8442</v>
      </c>
    </row>
    <row r="32" spans="1:7" x14ac:dyDescent="0.25">
      <c r="A32" t="s">
        <v>69</v>
      </c>
      <c r="B32">
        <v>2956</v>
      </c>
      <c r="C32">
        <f t="shared" ca="1" si="3"/>
        <v>165</v>
      </c>
      <c r="D32">
        <f t="shared" ca="1" si="3"/>
        <v>2207</v>
      </c>
      <c r="E32">
        <f t="shared" ca="1" si="3"/>
        <v>3514</v>
      </c>
      <c r="F32">
        <f t="shared" ca="1" si="3"/>
        <v>5474.5</v>
      </c>
      <c r="G32">
        <f t="shared" ca="1" si="3"/>
        <v>8442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D2" sqref="D2"/>
    </sheetView>
  </sheetViews>
  <sheetFormatPr baseColWidth="10" defaultRowHeight="15" x14ac:dyDescent="0.25"/>
  <cols>
    <col min="2" max="2" width="17" bestFit="1" customWidth="1"/>
    <col min="3" max="3" width="16.5703125" bestFit="1" customWidth="1"/>
    <col min="4" max="4" width="15" bestFit="1" customWidth="1"/>
    <col min="5" max="5" width="16.140625" bestFit="1" customWidth="1"/>
    <col min="6" max="6" width="17.28515625" bestFit="1" customWidth="1"/>
  </cols>
  <sheetData>
    <row r="1" spans="1:6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>
        <v>0</v>
      </c>
      <c r="B2">
        <f ca="1">INDEX(Tabelle4!C$2:C$32,ROUNDDOWN((ROW()-2)/10,0)+1)</f>
        <v>611</v>
      </c>
      <c r="C2">
        <f ca="1">INDEX(Tabelle4!D$2:D$32,ROUNDDOWN((ROW()-2)/10,0)+1)</f>
        <v>611</v>
      </c>
      <c r="D2">
        <f ca="1">INDEX(Tabelle4!E$2:E$32,ROUNDDOWN((ROW()-2)/10,0)+1)</f>
        <v>611</v>
      </c>
      <c r="E2">
        <f ca="1">INDEX(Tabelle4!F$2:F$32,ROUNDDOWN((ROW()-2)/10,0)+1)</f>
        <v>611</v>
      </c>
      <c r="F2">
        <f ca="1">INDEX(Tabelle4!G$2:G$32,ROUNDDOWN((ROW()-2)/10,0)+1)</f>
        <v>611</v>
      </c>
    </row>
    <row r="3" spans="1:6" x14ac:dyDescent="0.25">
      <c r="A3">
        <v>1</v>
      </c>
      <c r="B3">
        <f ca="1">INDEX(Tabelle4!C$2:C$32,ROUNDDOWN((ROW()-2)/10,0)+1)</f>
        <v>611</v>
      </c>
      <c r="C3">
        <f ca="1">INDEX(Tabelle4!D$2:D$32,ROUNDDOWN((ROW()-2)/10,0)+1)</f>
        <v>611</v>
      </c>
      <c r="D3">
        <f ca="1">INDEX(Tabelle4!E$2:E$32,ROUNDDOWN((ROW()-2)/10,0)+1)</f>
        <v>611</v>
      </c>
      <c r="E3">
        <f ca="1">INDEX(Tabelle4!F$2:F$32,ROUNDDOWN((ROW()-2)/10,0)+1)</f>
        <v>611</v>
      </c>
      <c r="F3">
        <f ca="1">INDEX(Tabelle4!G$2:G$32,ROUNDDOWN((ROW()-2)/10,0)+1)</f>
        <v>611</v>
      </c>
    </row>
    <row r="4" spans="1:6" x14ac:dyDescent="0.25">
      <c r="A4">
        <v>2</v>
      </c>
      <c r="B4">
        <f ca="1">INDEX(Tabelle4!C$2:C$32,ROUNDDOWN((ROW()-2)/10,0)+1)</f>
        <v>611</v>
      </c>
      <c r="C4">
        <f ca="1">INDEX(Tabelle4!D$2:D$32,ROUNDDOWN((ROW()-2)/10,0)+1)</f>
        <v>611</v>
      </c>
      <c r="D4">
        <f ca="1">INDEX(Tabelle4!E$2:E$32,ROUNDDOWN((ROW()-2)/10,0)+1)</f>
        <v>611</v>
      </c>
      <c r="E4">
        <f ca="1">INDEX(Tabelle4!F$2:F$32,ROUNDDOWN((ROW()-2)/10,0)+1)</f>
        <v>611</v>
      </c>
      <c r="F4">
        <f ca="1">INDEX(Tabelle4!G$2:G$32,ROUNDDOWN((ROW()-2)/10,0)+1)</f>
        <v>611</v>
      </c>
    </row>
    <row r="5" spans="1:6" x14ac:dyDescent="0.25">
      <c r="A5">
        <v>3</v>
      </c>
      <c r="B5">
        <f ca="1">INDEX(Tabelle4!C$2:C$32,ROUNDDOWN((ROW()-2)/10,0)+1)</f>
        <v>611</v>
      </c>
      <c r="C5">
        <f ca="1">INDEX(Tabelle4!D$2:D$32,ROUNDDOWN((ROW()-2)/10,0)+1)</f>
        <v>611</v>
      </c>
      <c r="D5">
        <f ca="1">INDEX(Tabelle4!E$2:E$32,ROUNDDOWN((ROW()-2)/10,0)+1)</f>
        <v>611</v>
      </c>
      <c r="E5">
        <f ca="1">INDEX(Tabelle4!F$2:F$32,ROUNDDOWN((ROW()-2)/10,0)+1)</f>
        <v>611</v>
      </c>
      <c r="F5">
        <f ca="1">INDEX(Tabelle4!G$2:G$32,ROUNDDOWN((ROW()-2)/10,0)+1)</f>
        <v>611</v>
      </c>
    </row>
    <row r="6" spans="1:6" x14ac:dyDescent="0.25">
      <c r="A6">
        <v>4</v>
      </c>
      <c r="B6">
        <f ca="1">INDEX(Tabelle4!C$2:C$32,ROUNDDOWN((ROW()-2)/10,0)+1)</f>
        <v>611</v>
      </c>
      <c r="C6">
        <f ca="1">INDEX(Tabelle4!D$2:D$32,ROUNDDOWN((ROW()-2)/10,0)+1)</f>
        <v>611</v>
      </c>
      <c r="D6">
        <f ca="1">INDEX(Tabelle4!E$2:E$32,ROUNDDOWN((ROW()-2)/10,0)+1)</f>
        <v>611</v>
      </c>
      <c r="E6">
        <f ca="1">INDEX(Tabelle4!F$2:F$32,ROUNDDOWN((ROW()-2)/10,0)+1)</f>
        <v>611</v>
      </c>
      <c r="F6">
        <f ca="1">INDEX(Tabelle4!G$2:G$32,ROUNDDOWN((ROW()-2)/10,0)+1)</f>
        <v>611</v>
      </c>
    </row>
    <row r="7" spans="1:6" x14ac:dyDescent="0.25">
      <c r="A7">
        <v>5</v>
      </c>
      <c r="B7">
        <f ca="1">INDEX(Tabelle4!C$2:C$32,ROUNDDOWN((ROW()-2)/10,0)+1)</f>
        <v>611</v>
      </c>
      <c r="C7">
        <f ca="1">INDEX(Tabelle4!D$2:D$32,ROUNDDOWN((ROW()-2)/10,0)+1)</f>
        <v>611</v>
      </c>
      <c r="D7">
        <f ca="1">INDEX(Tabelle4!E$2:E$32,ROUNDDOWN((ROW()-2)/10,0)+1)</f>
        <v>611</v>
      </c>
      <c r="E7">
        <f ca="1">INDEX(Tabelle4!F$2:F$32,ROUNDDOWN((ROW()-2)/10,0)+1)</f>
        <v>611</v>
      </c>
      <c r="F7">
        <f ca="1">INDEX(Tabelle4!G$2:G$32,ROUNDDOWN((ROW()-2)/10,0)+1)</f>
        <v>611</v>
      </c>
    </row>
    <row r="8" spans="1:6" x14ac:dyDescent="0.25">
      <c r="A8">
        <v>6</v>
      </c>
      <c r="B8">
        <f ca="1">INDEX(Tabelle4!C$2:C$32,ROUNDDOWN((ROW()-2)/10,0)+1)</f>
        <v>611</v>
      </c>
      <c r="C8">
        <f ca="1">INDEX(Tabelle4!D$2:D$32,ROUNDDOWN((ROW()-2)/10,0)+1)</f>
        <v>611</v>
      </c>
      <c r="D8">
        <f ca="1">INDEX(Tabelle4!E$2:E$32,ROUNDDOWN((ROW()-2)/10,0)+1)</f>
        <v>611</v>
      </c>
      <c r="E8">
        <f ca="1">INDEX(Tabelle4!F$2:F$32,ROUNDDOWN((ROW()-2)/10,0)+1)</f>
        <v>611</v>
      </c>
      <c r="F8">
        <f ca="1">INDEX(Tabelle4!G$2:G$32,ROUNDDOWN((ROW()-2)/10,0)+1)</f>
        <v>611</v>
      </c>
    </row>
    <row r="9" spans="1:6" x14ac:dyDescent="0.25">
      <c r="A9">
        <v>7</v>
      </c>
      <c r="B9">
        <f ca="1">INDEX(Tabelle4!C$2:C$32,ROUNDDOWN((ROW()-2)/10,0)+1)</f>
        <v>611</v>
      </c>
      <c r="C9">
        <f ca="1">INDEX(Tabelle4!D$2:D$32,ROUNDDOWN((ROW()-2)/10,0)+1)</f>
        <v>611</v>
      </c>
      <c r="D9">
        <f ca="1">INDEX(Tabelle4!E$2:E$32,ROUNDDOWN((ROW()-2)/10,0)+1)</f>
        <v>611</v>
      </c>
      <c r="E9">
        <f ca="1">INDEX(Tabelle4!F$2:F$32,ROUNDDOWN((ROW()-2)/10,0)+1)</f>
        <v>611</v>
      </c>
      <c r="F9">
        <f ca="1">INDEX(Tabelle4!G$2:G$32,ROUNDDOWN((ROW()-2)/10,0)+1)</f>
        <v>611</v>
      </c>
    </row>
    <row r="10" spans="1:6" x14ac:dyDescent="0.25">
      <c r="A10">
        <v>8</v>
      </c>
      <c r="B10">
        <f ca="1">INDEX(Tabelle4!C$2:C$32,ROUNDDOWN((ROW()-2)/10,0)+1)</f>
        <v>611</v>
      </c>
      <c r="C10">
        <f ca="1">INDEX(Tabelle4!D$2:D$32,ROUNDDOWN((ROW()-2)/10,0)+1)</f>
        <v>611</v>
      </c>
      <c r="D10">
        <f ca="1">INDEX(Tabelle4!E$2:E$32,ROUNDDOWN((ROW()-2)/10,0)+1)</f>
        <v>611</v>
      </c>
      <c r="E10">
        <f ca="1">INDEX(Tabelle4!F$2:F$32,ROUNDDOWN((ROW()-2)/10,0)+1)</f>
        <v>611</v>
      </c>
      <c r="F10">
        <f ca="1">INDEX(Tabelle4!G$2:G$32,ROUNDDOWN((ROW()-2)/10,0)+1)</f>
        <v>611</v>
      </c>
    </row>
    <row r="11" spans="1:6" x14ac:dyDescent="0.25">
      <c r="A11">
        <v>9</v>
      </c>
      <c r="B11">
        <f ca="1">INDEX(Tabelle4!C$2:C$32,ROUNDDOWN((ROW()-2)/10,0)+1)</f>
        <v>611</v>
      </c>
      <c r="C11">
        <f ca="1">INDEX(Tabelle4!D$2:D$32,ROUNDDOWN((ROW()-2)/10,0)+1)</f>
        <v>611</v>
      </c>
      <c r="D11">
        <f ca="1">INDEX(Tabelle4!E$2:E$32,ROUNDDOWN((ROW()-2)/10,0)+1)</f>
        <v>611</v>
      </c>
      <c r="E11">
        <f ca="1">INDEX(Tabelle4!F$2:F$32,ROUNDDOWN((ROW()-2)/10,0)+1)</f>
        <v>611</v>
      </c>
      <c r="F11">
        <f ca="1">INDEX(Tabelle4!G$2:G$32,ROUNDDOWN((ROW()-2)/10,0)+1)</f>
        <v>611</v>
      </c>
    </row>
    <row r="12" spans="1:6" x14ac:dyDescent="0.25">
      <c r="A12">
        <v>10</v>
      </c>
      <c r="B12">
        <f ca="1">INDEX(Tabelle4!C$2:C$32,ROUNDDOWN((ROW()-2)/10,0)+1)</f>
        <v>611</v>
      </c>
      <c r="C12">
        <f ca="1">INDEX(Tabelle4!D$2:D$32,ROUNDDOWN((ROW()-2)/10,0)+1)</f>
        <v>1007.25</v>
      </c>
      <c r="D12">
        <f ca="1">INDEX(Tabelle4!E$2:E$32,ROUNDDOWN((ROW()-2)/10,0)+1)</f>
        <v>1403.5</v>
      </c>
      <c r="E12">
        <f ca="1">INDEX(Tabelle4!F$2:F$32,ROUNDDOWN((ROW()-2)/10,0)+1)</f>
        <v>1799.75</v>
      </c>
      <c r="F12">
        <f ca="1">INDEX(Tabelle4!G$2:G$32,ROUNDDOWN((ROW()-2)/10,0)+1)</f>
        <v>2196</v>
      </c>
    </row>
    <row r="13" spans="1:6" x14ac:dyDescent="0.25">
      <c r="A13">
        <v>11</v>
      </c>
      <c r="B13">
        <f ca="1">INDEX(Tabelle4!C$2:C$32,ROUNDDOWN((ROW()-2)/10,0)+1)</f>
        <v>611</v>
      </c>
      <c r="C13">
        <f ca="1">INDEX(Tabelle4!D$2:D$32,ROUNDDOWN((ROW()-2)/10,0)+1)</f>
        <v>1007.25</v>
      </c>
      <c r="D13">
        <f ca="1">INDEX(Tabelle4!E$2:E$32,ROUNDDOWN((ROW()-2)/10,0)+1)</f>
        <v>1403.5</v>
      </c>
      <c r="E13">
        <f ca="1">INDEX(Tabelle4!F$2:F$32,ROUNDDOWN((ROW()-2)/10,0)+1)</f>
        <v>1799.75</v>
      </c>
      <c r="F13">
        <f ca="1">INDEX(Tabelle4!G$2:G$32,ROUNDDOWN((ROW()-2)/10,0)+1)</f>
        <v>2196</v>
      </c>
    </row>
    <row r="14" spans="1:6" x14ac:dyDescent="0.25">
      <c r="A14">
        <v>12</v>
      </c>
      <c r="B14">
        <f ca="1">INDEX(Tabelle4!C$2:C$32,ROUNDDOWN((ROW()-2)/10,0)+1)</f>
        <v>611</v>
      </c>
      <c r="C14">
        <f ca="1">INDEX(Tabelle4!D$2:D$32,ROUNDDOWN((ROW()-2)/10,0)+1)</f>
        <v>1007.25</v>
      </c>
      <c r="D14">
        <f ca="1">INDEX(Tabelle4!E$2:E$32,ROUNDDOWN((ROW()-2)/10,0)+1)</f>
        <v>1403.5</v>
      </c>
      <c r="E14">
        <f ca="1">INDEX(Tabelle4!F$2:F$32,ROUNDDOWN((ROW()-2)/10,0)+1)</f>
        <v>1799.75</v>
      </c>
      <c r="F14">
        <f ca="1">INDEX(Tabelle4!G$2:G$32,ROUNDDOWN((ROW()-2)/10,0)+1)</f>
        <v>2196</v>
      </c>
    </row>
    <row r="15" spans="1:6" x14ac:dyDescent="0.25">
      <c r="A15">
        <v>13</v>
      </c>
      <c r="B15">
        <f ca="1">INDEX(Tabelle4!C$2:C$32,ROUNDDOWN((ROW()-2)/10,0)+1)</f>
        <v>611</v>
      </c>
      <c r="C15">
        <f ca="1">INDEX(Tabelle4!D$2:D$32,ROUNDDOWN((ROW()-2)/10,0)+1)</f>
        <v>1007.25</v>
      </c>
      <c r="D15">
        <f ca="1">INDEX(Tabelle4!E$2:E$32,ROUNDDOWN((ROW()-2)/10,0)+1)</f>
        <v>1403.5</v>
      </c>
      <c r="E15">
        <f ca="1">INDEX(Tabelle4!F$2:F$32,ROUNDDOWN((ROW()-2)/10,0)+1)</f>
        <v>1799.75</v>
      </c>
      <c r="F15">
        <f ca="1">INDEX(Tabelle4!G$2:G$32,ROUNDDOWN((ROW()-2)/10,0)+1)</f>
        <v>2196</v>
      </c>
    </row>
    <row r="16" spans="1:6" x14ac:dyDescent="0.25">
      <c r="A16">
        <v>14</v>
      </c>
      <c r="B16">
        <f ca="1">INDEX(Tabelle4!C$2:C$32,ROUNDDOWN((ROW()-2)/10,0)+1)</f>
        <v>611</v>
      </c>
      <c r="C16">
        <f ca="1">INDEX(Tabelle4!D$2:D$32,ROUNDDOWN((ROW()-2)/10,0)+1)</f>
        <v>1007.25</v>
      </c>
      <c r="D16">
        <f ca="1">INDEX(Tabelle4!E$2:E$32,ROUNDDOWN((ROW()-2)/10,0)+1)</f>
        <v>1403.5</v>
      </c>
      <c r="E16">
        <f ca="1">INDEX(Tabelle4!F$2:F$32,ROUNDDOWN((ROW()-2)/10,0)+1)</f>
        <v>1799.75</v>
      </c>
      <c r="F16">
        <f ca="1">INDEX(Tabelle4!G$2:G$32,ROUNDDOWN((ROW()-2)/10,0)+1)</f>
        <v>2196</v>
      </c>
    </row>
    <row r="17" spans="1:6" x14ac:dyDescent="0.25">
      <c r="A17">
        <v>15</v>
      </c>
      <c r="B17">
        <f ca="1">INDEX(Tabelle4!C$2:C$32,ROUNDDOWN((ROW()-2)/10,0)+1)</f>
        <v>611</v>
      </c>
      <c r="C17">
        <f ca="1">INDEX(Tabelle4!D$2:D$32,ROUNDDOWN((ROW()-2)/10,0)+1)</f>
        <v>1007.25</v>
      </c>
      <c r="D17">
        <f ca="1">INDEX(Tabelle4!E$2:E$32,ROUNDDOWN((ROW()-2)/10,0)+1)</f>
        <v>1403.5</v>
      </c>
      <c r="E17">
        <f ca="1">INDEX(Tabelle4!F$2:F$32,ROUNDDOWN((ROW()-2)/10,0)+1)</f>
        <v>1799.75</v>
      </c>
      <c r="F17">
        <f ca="1">INDEX(Tabelle4!G$2:G$32,ROUNDDOWN((ROW()-2)/10,0)+1)</f>
        <v>2196</v>
      </c>
    </row>
    <row r="18" spans="1:6" x14ac:dyDescent="0.25">
      <c r="A18">
        <v>16</v>
      </c>
      <c r="B18">
        <f ca="1">INDEX(Tabelle4!C$2:C$32,ROUNDDOWN((ROW()-2)/10,0)+1)</f>
        <v>611</v>
      </c>
      <c r="C18">
        <f ca="1">INDEX(Tabelle4!D$2:D$32,ROUNDDOWN((ROW()-2)/10,0)+1)</f>
        <v>1007.25</v>
      </c>
      <c r="D18">
        <f ca="1">INDEX(Tabelle4!E$2:E$32,ROUNDDOWN((ROW()-2)/10,0)+1)</f>
        <v>1403.5</v>
      </c>
      <c r="E18">
        <f ca="1">INDEX(Tabelle4!F$2:F$32,ROUNDDOWN((ROW()-2)/10,0)+1)</f>
        <v>1799.75</v>
      </c>
      <c r="F18">
        <f ca="1">INDEX(Tabelle4!G$2:G$32,ROUNDDOWN((ROW()-2)/10,0)+1)</f>
        <v>2196</v>
      </c>
    </row>
    <row r="19" spans="1:6" x14ac:dyDescent="0.25">
      <c r="A19">
        <v>17</v>
      </c>
      <c r="B19">
        <f ca="1">INDEX(Tabelle4!C$2:C$32,ROUNDDOWN((ROW()-2)/10,0)+1)</f>
        <v>611</v>
      </c>
      <c r="C19">
        <f ca="1">INDEX(Tabelle4!D$2:D$32,ROUNDDOWN((ROW()-2)/10,0)+1)</f>
        <v>1007.25</v>
      </c>
      <c r="D19">
        <f ca="1">INDEX(Tabelle4!E$2:E$32,ROUNDDOWN((ROW()-2)/10,0)+1)</f>
        <v>1403.5</v>
      </c>
      <c r="E19">
        <f ca="1">INDEX(Tabelle4!F$2:F$32,ROUNDDOWN((ROW()-2)/10,0)+1)</f>
        <v>1799.75</v>
      </c>
      <c r="F19">
        <f ca="1">INDEX(Tabelle4!G$2:G$32,ROUNDDOWN((ROW()-2)/10,0)+1)</f>
        <v>2196</v>
      </c>
    </row>
    <row r="20" spans="1:6" x14ac:dyDescent="0.25">
      <c r="A20">
        <v>18</v>
      </c>
      <c r="B20">
        <f ca="1">INDEX(Tabelle4!C$2:C$32,ROUNDDOWN((ROW()-2)/10,0)+1)</f>
        <v>611</v>
      </c>
      <c r="C20">
        <f ca="1">INDEX(Tabelle4!D$2:D$32,ROUNDDOWN((ROW()-2)/10,0)+1)</f>
        <v>1007.25</v>
      </c>
      <c r="D20">
        <f ca="1">INDEX(Tabelle4!E$2:E$32,ROUNDDOWN((ROW()-2)/10,0)+1)</f>
        <v>1403.5</v>
      </c>
      <c r="E20">
        <f ca="1">INDEX(Tabelle4!F$2:F$32,ROUNDDOWN((ROW()-2)/10,0)+1)</f>
        <v>1799.75</v>
      </c>
      <c r="F20">
        <f ca="1">INDEX(Tabelle4!G$2:G$32,ROUNDDOWN((ROW()-2)/10,0)+1)</f>
        <v>2196</v>
      </c>
    </row>
    <row r="21" spans="1:6" x14ac:dyDescent="0.25">
      <c r="A21">
        <v>19</v>
      </c>
      <c r="B21">
        <f ca="1">INDEX(Tabelle4!C$2:C$32,ROUNDDOWN((ROW()-2)/10,0)+1)</f>
        <v>611</v>
      </c>
      <c r="C21">
        <f ca="1">INDEX(Tabelle4!D$2:D$32,ROUNDDOWN((ROW()-2)/10,0)+1)</f>
        <v>1007.25</v>
      </c>
      <c r="D21">
        <f ca="1">INDEX(Tabelle4!E$2:E$32,ROUNDDOWN((ROW()-2)/10,0)+1)</f>
        <v>1403.5</v>
      </c>
      <c r="E21">
        <f ca="1">INDEX(Tabelle4!F$2:F$32,ROUNDDOWN((ROW()-2)/10,0)+1)</f>
        <v>1799.75</v>
      </c>
      <c r="F21">
        <f ca="1">INDEX(Tabelle4!G$2:G$32,ROUNDDOWN((ROW()-2)/10,0)+1)</f>
        <v>2196</v>
      </c>
    </row>
    <row r="22" spans="1:6" x14ac:dyDescent="0.25">
      <c r="A22">
        <v>20</v>
      </c>
      <c r="B22">
        <f ca="1">INDEX(Tabelle4!C$2:C$32,ROUNDDOWN((ROW()-2)/10,0)+1)</f>
        <v>611</v>
      </c>
      <c r="C22">
        <f ca="1">INDEX(Tabelle4!D$2:D$32,ROUNDDOWN((ROW()-2)/10,0)+1)</f>
        <v>1403.5</v>
      </c>
      <c r="D22">
        <f ca="1">INDEX(Tabelle4!E$2:E$32,ROUNDDOWN((ROW()-2)/10,0)+1)</f>
        <v>2196</v>
      </c>
      <c r="E22">
        <f ca="1">INDEX(Tabelle4!F$2:F$32,ROUNDDOWN((ROW()-2)/10,0)+1)</f>
        <v>2903</v>
      </c>
      <c r="F22">
        <f ca="1">INDEX(Tabelle4!G$2:G$32,ROUNDDOWN((ROW()-2)/10,0)+1)</f>
        <v>3610</v>
      </c>
    </row>
    <row r="23" spans="1:6" x14ac:dyDescent="0.25">
      <c r="A23">
        <v>21</v>
      </c>
      <c r="B23">
        <f ca="1">INDEX(Tabelle4!C$2:C$32,ROUNDDOWN((ROW()-2)/10,0)+1)</f>
        <v>611</v>
      </c>
      <c r="C23">
        <f ca="1">INDEX(Tabelle4!D$2:D$32,ROUNDDOWN((ROW()-2)/10,0)+1)</f>
        <v>1403.5</v>
      </c>
      <c r="D23">
        <f ca="1">INDEX(Tabelle4!E$2:E$32,ROUNDDOWN((ROW()-2)/10,0)+1)</f>
        <v>2196</v>
      </c>
      <c r="E23">
        <f ca="1">INDEX(Tabelle4!F$2:F$32,ROUNDDOWN((ROW()-2)/10,0)+1)</f>
        <v>2903</v>
      </c>
      <c r="F23">
        <f ca="1">INDEX(Tabelle4!G$2:G$32,ROUNDDOWN((ROW()-2)/10,0)+1)</f>
        <v>3610</v>
      </c>
    </row>
    <row r="24" spans="1:6" x14ac:dyDescent="0.25">
      <c r="A24">
        <v>22</v>
      </c>
      <c r="B24">
        <f ca="1">INDEX(Tabelle4!C$2:C$32,ROUNDDOWN((ROW()-2)/10,0)+1)</f>
        <v>611</v>
      </c>
      <c r="C24">
        <f ca="1">INDEX(Tabelle4!D$2:D$32,ROUNDDOWN((ROW()-2)/10,0)+1)</f>
        <v>1403.5</v>
      </c>
      <c r="D24">
        <f ca="1">INDEX(Tabelle4!E$2:E$32,ROUNDDOWN((ROW()-2)/10,0)+1)</f>
        <v>2196</v>
      </c>
      <c r="E24">
        <f ca="1">INDEX(Tabelle4!F$2:F$32,ROUNDDOWN((ROW()-2)/10,0)+1)</f>
        <v>2903</v>
      </c>
      <c r="F24">
        <f ca="1">INDEX(Tabelle4!G$2:G$32,ROUNDDOWN((ROW()-2)/10,0)+1)</f>
        <v>3610</v>
      </c>
    </row>
    <row r="25" spans="1:6" x14ac:dyDescent="0.25">
      <c r="A25">
        <v>23</v>
      </c>
      <c r="B25">
        <f ca="1">INDEX(Tabelle4!C$2:C$32,ROUNDDOWN((ROW()-2)/10,0)+1)</f>
        <v>611</v>
      </c>
      <c r="C25">
        <f ca="1">INDEX(Tabelle4!D$2:D$32,ROUNDDOWN((ROW()-2)/10,0)+1)</f>
        <v>1403.5</v>
      </c>
      <c r="D25">
        <f ca="1">INDEX(Tabelle4!E$2:E$32,ROUNDDOWN((ROW()-2)/10,0)+1)</f>
        <v>2196</v>
      </c>
      <c r="E25">
        <f ca="1">INDEX(Tabelle4!F$2:F$32,ROUNDDOWN((ROW()-2)/10,0)+1)</f>
        <v>2903</v>
      </c>
      <c r="F25">
        <f ca="1">INDEX(Tabelle4!G$2:G$32,ROUNDDOWN((ROW()-2)/10,0)+1)</f>
        <v>3610</v>
      </c>
    </row>
    <row r="26" spans="1:6" x14ac:dyDescent="0.25">
      <c r="A26">
        <v>24</v>
      </c>
      <c r="B26">
        <f ca="1">INDEX(Tabelle4!C$2:C$32,ROUNDDOWN((ROW()-2)/10,0)+1)</f>
        <v>611</v>
      </c>
      <c r="C26">
        <f ca="1">INDEX(Tabelle4!D$2:D$32,ROUNDDOWN((ROW()-2)/10,0)+1)</f>
        <v>1403.5</v>
      </c>
      <c r="D26">
        <f ca="1">INDEX(Tabelle4!E$2:E$32,ROUNDDOWN((ROW()-2)/10,0)+1)</f>
        <v>2196</v>
      </c>
      <c r="E26">
        <f ca="1">INDEX(Tabelle4!F$2:F$32,ROUNDDOWN((ROW()-2)/10,0)+1)</f>
        <v>2903</v>
      </c>
      <c r="F26">
        <f ca="1">INDEX(Tabelle4!G$2:G$32,ROUNDDOWN((ROW()-2)/10,0)+1)</f>
        <v>3610</v>
      </c>
    </row>
    <row r="27" spans="1:6" x14ac:dyDescent="0.25">
      <c r="A27">
        <v>25</v>
      </c>
      <c r="B27">
        <f ca="1">INDEX(Tabelle4!C$2:C$32,ROUNDDOWN((ROW()-2)/10,0)+1)</f>
        <v>611</v>
      </c>
      <c r="C27">
        <f ca="1">INDEX(Tabelle4!D$2:D$32,ROUNDDOWN((ROW()-2)/10,0)+1)</f>
        <v>1403.5</v>
      </c>
      <c r="D27">
        <f ca="1">INDEX(Tabelle4!E$2:E$32,ROUNDDOWN((ROW()-2)/10,0)+1)</f>
        <v>2196</v>
      </c>
      <c r="E27">
        <f ca="1">INDEX(Tabelle4!F$2:F$32,ROUNDDOWN((ROW()-2)/10,0)+1)</f>
        <v>2903</v>
      </c>
      <c r="F27">
        <f ca="1">INDEX(Tabelle4!G$2:G$32,ROUNDDOWN((ROW()-2)/10,0)+1)</f>
        <v>3610</v>
      </c>
    </row>
    <row r="28" spans="1:6" x14ac:dyDescent="0.25">
      <c r="A28">
        <v>26</v>
      </c>
      <c r="B28">
        <f ca="1">INDEX(Tabelle4!C$2:C$32,ROUNDDOWN((ROW()-2)/10,0)+1)</f>
        <v>611</v>
      </c>
      <c r="C28">
        <f ca="1">INDEX(Tabelle4!D$2:D$32,ROUNDDOWN((ROW()-2)/10,0)+1)</f>
        <v>1403.5</v>
      </c>
      <c r="D28">
        <f ca="1">INDEX(Tabelle4!E$2:E$32,ROUNDDOWN((ROW()-2)/10,0)+1)</f>
        <v>2196</v>
      </c>
      <c r="E28">
        <f ca="1">INDEX(Tabelle4!F$2:F$32,ROUNDDOWN((ROW()-2)/10,0)+1)</f>
        <v>2903</v>
      </c>
      <c r="F28">
        <f ca="1">INDEX(Tabelle4!G$2:G$32,ROUNDDOWN((ROW()-2)/10,0)+1)</f>
        <v>3610</v>
      </c>
    </row>
    <row r="29" spans="1:6" x14ac:dyDescent="0.25">
      <c r="A29">
        <v>27</v>
      </c>
      <c r="B29">
        <f ca="1">INDEX(Tabelle4!C$2:C$32,ROUNDDOWN((ROW()-2)/10,0)+1)</f>
        <v>611</v>
      </c>
      <c r="C29">
        <f ca="1">INDEX(Tabelle4!D$2:D$32,ROUNDDOWN((ROW()-2)/10,0)+1)</f>
        <v>1403.5</v>
      </c>
      <c r="D29">
        <f ca="1">INDEX(Tabelle4!E$2:E$32,ROUNDDOWN((ROW()-2)/10,0)+1)</f>
        <v>2196</v>
      </c>
      <c r="E29">
        <f ca="1">INDEX(Tabelle4!F$2:F$32,ROUNDDOWN((ROW()-2)/10,0)+1)</f>
        <v>2903</v>
      </c>
      <c r="F29">
        <f ca="1">INDEX(Tabelle4!G$2:G$32,ROUNDDOWN((ROW()-2)/10,0)+1)</f>
        <v>3610</v>
      </c>
    </row>
    <row r="30" spans="1:6" x14ac:dyDescent="0.25">
      <c r="A30">
        <v>28</v>
      </c>
      <c r="B30">
        <f ca="1">INDEX(Tabelle4!C$2:C$32,ROUNDDOWN((ROW()-2)/10,0)+1)</f>
        <v>611</v>
      </c>
      <c r="C30">
        <f ca="1">INDEX(Tabelle4!D$2:D$32,ROUNDDOWN((ROW()-2)/10,0)+1)</f>
        <v>1403.5</v>
      </c>
      <c r="D30">
        <f ca="1">INDEX(Tabelle4!E$2:E$32,ROUNDDOWN((ROW()-2)/10,0)+1)</f>
        <v>2196</v>
      </c>
      <c r="E30">
        <f ca="1">INDEX(Tabelle4!F$2:F$32,ROUNDDOWN((ROW()-2)/10,0)+1)</f>
        <v>2903</v>
      </c>
      <c r="F30">
        <f ca="1">INDEX(Tabelle4!G$2:G$32,ROUNDDOWN((ROW()-2)/10,0)+1)</f>
        <v>3610</v>
      </c>
    </row>
    <row r="31" spans="1:6" x14ac:dyDescent="0.25">
      <c r="A31">
        <v>29</v>
      </c>
      <c r="B31">
        <f ca="1">INDEX(Tabelle4!C$2:C$32,ROUNDDOWN((ROW()-2)/10,0)+1)</f>
        <v>611</v>
      </c>
      <c r="C31">
        <f ca="1">INDEX(Tabelle4!D$2:D$32,ROUNDDOWN((ROW()-2)/10,0)+1)</f>
        <v>1403.5</v>
      </c>
      <c r="D31">
        <f ca="1">INDEX(Tabelle4!E$2:E$32,ROUNDDOWN((ROW()-2)/10,0)+1)</f>
        <v>2196</v>
      </c>
      <c r="E31">
        <f ca="1">INDEX(Tabelle4!F$2:F$32,ROUNDDOWN((ROW()-2)/10,0)+1)</f>
        <v>2903</v>
      </c>
      <c r="F31">
        <f ca="1">INDEX(Tabelle4!G$2:G$32,ROUNDDOWN((ROW()-2)/10,0)+1)</f>
        <v>3610</v>
      </c>
    </row>
    <row r="32" spans="1:6" x14ac:dyDescent="0.25">
      <c r="A32">
        <v>30</v>
      </c>
      <c r="B32">
        <f ca="1">INDEX(Tabelle4!C$2:C$32,ROUNDDOWN((ROW()-2)/10,0)+1)</f>
        <v>611</v>
      </c>
      <c r="C32">
        <f ca="1">INDEX(Tabelle4!D$2:D$32,ROUNDDOWN((ROW()-2)/10,0)+1)</f>
        <v>1799.75</v>
      </c>
      <c r="D32">
        <f ca="1">INDEX(Tabelle4!E$2:E$32,ROUNDDOWN((ROW()-2)/10,0)+1)</f>
        <v>2223</v>
      </c>
      <c r="E32">
        <f ca="1">INDEX(Tabelle4!F$2:F$32,ROUNDDOWN((ROW()-2)/10,0)+1)</f>
        <v>2590</v>
      </c>
      <c r="F32">
        <f ca="1">INDEX(Tabelle4!G$2:G$32,ROUNDDOWN((ROW()-2)/10,0)+1)</f>
        <v>3610</v>
      </c>
    </row>
    <row r="33" spans="1:6" x14ac:dyDescent="0.25">
      <c r="A33">
        <v>31</v>
      </c>
      <c r="B33">
        <f ca="1">INDEX(Tabelle4!C$2:C$32,ROUNDDOWN((ROW()-2)/10,0)+1)</f>
        <v>611</v>
      </c>
      <c r="C33">
        <f ca="1">INDEX(Tabelle4!D$2:D$32,ROUNDDOWN((ROW()-2)/10,0)+1)</f>
        <v>1799.75</v>
      </c>
      <c r="D33">
        <f ca="1">INDEX(Tabelle4!E$2:E$32,ROUNDDOWN((ROW()-2)/10,0)+1)</f>
        <v>2223</v>
      </c>
      <c r="E33">
        <f ca="1">INDEX(Tabelle4!F$2:F$32,ROUNDDOWN((ROW()-2)/10,0)+1)</f>
        <v>2590</v>
      </c>
      <c r="F33">
        <f ca="1">INDEX(Tabelle4!G$2:G$32,ROUNDDOWN((ROW()-2)/10,0)+1)</f>
        <v>3610</v>
      </c>
    </row>
    <row r="34" spans="1:6" x14ac:dyDescent="0.25">
      <c r="A34">
        <v>32</v>
      </c>
      <c r="B34">
        <f ca="1">INDEX(Tabelle4!C$2:C$32,ROUNDDOWN((ROW()-2)/10,0)+1)</f>
        <v>611</v>
      </c>
      <c r="C34">
        <f ca="1">INDEX(Tabelle4!D$2:D$32,ROUNDDOWN((ROW()-2)/10,0)+1)</f>
        <v>1799.75</v>
      </c>
      <c r="D34">
        <f ca="1">INDEX(Tabelle4!E$2:E$32,ROUNDDOWN((ROW()-2)/10,0)+1)</f>
        <v>2223</v>
      </c>
      <c r="E34">
        <f ca="1">INDEX(Tabelle4!F$2:F$32,ROUNDDOWN((ROW()-2)/10,0)+1)</f>
        <v>2590</v>
      </c>
      <c r="F34">
        <f ca="1">INDEX(Tabelle4!G$2:G$32,ROUNDDOWN((ROW()-2)/10,0)+1)</f>
        <v>3610</v>
      </c>
    </row>
    <row r="35" spans="1:6" x14ac:dyDescent="0.25">
      <c r="A35">
        <v>33</v>
      </c>
      <c r="B35">
        <f ca="1">INDEX(Tabelle4!C$2:C$32,ROUNDDOWN((ROW()-2)/10,0)+1)</f>
        <v>611</v>
      </c>
      <c r="C35">
        <f ca="1">INDEX(Tabelle4!D$2:D$32,ROUNDDOWN((ROW()-2)/10,0)+1)</f>
        <v>1799.75</v>
      </c>
      <c r="D35">
        <f ca="1">INDEX(Tabelle4!E$2:E$32,ROUNDDOWN((ROW()-2)/10,0)+1)</f>
        <v>2223</v>
      </c>
      <c r="E35">
        <f ca="1">INDEX(Tabelle4!F$2:F$32,ROUNDDOWN((ROW()-2)/10,0)+1)</f>
        <v>2590</v>
      </c>
      <c r="F35">
        <f ca="1">INDEX(Tabelle4!G$2:G$32,ROUNDDOWN((ROW()-2)/10,0)+1)</f>
        <v>3610</v>
      </c>
    </row>
    <row r="36" spans="1:6" x14ac:dyDescent="0.25">
      <c r="A36">
        <v>34</v>
      </c>
      <c r="B36">
        <f ca="1">INDEX(Tabelle4!C$2:C$32,ROUNDDOWN((ROW()-2)/10,0)+1)</f>
        <v>611</v>
      </c>
      <c r="C36">
        <f ca="1">INDEX(Tabelle4!D$2:D$32,ROUNDDOWN((ROW()-2)/10,0)+1)</f>
        <v>1799.75</v>
      </c>
      <c r="D36">
        <f ca="1">INDEX(Tabelle4!E$2:E$32,ROUNDDOWN((ROW()-2)/10,0)+1)</f>
        <v>2223</v>
      </c>
      <c r="E36">
        <f ca="1">INDEX(Tabelle4!F$2:F$32,ROUNDDOWN((ROW()-2)/10,0)+1)</f>
        <v>2590</v>
      </c>
      <c r="F36">
        <f ca="1">INDEX(Tabelle4!G$2:G$32,ROUNDDOWN((ROW()-2)/10,0)+1)</f>
        <v>3610</v>
      </c>
    </row>
    <row r="37" spans="1:6" x14ac:dyDescent="0.25">
      <c r="A37">
        <v>35</v>
      </c>
      <c r="B37">
        <f ca="1">INDEX(Tabelle4!C$2:C$32,ROUNDDOWN((ROW()-2)/10,0)+1)</f>
        <v>611</v>
      </c>
      <c r="C37">
        <f ca="1">INDEX(Tabelle4!D$2:D$32,ROUNDDOWN((ROW()-2)/10,0)+1)</f>
        <v>1799.75</v>
      </c>
      <c r="D37">
        <f ca="1">INDEX(Tabelle4!E$2:E$32,ROUNDDOWN((ROW()-2)/10,0)+1)</f>
        <v>2223</v>
      </c>
      <c r="E37">
        <f ca="1">INDEX(Tabelle4!F$2:F$32,ROUNDDOWN((ROW()-2)/10,0)+1)</f>
        <v>2590</v>
      </c>
      <c r="F37">
        <f ca="1">INDEX(Tabelle4!G$2:G$32,ROUNDDOWN((ROW()-2)/10,0)+1)</f>
        <v>3610</v>
      </c>
    </row>
    <row r="38" spans="1:6" x14ac:dyDescent="0.25">
      <c r="A38">
        <v>36</v>
      </c>
      <c r="B38">
        <f ca="1">INDEX(Tabelle4!C$2:C$32,ROUNDDOWN((ROW()-2)/10,0)+1)</f>
        <v>611</v>
      </c>
      <c r="C38">
        <f ca="1">INDEX(Tabelle4!D$2:D$32,ROUNDDOWN((ROW()-2)/10,0)+1)</f>
        <v>1799.75</v>
      </c>
      <c r="D38">
        <f ca="1">INDEX(Tabelle4!E$2:E$32,ROUNDDOWN((ROW()-2)/10,0)+1)</f>
        <v>2223</v>
      </c>
      <c r="E38">
        <f ca="1">INDEX(Tabelle4!F$2:F$32,ROUNDDOWN((ROW()-2)/10,0)+1)</f>
        <v>2590</v>
      </c>
      <c r="F38">
        <f ca="1">INDEX(Tabelle4!G$2:G$32,ROUNDDOWN((ROW()-2)/10,0)+1)</f>
        <v>3610</v>
      </c>
    </row>
    <row r="39" spans="1:6" x14ac:dyDescent="0.25">
      <c r="A39">
        <v>37</v>
      </c>
      <c r="B39">
        <f ca="1">INDEX(Tabelle4!C$2:C$32,ROUNDDOWN((ROW()-2)/10,0)+1)</f>
        <v>611</v>
      </c>
      <c r="C39">
        <f ca="1">INDEX(Tabelle4!D$2:D$32,ROUNDDOWN((ROW()-2)/10,0)+1)</f>
        <v>1799.75</v>
      </c>
      <c r="D39">
        <f ca="1">INDEX(Tabelle4!E$2:E$32,ROUNDDOWN((ROW()-2)/10,0)+1)</f>
        <v>2223</v>
      </c>
      <c r="E39">
        <f ca="1">INDEX(Tabelle4!F$2:F$32,ROUNDDOWN((ROW()-2)/10,0)+1)</f>
        <v>2590</v>
      </c>
      <c r="F39">
        <f ca="1">INDEX(Tabelle4!G$2:G$32,ROUNDDOWN((ROW()-2)/10,0)+1)</f>
        <v>3610</v>
      </c>
    </row>
    <row r="40" spans="1:6" x14ac:dyDescent="0.25">
      <c r="A40">
        <v>38</v>
      </c>
      <c r="B40">
        <f ca="1">INDEX(Tabelle4!C$2:C$32,ROUNDDOWN((ROW()-2)/10,0)+1)</f>
        <v>611</v>
      </c>
      <c r="C40">
        <f ca="1">INDEX(Tabelle4!D$2:D$32,ROUNDDOWN((ROW()-2)/10,0)+1)</f>
        <v>1799.75</v>
      </c>
      <c r="D40">
        <f ca="1">INDEX(Tabelle4!E$2:E$32,ROUNDDOWN((ROW()-2)/10,0)+1)</f>
        <v>2223</v>
      </c>
      <c r="E40">
        <f ca="1">INDEX(Tabelle4!F$2:F$32,ROUNDDOWN((ROW()-2)/10,0)+1)</f>
        <v>2590</v>
      </c>
      <c r="F40">
        <f ca="1">INDEX(Tabelle4!G$2:G$32,ROUNDDOWN((ROW()-2)/10,0)+1)</f>
        <v>3610</v>
      </c>
    </row>
    <row r="41" spans="1:6" x14ac:dyDescent="0.25">
      <c r="A41">
        <v>39</v>
      </c>
      <c r="B41">
        <f ca="1">INDEX(Tabelle4!C$2:C$32,ROUNDDOWN((ROW()-2)/10,0)+1)</f>
        <v>611</v>
      </c>
      <c r="C41">
        <f ca="1">INDEX(Tabelle4!D$2:D$32,ROUNDDOWN((ROW()-2)/10,0)+1)</f>
        <v>1799.75</v>
      </c>
      <c r="D41">
        <f ca="1">INDEX(Tabelle4!E$2:E$32,ROUNDDOWN((ROW()-2)/10,0)+1)</f>
        <v>2223</v>
      </c>
      <c r="E41">
        <f ca="1">INDEX(Tabelle4!F$2:F$32,ROUNDDOWN((ROW()-2)/10,0)+1)</f>
        <v>2590</v>
      </c>
      <c r="F41">
        <f ca="1">INDEX(Tabelle4!G$2:G$32,ROUNDDOWN((ROW()-2)/10,0)+1)</f>
        <v>3610</v>
      </c>
    </row>
    <row r="42" spans="1:6" x14ac:dyDescent="0.25">
      <c r="A42">
        <v>40</v>
      </c>
      <c r="B42">
        <f ca="1">INDEX(Tabelle4!C$2:C$32,ROUNDDOWN((ROW()-2)/10,0)+1)</f>
        <v>611</v>
      </c>
      <c r="C42">
        <f ca="1">INDEX(Tabelle4!D$2:D$32,ROUNDDOWN((ROW()-2)/10,0)+1)</f>
        <v>2196</v>
      </c>
      <c r="D42">
        <f ca="1">INDEX(Tabelle4!E$2:E$32,ROUNDDOWN((ROW()-2)/10,0)+1)</f>
        <v>2250</v>
      </c>
      <c r="E42">
        <f ca="1">INDEX(Tabelle4!F$2:F$32,ROUNDDOWN((ROW()-2)/10,0)+1)</f>
        <v>3610</v>
      </c>
      <c r="F42">
        <f ca="1">INDEX(Tabelle4!G$2:G$32,ROUNDDOWN((ROW()-2)/10,0)+1)</f>
        <v>3802</v>
      </c>
    </row>
    <row r="43" spans="1:6" x14ac:dyDescent="0.25">
      <c r="A43">
        <v>41</v>
      </c>
      <c r="B43">
        <f ca="1">INDEX(Tabelle4!C$2:C$32,ROUNDDOWN((ROW()-2)/10,0)+1)</f>
        <v>611</v>
      </c>
      <c r="C43">
        <f ca="1">INDEX(Tabelle4!D$2:D$32,ROUNDDOWN((ROW()-2)/10,0)+1)</f>
        <v>2196</v>
      </c>
      <c r="D43">
        <f ca="1">INDEX(Tabelle4!E$2:E$32,ROUNDDOWN((ROW()-2)/10,0)+1)</f>
        <v>2250</v>
      </c>
      <c r="E43">
        <f ca="1">INDEX(Tabelle4!F$2:F$32,ROUNDDOWN((ROW()-2)/10,0)+1)</f>
        <v>3610</v>
      </c>
      <c r="F43">
        <f ca="1">INDEX(Tabelle4!G$2:G$32,ROUNDDOWN((ROW()-2)/10,0)+1)</f>
        <v>3802</v>
      </c>
    </row>
    <row r="44" spans="1:6" x14ac:dyDescent="0.25">
      <c r="A44">
        <v>42</v>
      </c>
      <c r="B44">
        <f ca="1">INDEX(Tabelle4!C$2:C$32,ROUNDDOWN((ROW()-2)/10,0)+1)</f>
        <v>611</v>
      </c>
      <c r="C44">
        <f ca="1">INDEX(Tabelle4!D$2:D$32,ROUNDDOWN((ROW()-2)/10,0)+1)</f>
        <v>2196</v>
      </c>
      <c r="D44">
        <f ca="1">INDEX(Tabelle4!E$2:E$32,ROUNDDOWN((ROW()-2)/10,0)+1)</f>
        <v>2250</v>
      </c>
      <c r="E44">
        <f ca="1">INDEX(Tabelle4!F$2:F$32,ROUNDDOWN((ROW()-2)/10,0)+1)</f>
        <v>3610</v>
      </c>
      <c r="F44">
        <f ca="1">INDEX(Tabelle4!G$2:G$32,ROUNDDOWN((ROW()-2)/10,0)+1)</f>
        <v>3802</v>
      </c>
    </row>
    <row r="45" spans="1:6" x14ac:dyDescent="0.25">
      <c r="A45">
        <v>43</v>
      </c>
      <c r="B45">
        <f ca="1">INDEX(Tabelle4!C$2:C$32,ROUNDDOWN((ROW()-2)/10,0)+1)</f>
        <v>611</v>
      </c>
      <c r="C45">
        <f ca="1">INDEX(Tabelle4!D$2:D$32,ROUNDDOWN((ROW()-2)/10,0)+1)</f>
        <v>2196</v>
      </c>
      <c r="D45">
        <f ca="1">INDEX(Tabelle4!E$2:E$32,ROUNDDOWN((ROW()-2)/10,0)+1)</f>
        <v>2250</v>
      </c>
      <c r="E45">
        <f ca="1">INDEX(Tabelle4!F$2:F$32,ROUNDDOWN((ROW()-2)/10,0)+1)</f>
        <v>3610</v>
      </c>
      <c r="F45">
        <f ca="1">INDEX(Tabelle4!G$2:G$32,ROUNDDOWN((ROW()-2)/10,0)+1)</f>
        <v>3802</v>
      </c>
    </row>
    <row r="46" spans="1:6" x14ac:dyDescent="0.25">
      <c r="A46">
        <v>44</v>
      </c>
      <c r="B46">
        <f ca="1">INDEX(Tabelle4!C$2:C$32,ROUNDDOWN((ROW()-2)/10,0)+1)</f>
        <v>611</v>
      </c>
      <c r="C46">
        <f ca="1">INDEX(Tabelle4!D$2:D$32,ROUNDDOWN((ROW()-2)/10,0)+1)</f>
        <v>2196</v>
      </c>
      <c r="D46">
        <f ca="1">INDEX(Tabelle4!E$2:E$32,ROUNDDOWN((ROW()-2)/10,0)+1)</f>
        <v>2250</v>
      </c>
      <c r="E46">
        <f ca="1">INDEX(Tabelle4!F$2:F$32,ROUNDDOWN((ROW()-2)/10,0)+1)</f>
        <v>3610</v>
      </c>
      <c r="F46">
        <f ca="1">INDEX(Tabelle4!G$2:G$32,ROUNDDOWN((ROW()-2)/10,0)+1)</f>
        <v>3802</v>
      </c>
    </row>
    <row r="47" spans="1:6" x14ac:dyDescent="0.25">
      <c r="A47">
        <v>45</v>
      </c>
      <c r="B47">
        <f ca="1">INDEX(Tabelle4!C$2:C$32,ROUNDDOWN((ROW()-2)/10,0)+1)</f>
        <v>611</v>
      </c>
      <c r="C47">
        <f ca="1">INDEX(Tabelle4!D$2:D$32,ROUNDDOWN((ROW()-2)/10,0)+1)</f>
        <v>2196</v>
      </c>
      <c r="D47">
        <f ca="1">INDEX(Tabelle4!E$2:E$32,ROUNDDOWN((ROW()-2)/10,0)+1)</f>
        <v>2250</v>
      </c>
      <c r="E47">
        <f ca="1">INDEX(Tabelle4!F$2:F$32,ROUNDDOWN((ROW()-2)/10,0)+1)</f>
        <v>3610</v>
      </c>
      <c r="F47">
        <f ca="1">INDEX(Tabelle4!G$2:G$32,ROUNDDOWN((ROW()-2)/10,0)+1)</f>
        <v>3802</v>
      </c>
    </row>
    <row r="48" spans="1:6" x14ac:dyDescent="0.25">
      <c r="A48">
        <v>46</v>
      </c>
      <c r="B48">
        <f ca="1">INDEX(Tabelle4!C$2:C$32,ROUNDDOWN((ROW()-2)/10,0)+1)</f>
        <v>611</v>
      </c>
      <c r="C48">
        <f ca="1">INDEX(Tabelle4!D$2:D$32,ROUNDDOWN((ROW()-2)/10,0)+1)</f>
        <v>2196</v>
      </c>
      <c r="D48">
        <f ca="1">INDEX(Tabelle4!E$2:E$32,ROUNDDOWN((ROW()-2)/10,0)+1)</f>
        <v>2250</v>
      </c>
      <c r="E48">
        <f ca="1">INDEX(Tabelle4!F$2:F$32,ROUNDDOWN((ROW()-2)/10,0)+1)</f>
        <v>3610</v>
      </c>
      <c r="F48">
        <f ca="1">INDEX(Tabelle4!G$2:G$32,ROUNDDOWN((ROW()-2)/10,0)+1)</f>
        <v>3802</v>
      </c>
    </row>
    <row r="49" spans="1:6" x14ac:dyDescent="0.25">
      <c r="A49">
        <v>47</v>
      </c>
      <c r="B49">
        <f ca="1">INDEX(Tabelle4!C$2:C$32,ROUNDDOWN((ROW()-2)/10,0)+1)</f>
        <v>611</v>
      </c>
      <c r="C49">
        <f ca="1">INDEX(Tabelle4!D$2:D$32,ROUNDDOWN((ROW()-2)/10,0)+1)</f>
        <v>2196</v>
      </c>
      <c r="D49">
        <f ca="1">INDEX(Tabelle4!E$2:E$32,ROUNDDOWN((ROW()-2)/10,0)+1)</f>
        <v>2250</v>
      </c>
      <c r="E49">
        <f ca="1">INDEX(Tabelle4!F$2:F$32,ROUNDDOWN((ROW()-2)/10,0)+1)</f>
        <v>3610</v>
      </c>
      <c r="F49">
        <f ca="1">INDEX(Tabelle4!G$2:G$32,ROUNDDOWN((ROW()-2)/10,0)+1)</f>
        <v>3802</v>
      </c>
    </row>
    <row r="50" spans="1:6" x14ac:dyDescent="0.25">
      <c r="A50">
        <v>48</v>
      </c>
      <c r="B50">
        <f ca="1">INDEX(Tabelle4!C$2:C$32,ROUNDDOWN((ROW()-2)/10,0)+1)</f>
        <v>611</v>
      </c>
      <c r="C50">
        <f ca="1">INDEX(Tabelle4!D$2:D$32,ROUNDDOWN((ROW()-2)/10,0)+1)</f>
        <v>2196</v>
      </c>
      <c r="D50">
        <f ca="1">INDEX(Tabelle4!E$2:E$32,ROUNDDOWN((ROW()-2)/10,0)+1)</f>
        <v>2250</v>
      </c>
      <c r="E50">
        <f ca="1">INDEX(Tabelle4!F$2:F$32,ROUNDDOWN((ROW()-2)/10,0)+1)</f>
        <v>3610</v>
      </c>
      <c r="F50">
        <f ca="1">INDEX(Tabelle4!G$2:G$32,ROUNDDOWN((ROW()-2)/10,0)+1)</f>
        <v>3802</v>
      </c>
    </row>
    <row r="51" spans="1:6" x14ac:dyDescent="0.25">
      <c r="A51">
        <v>49</v>
      </c>
      <c r="B51">
        <f ca="1">INDEX(Tabelle4!C$2:C$32,ROUNDDOWN((ROW()-2)/10,0)+1)</f>
        <v>611</v>
      </c>
      <c r="C51">
        <f ca="1">INDEX(Tabelle4!D$2:D$32,ROUNDDOWN((ROW()-2)/10,0)+1)</f>
        <v>2196</v>
      </c>
      <c r="D51">
        <f ca="1">INDEX(Tabelle4!E$2:E$32,ROUNDDOWN((ROW()-2)/10,0)+1)</f>
        <v>2250</v>
      </c>
      <c r="E51">
        <f ca="1">INDEX(Tabelle4!F$2:F$32,ROUNDDOWN((ROW()-2)/10,0)+1)</f>
        <v>3610</v>
      </c>
      <c r="F51">
        <f ca="1">INDEX(Tabelle4!G$2:G$32,ROUNDDOWN((ROW()-2)/10,0)+1)</f>
        <v>3802</v>
      </c>
    </row>
    <row r="52" spans="1:6" x14ac:dyDescent="0.25">
      <c r="A52">
        <v>50</v>
      </c>
      <c r="B52">
        <f ca="1">INDEX(Tabelle4!C$2:C$32,ROUNDDOWN((ROW()-2)/10,0)+1)</f>
        <v>611</v>
      </c>
      <c r="C52">
        <f ca="1">INDEX(Tabelle4!D$2:D$32,ROUNDDOWN((ROW()-2)/10,0)+1)</f>
        <v>2209.5</v>
      </c>
      <c r="D52">
        <f ca="1">INDEX(Tabelle4!E$2:E$32,ROUNDDOWN((ROW()-2)/10,0)+1)</f>
        <v>2930</v>
      </c>
      <c r="E52">
        <f ca="1">INDEX(Tabelle4!F$2:F$32,ROUNDDOWN((ROW()-2)/10,0)+1)</f>
        <v>3754</v>
      </c>
      <c r="F52">
        <f ca="1">INDEX(Tabelle4!G$2:G$32,ROUNDDOWN((ROW()-2)/10,0)+1)</f>
        <v>7289</v>
      </c>
    </row>
    <row r="53" spans="1:6" x14ac:dyDescent="0.25">
      <c r="A53">
        <v>51</v>
      </c>
      <c r="B53">
        <f ca="1">INDEX(Tabelle4!C$2:C$32,ROUNDDOWN((ROW()-2)/10,0)+1)</f>
        <v>611</v>
      </c>
      <c r="C53">
        <f ca="1">INDEX(Tabelle4!D$2:D$32,ROUNDDOWN((ROW()-2)/10,0)+1)</f>
        <v>2209.5</v>
      </c>
      <c r="D53">
        <f ca="1">INDEX(Tabelle4!E$2:E$32,ROUNDDOWN((ROW()-2)/10,0)+1)</f>
        <v>2930</v>
      </c>
      <c r="E53">
        <f ca="1">INDEX(Tabelle4!F$2:F$32,ROUNDDOWN((ROW()-2)/10,0)+1)</f>
        <v>3754</v>
      </c>
      <c r="F53">
        <f ca="1">INDEX(Tabelle4!G$2:G$32,ROUNDDOWN((ROW()-2)/10,0)+1)</f>
        <v>7289</v>
      </c>
    </row>
    <row r="54" spans="1:6" x14ac:dyDescent="0.25">
      <c r="A54">
        <v>52</v>
      </c>
      <c r="B54">
        <f ca="1">INDEX(Tabelle4!C$2:C$32,ROUNDDOWN((ROW()-2)/10,0)+1)</f>
        <v>611</v>
      </c>
      <c r="C54">
        <f ca="1">INDEX(Tabelle4!D$2:D$32,ROUNDDOWN((ROW()-2)/10,0)+1)</f>
        <v>2209.5</v>
      </c>
      <c r="D54">
        <f ca="1">INDEX(Tabelle4!E$2:E$32,ROUNDDOWN((ROW()-2)/10,0)+1)</f>
        <v>2930</v>
      </c>
      <c r="E54">
        <f ca="1">INDEX(Tabelle4!F$2:F$32,ROUNDDOWN((ROW()-2)/10,0)+1)</f>
        <v>3754</v>
      </c>
      <c r="F54">
        <f ca="1">INDEX(Tabelle4!G$2:G$32,ROUNDDOWN((ROW()-2)/10,0)+1)</f>
        <v>7289</v>
      </c>
    </row>
    <row r="55" spans="1:6" x14ac:dyDescent="0.25">
      <c r="A55">
        <v>53</v>
      </c>
      <c r="B55">
        <f ca="1">INDEX(Tabelle4!C$2:C$32,ROUNDDOWN((ROW()-2)/10,0)+1)</f>
        <v>611</v>
      </c>
      <c r="C55">
        <f ca="1">INDEX(Tabelle4!D$2:D$32,ROUNDDOWN((ROW()-2)/10,0)+1)</f>
        <v>2209.5</v>
      </c>
      <c r="D55">
        <f ca="1">INDEX(Tabelle4!E$2:E$32,ROUNDDOWN((ROW()-2)/10,0)+1)</f>
        <v>2930</v>
      </c>
      <c r="E55">
        <f ca="1">INDEX(Tabelle4!F$2:F$32,ROUNDDOWN((ROW()-2)/10,0)+1)</f>
        <v>3754</v>
      </c>
      <c r="F55">
        <f ca="1">INDEX(Tabelle4!G$2:G$32,ROUNDDOWN((ROW()-2)/10,0)+1)</f>
        <v>7289</v>
      </c>
    </row>
    <row r="56" spans="1:6" x14ac:dyDescent="0.25">
      <c r="A56">
        <v>54</v>
      </c>
      <c r="B56">
        <f ca="1">INDEX(Tabelle4!C$2:C$32,ROUNDDOWN((ROW()-2)/10,0)+1)</f>
        <v>611</v>
      </c>
      <c r="C56">
        <f ca="1">INDEX(Tabelle4!D$2:D$32,ROUNDDOWN((ROW()-2)/10,0)+1)</f>
        <v>2209.5</v>
      </c>
      <c r="D56">
        <f ca="1">INDEX(Tabelle4!E$2:E$32,ROUNDDOWN((ROW()-2)/10,0)+1)</f>
        <v>2930</v>
      </c>
      <c r="E56">
        <f ca="1">INDEX(Tabelle4!F$2:F$32,ROUNDDOWN((ROW()-2)/10,0)+1)</f>
        <v>3754</v>
      </c>
      <c r="F56">
        <f ca="1">INDEX(Tabelle4!G$2:G$32,ROUNDDOWN((ROW()-2)/10,0)+1)</f>
        <v>7289</v>
      </c>
    </row>
    <row r="57" spans="1:6" x14ac:dyDescent="0.25">
      <c r="A57">
        <v>55</v>
      </c>
      <c r="B57">
        <f ca="1">INDEX(Tabelle4!C$2:C$32,ROUNDDOWN((ROW()-2)/10,0)+1)</f>
        <v>611</v>
      </c>
      <c r="C57">
        <f ca="1">INDEX(Tabelle4!D$2:D$32,ROUNDDOWN((ROW()-2)/10,0)+1)</f>
        <v>2209.5</v>
      </c>
      <c r="D57">
        <f ca="1">INDEX(Tabelle4!E$2:E$32,ROUNDDOWN((ROW()-2)/10,0)+1)</f>
        <v>2930</v>
      </c>
      <c r="E57">
        <f ca="1">INDEX(Tabelle4!F$2:F$32,ROUNDDOWN((ROW()-2)/10,0)+1)</f>
        <v>3754</v>
      </c>
      <c r="F57">
        <f ca="1">INDEX(Tabelle4!G$2:G$32,ROUNDDOWN((ROW()-2)/10,0)+1)</f>
        <v>7289</v>
      </c>
    </row>
    <row r="58" spans="1:6" x14ac:dyDescent="0.25">
      <c r="A58">
        <v>56</v>
      </c>
      <c r="B58">
        <f ca="1">INDEX(Tabelle4!C$2:C$32,ROUNDDOWN((ROW()-2)/10,0)+1)</f>
        <v>611</v>
      </c>
      <c r="C58">
        <f ca="1">INDEX(Tabelle4!D$2:D$32,ROUNDDOWN((ROW()-2)/10,0)+1)</f>
        <v>2209.5</v>
      </c>
      <c r="D58">
        <f ca="1">INDEX(Tabelle4!E$2:E$32,ROUNDDOWN((ROW()-2)/10,0)+1)</f>
        <v>2930</v>
      </c>
      <c r="E58">
        <f ca="1">INDEX(Tabelle4!F$2:F$32,ROUNDDOWN((ROW()-2)/10,0)+1)</f>
        <v>3754</v>
      </c>
      <c r="F58">
        <f ca="1">INDEX(Tabelle4!G$2:G$32,ROUNDDOWN((ROW()-2)/10,0)+1)</f>
        <v>7289</v>
      </c>
    </row>
    <row r="59" spans="1:6" x14ac:dyDescent="0.25">
      <c r="A59">
        <v>57</v>
      </c>
      <c r="B59">
        <f ca="1">INDEX(Tabelle4!C$2:C$32,ROUNDDOWN((ROW()-2)/10,0)+1)</f>
        <v>611</v>
      </c>
      <c r="C59">
        <f ca="1">INDEX(Tabelle4!D$2:D$32,ROUNDDOWN((ROW()-2)/10,0)+1)</f>
        <v>2209.5</v>
      </c>
      <c r="D59">
        <f ca="1">INDEX(Tabelle4!E$2:E$32,ROUNDDOWN((ROW()-2)/10,0)+1)</f>
        <v>2930</v>
      </c>
      <c r="E59">
        <f ca="1">INDEX(Tabelle4!F$2:F$32,ROUNDDOWN((ROW()-2)/10,0)+1)</f>
        <v>3754</v>
      </c>
      <c r="F59">
        <f ca="1">INDEX(Tabelle4!G$2:G$32,ROUNDDOWN((ROW()-2)/10,0)+1)</f>
        <v>7289</v>
      </c>
    </row>
    <row r="60" spans="1:6" x14ac:dyDescent="0.25">
      <c r="A60">
        <v>58</v>
      </c>
      <c r="B60">
        <f ca="1">INDEX(Tabelle4!C$2:C$32,ROUNDDOWN((ROW()-2)/10,0)+1)</f>
        <v>611</v>
      </c>
      <c r="C60">
        <f ca="1">INDEX(Tabelle4!D$2:D$32,ROUNDDOWN((ROW()-2)/10,0)+1)</f>
        <v>2209.5</v>
      </c>
      <c r="D60">
        <f ca="1">INDEX(Tabelle4!E$2:E$32,ROUNDDOWN((ROW()-2)/10,0)+1)</f>
        <v>2930</v>
      </c>
      <c r="E60">
        <f ca="1">INDEX(Tabelle4!F$2:F$32,ROUNDDOWN((ROW()-2)/10,0)+1)</f>
        <v>3754</v>
      </c>
      <c r="F60">
        <f ca="1">INDEX(Tabelle4!G$2:G$32,ROUNDDOWN((ROW()-2)/10,0)+1)</f>
        <v>7289</v>
      </c>
    </row>
    <row r="61" spans="1:6" x14ac:dyDescent="0.25">
      <c r="A61">
        <v>59</v>
      </c>
      <c r="B61">
        <f ca="1">INDEX(Tabelle4!C$2:C$32,ROUNDDOWN((ROW()-2)/10,0)+1)</f>
        <v>611</v>
      </c>
      <c r="C61">
        <f ca="1">INDEX(Tabelle4!D$2:D$32,ROUNDDOWN((ROW()-2)/10,0)+1)</f>
        <v>2209.5</v>
      </c>
      <c r="D61">
        <f ca="1">INDEX(Tabelle4!E$2:E$32,ROUNDDOWN((ROW()-2)/10,0)+1)</f>
        <v>2930</v>
      </c>
      <c r="E61">
        <f ca="1">INDEX(Tabelle4!F$2:F$32,ROUNDDOWN((ROW()-2)/10,0)+1)</f>
        <v>3754</v>
      </c>
      <c r="F61">
        <f ca="1">INDEX(Tabelle4!G$2:G$32,ROUNDDOWN((ROW()-2)/10,0)+1)</f>
        <v>7289</v>
      </c>
    </row>
    <row r="62" spans="1:6" x14ac:dyDescent="0.25">
      <c r="A62">
        <v>60</v>
      </c>
      <c r="B62">
        <f ca="1">INDEX(Tabelle4!C$2:C$32,ROUNDDOWN((ROW()-2)/10,0)+1)</f>
        <v>611</v>
      </c>
      <c r="C62">
        <f ca="1">INDEX(Tabelle4!D$2:D$32,ROUNDDOWN((ROW()-2)/10,0)+1)</f>
        <v>2223</v>
      </c>
      <c r="D62">
        <f ca="1">INDEX(Tabelle4!E$2:E$32,ROUNDDOWN((ROW()-2)/10,0)+1)</f>
        <v>2979</v>
      </c>
      <c r="E62">
        <f ca="1">INDEX(Tabelle4!F$2:F$32,ROUNDDOWN((ROW()-2)/10,0)+1)</f>
        <v>3706</v>
      </c>
      <c r="F62">
        <f ca="1">INDEX(Tabelle4!G$2:G$32,ROUNDDOWN((ROW()-2)/10,0)+1)</f>
        <v>7289</v>
      </c>
    </row>
    <row r="63" spans="1:6" x14ac:dyDescent="0.25">
      <c r="A63">
        <v>61</v>
      </c>
      <c r="B63">
        <f ca="1">INDEX(Tabelle4!C$2:C$32,ROUNDDOWN((ROW()-2)/10,0)+1)</f>
        <v>611</v>
      </c>
      <c r="C63">
        <f ca="1">INDEX(Tabelle4!D$2:D$32,ROUNDDOWN((ROW()-2)/10,0)+1)</f>
        <v>2223</v>
      </c>
      <c r="D63">
        <f ca="1">INDEX(Tabelle4!E$2:E$32,ROUNDDOWN((ROW()-2)/10,0)+1)</f>
        <v>2979</v>
      </c>
      <c r="E63">
        <f ca="1">INDEX(Tabelle4!F$2:F$32,ROUNDDOWN((ROW()-2)/10,0)+1)</f>
        <v>3706</v>
      </c>
      <c r="F63">
        <f ca="1">INDEX(Tabelle4!G$2:G$32,ROUNDDOWN((ROW()-2)/10,0)+1)</f>
        <v>7289</v>
      </c>
    </row>
    <row r="64" spans="1:6" x14ac:dyDescent="0.25">
      <c r="A64">
        <v>62</v>
      </c>
      <c r="B64">
        <f ca="1">INDEX(Tabelle4!C$2:C$32,ROUNDDOWN((ROW()-2)/10,0)+1)</f>
        <v>611</v>
      </c>
      <c r="C64">
        <f ca="1">INDEX(Tabelle4!D$2:D$32,ROUNDDOWN((ROW()-2)/10,0)+1)</f>
        <v>2223</v>
      </c>
      <c r="D64">
        <f ca="1">INDEX(Tabelle4!E$2:E$32,ROUNDDOWN((ROW()-2)/10,0)+1)</f>
        <v>2979</v>
      </c>
      <c r="E64">
        <f ca="1">INDEX(Tabelle4!F$2:F$32,ROUNDDOWN((ROW()-2)/10,0)+1)</f>
        <v>3706</v>
      </c>
      <c r="F64">
        <f ca="1">INDEX(Tabelle4!G$2:G$32,ROUNDDOWN((ROW()-2)/10,0)+1)</f>
        <v>7289</v>
      </c>
    </row>
    <row r="65" spans="1:6" x14ac:dyDescent="0.25">
      <c r="A65">
        <v>63</v>
      </c>
      <c r="B65">
        <f ca="1">INDEX(Tabelle4!C$2:C$32,ROUNDDOWN((ROW()-2)/10,0)+1)</f>
        <v>611</v>
      </c>
      <c r="C65">
        <f ca="1">INDEX(Tabelle4!D$2:D$32,ROUNDDOWN((ROW()-2)/10,0)+1)</f>
        <v>2223</v>
      </c>
      <c r="D65">
        <f ca="1">INDEX(Tabelle4!E$2:E$32,ROUNDDOWN((ROW()-2)/10,0)+1)</f>
        <v>2979</v>
      </c>
      <c r="E65">
        <f ca="1">INDEX(Tabelle4!F$2:F$32,ROUNDDOWN((ROW()-2)/10,0)+1)</f>
        <v>3706</v>
      </c>
      <c r="F65">
        <f ca="1">INDEX(Tabelle4!G$2:G$32,ROUNDDOWN((ROW()-2)/10,0)+1)</f>
        <v>7289</v>
      </c>
    </row>
    <row r="66" spans="1:6" x14ac:dyDescent="0.25">
      <c r="A66">
        <v>64</v>
      </c>
      <c r="B66">
        <f ca="1">INDEX(Tabelle4!C$2:C$32,ROUNDDOWN((ROW()-2)/10,0)+1)</f>
        <v>611</v>
      </c>
      <c r="C66">
        <f ca="1">INDEX(Tabelle4!D$2:D$32,ROUNDDOWN((ROW()-2)/10,0)+1)</f>
        <v>2223</v>
      </c>
      <c r="D66">
        <f ca="1">INDEX(Tabelle4!E$2:E$32,ROUNDDOWN((ROW()-2)/10,0)+1)</f>
        <v>2979</v>
      </c>
      <c r="E66">
        <f ca="1">INDEX(Tabelle4!F$2:F$32,ROUNDDOWN((ROW()-2)/10,0)+1)</f>
        <v>3706</v>
      </c>
      <c r="F66">
        <f ca="1">INDEX(Tabelle4!G$2:G$32,ROUNDDOWN((ROW()-2)/10,0)+1)</f>
        <v>7289</v>
      </c>
    </row>
    <row r="67" spans="1:6" x14ac:dyDescent="0.25">
      <c r="A67">
        <v>65</v>
      </c>
      <c r="B67">
        <f ca="1">INDEX(Tabelle4!C$2:C$32,ROUNDDOWN((ROW()-2)/10,0)+1)</f>
        <v>611</v>
      </c>
      <c r="C67">
        <f ca="1">INDEX(Tabelle4!D$2:D$32,ROUNDDOWN((ROW()-2)/10,0)+1)</f>
        <v>2223</v>
      </c>
      <c r="D67">
        <f ca="1">INDEX(Tabelle4!E$2:E$32,ROUNDDOWN((ROW()-2)/10,0)+1)</f>
        <v>2979</v>
      </c>
      <c r="E67">
        <f ca="1">INDEX(Tabelle4!F$2:F$32,ROUNDDOWN((ROW()-2)/10,0)+1)</f>
        <v>3706</v>
      </c>
      <c r="F67">
        <f ca="1">INDEX(Tabelle4!G$2:G$32,ROUNDDOWN((ROW()-2)/10,0)+1)</f>
        <v>7289</v>
      </c>
    </row>
    <row r="68" spans="1:6" x14ac:dyDescent="0.25">
      <c r="A68">
        <v>66</v>
      </c>
      <c r="B68">
        <f ca="1">INDEX(Tabelle4!C$2:C$32,ROUNDDOWN((ROW()-2)/10,0)+1)</f>
        <v>611</v>
      </c>
      <c r="C68">
        <f ca="1">INDEX(Tabelle4!D$2:D$32,ROUNDDOWN((ROW()-2)/10,0)+1)</f>
        <v>2223</v>
      </c>
      <c r="D68">
        <f ca="1">INDEX(Tabelle4!E$2:E$32,ROUNDDOWN((ROW()-2)/10,0)+1)</f>
        <v>2979</v>
      </c>
      <c r="E68">
        <f ca="1">INDEX(Tabelle4!F$2:F$32,ROUNDDOWN((ROW()-2)/10,0)+1)</f>
        <v>3706</v>
      </c>
      <c r="F68">
        <f ca="1">INDEX(Tabelle4!G$2:G$32,ROUNDDOWN((ROW()-2)/10,0)+1)</f>
        <v>7289</v>
      </c>
    </row>
    <row r="69" spans="1:6" x14ac:dyDescent="0.25">
      <c r="A69">
        <v>67</v>
      </c>
      <c r="B69">
        <f ca="1">INDEX(Tabelle4!C$2:C$32,ROUNDDOWN((ROW()-2)/10,0)+1)</f>
        <v>611</v>
      </c>
      <c r="C69">
        <f ca="1">INDEX(Tabelle4!D$2:D$32,ROUNDDOWN((ROW()-2)/10,0)+1)</f>
        <v>2223</v>
      </c>
      <c r="D69">
        <f ca="1">INDEX(Tabelle4!E$2:E$32,ROUNDDOWN((ROW()-2)/10,0)+1)</f>
        <v>2979</v>
      </c>
      <c r="E69">
        <f ca="1">INDEX(Tabelle4!F$2:F$32,ROUNDDOWN((ROW()-2)/10,0)+1)</f>
        <v>3706</v>
      </c>
      <c r="F69">
        <f ca="1">INDEX(Tabelle4!G$2:G$32,ROUNDDOWN((ROW()-2)/10,0)+1)</f>
        <v>7289</v>
      </c>
    </row>
    <row r="70" spans="1:6" x14ac:dyDescent="0.25">
      <c r="A70">
        <v>68</v>
      </c>
      <c r="B70">
        <f ca="1">INDEX(Tabelle4!C$2:C$32,ROUNDDOWN((ROW()-2)/10,0)+1)</f>
        <v>611</v>
      </c>
      <c r="C70">
        <f ca="1">INDEX(Tabelle4!D$2:D$32,ROUNDDOWN((ROW()-2)/10,0)+1)</f>
        <v>2223</v>
      </c>
      <c r="D70">
        <f ca="1">INDEX(Tabelle4!E$2:E$32,ROUNDDOWN((ROW()-2)/10,0)+1)</f>
        <v>2979</v>
      </c>
      <c r="E70">
        <f ca="1">INDEX(Tabelle4!F$2:F$32,ROUNDDOWN((ROW()-2)/10,0)+1)</f>
        <v>3706</v>
      </c>
      <c r="F70">
        <f ca="1">INDEX(Tabelle4!G$2:G$32,ROUNDDOWN((ROW()-2)/10,0)+1)</f>
        <v>7289</v>
      </c>
    </row>
    <row r="71" spans="1:6" x14ac:dyDescent="0.25">
      <c r="A71">
        <v>69</v>
      </c>
      <c r="B71">
        <f ca="1">INDEX(Tabelle4!C$2:C$32,ROUNDDOWN((ROW()-2)/10,0)+1)</f>
        <v>611</v>
      </c>
      <c r="C71">
        <f ca="1">INDEX(Tabelle4!D$2:D$32,ROUNDDOWN((ROW()-2)/10,0)+1)</f>
        <v>2223</v>
      </c>
      <c r="D71">
        <f ca="1">INDEX(Tabelle4!E$2:E$32,ROUNDDOWN((ROW()-2)/10,0)+1)</f>
        <v>2979</v>
      </c>
      <c r="E71">
        <f ca="1">INDEX(Tabelle4!F$2:F$32,ROUNDDOWN((ROW()-2)/10,0)+1)</f>
        <v>3706</v>
      </c>
      <c r="F71">
        <f ca="1">INDEX(Tabelle4!G$2:G$32,ROUNDDOWN((ROW()-2)/10,0)+1)</f>
        <v>7289</v>
      </c>
    </row>
    <row r="72" spans="1:6" x14ac:dyDescent="0.25">
      <c r="A72">
        <v>70</v>
      </c>
      <c r="B72">
        <f ca="1">INDEX(Tabelle4!C$2:C$32,ROUNDDOWN((ROW()-2)/10,0)+1)</f>
        <v>611</v>
      </c>
      <c r="C72">
        <f ca="1">INDEX(Tabelle4!D$2:D$32,ROUNDDOWN((ROW()-2)/10,0)+1)</f>
        <v>1860.5</v>
      </c>
      <c r="D72">
        <f ca="1">INDEX(Tabelle4!E$2:E$32,ROUNDDOWN((ROW()-2)/10,0)+1)</f>
        <v>2614.5</v>
      </c>
      <c r="E72">
        <f ca="1">INDEX(Tabelle4!F$2:F$32,ROUNDDOWN((ROW()-2)/10,0)+1)</f>
        <v>3658</v>
      </c>
      <c r="F72">
        <f ca="1">INDEX(Tabelle4!G$2:G$32,ROUNDDOWN((ROW()-2)/10,0)+1)</f>
        <v>7289</v>
      </c>
    </row>
    <row r="73" spans="1:6" x14ac:dyDescent="0.25">
      <c r="A73">
        <v>71</v>
      </c>
      <c r="B73">
        <f ca="1">INDEX(Tabelle4!C$2:C$32,ROUNDDOWN((ROW()-2)/10,0)+1)</f>
        <v>611</v>
      </c>
      <c r="C73">
        <f ca="1">INDEX(Tabelle4!D$2:D$32,ROUNDDOWN((ROW()-2)/10,0)+1)</f>
        <v>1860.5</v>
      </c>
      <c r="D73">
        <f ca="1">INDEX(Tabelle4!E$2:E$32,ROUNDDOWN((ROW()-2)/10,0)+1)</f>
        <v>2614.5</v>
      </c>
      <c r="E73">
        <f ca="1">INDEX(Tabelle4!F$2:F$32,ROUNDDOWN((ROW()-2)/10,0)+1)</f>
        <v>3658</v>
      </c>
      <c r="F73">
        <f ca="1">INDEX(Tabelle4!G$2:G$32,ROUNDDOWN((ROW()-2)/10,0)+1)</f>
        <v>7289</v>
      </c>
    </row>
    <row r="74" spans="1:6" x14ac:dyDescent="0.25">
      <c r="A74">
        <v>72</v>
      </c>
      <c r="B74">
        <f ca="1">INDEX(Tabelle4!C$2:C$32,ROUNDDOWN((ROW()-2)/10,0)+1)</f>
        <v>611</v>
      </c>
      <c r="C74">
        <f ca="1">INDEX(Tabelle4!D$2:D$32,ROUNDDOWN((ROW()-2)/10,0)+1)</f>
        <v>1860.5</v>
      </c>
      <c r="D74">
        <f ca="1">INDEX(Tabelle4!E$2:E$32,ROUNDDOWN((ROW()-2)/10,0)+1)</f>
        <v>2614.5</v>
      </c>
      <c r="E74">
        <f ca="1">INDEX(Tabelle4!F$2:F$32,ROUNDDOWN((ROW()-2)/10,0)+1)</f>
        <v>3658</v>
      </c>
      <c r="F74">
        <f ca="1">INDEX(Tabelle4!G$2:G$32,ROUNDDOWN((ROW()-2)/10,0)+1)</f>
        <v>7289</v>
      </c>
    </row>
    <row r="75" spans="1:6" x14ac:dyDescent="0.25">
      <c r="A75">
        <v>73</v>
      </c>
      <c r="B75">
        <f ca="1">INDEX(Tabelle4!C$2:C$32,ROUNDDOWN((ROW()-2)/10,0)+1)</f>
        <v>611</v>
      </c>
      <c r="C75">
        <f ca="1">INDEX(Tabelle4!D$2:D$32,ROUNDDOWN((ROW()-2)/10,0)+1)</f>
        <v>1860.5</v>
      </c>
      <c r="D75">
        <f ca="1">INDEX(Tabelle4!E$2:E$32,ROUNDDOWN((ROW()-2)/10,0)+1)</f>
        <v>2614.5</v>
      </c>
      <c r="E75">
        <f ca="1">INDEX(Tabelle4!F$2:F$32,ROUNDDOWN((ROW()-2)/10,0)+1)</f>
        <v>3658</v>
      </c>
      <c r="F75">
        <f ca="1">INDEX(Tabelle4!G$2:G$32,ROUNDDOWN((ROW()-2)/10,0)+1)</f>
        <v>7289</v>
      </c>
    </row>
    <row r="76" spans="1:6" x14ac:dyDescent="0.25">
      <c r="A76">
        <v>74</v>
      </c>
      <c r="B76">
        <f ca="1">INDEX(Tabelle4!C$2:C$32,ROUNDDOWN((ROW()-2)/10,0)+1)</f>
        <v>611</v>
      </c>
      <c r="C76">
        <f ca="1">INDEX(Tabelle4!D$2:D$32,ROUNDDOWN((ROW()-2)/10,0)+1)</f>
        <v>1860.5</v>
      </c>
      <c r="D76">
        <f ca="1">INDEX(Tabelle4!E$2:E$32,ROUNDDOWN((ROW()-2)/10,0)+1)</f>
        <v>2614.5</v>
      </c>
      <c r="E76">
        <f ca="1">INDEX(Tabelle4!F$2:F$32,ROUNDDOWN((ROW()-2)/10,0)+1)</f>
        <v>3658</v>
      </c>
      <c r="F76">
        <f ca="1">INDEX(Tabelle4!G$2:G$32,ROUNDDOWN((ROW()-2)/10,0)+1)</f>
        <v>7289</v>
      </c>
    </row>
    <row r="77" spans="1:6" x14ac:dyDescent="0.25">
      <c r="A77">
        <v>75</v>
      </c>
      <c r="B77">
        <f ca="1">INDEX(Tabelle4!C$2:C$32,ROUNDDOWN((ROW()-2)/10,0)+1)</f>
        <v>611</v>
      </c>
      <c r="C77">
        <f ca="1">INDEX(Tabelle4!D$2:D$32,ROUNDDOWN((ROW()-2)/10,0)+1)</f>
        <v>1860.5</v>
      </c>
      <c r="D77">
        <f ca="1">INDEX(Tabelle4!E$2:E$32,ROUNDDOWN((ROW()-2)/10,0)+1)</f>
        <v>2614.5</v>
      </c>
      <c r="E77">
        <f ca="1">INDEX(Tabelle4!F$2:F$32,ROUNDDOWN((ROW()-2)/10,0)+1)</f>
        <v>3658</v>
      </c>
      <c r="F77">
        <f ca="1">INDEX(Tabelle4!G$2:G$32,ROUNDDOWN((ROW()-2)/10,0)+1)</f>
        <v>7289</v>
      </c>
    </row>
    <row r="78" spans="1:6" x14ac:dyDescent="0.25">
      <c r="A78">
        <v>76</v>
      </c>
      <c r="B78">
        <f ca="1">INDEX(Tabelle4!C$2:C$32,ROUNDDOWN((ROW()-2)/10,0)+1)</f>
        <v>611</v>
      </c>
      <c r="C78">
        <f ca="1">INDEX(Tabelle4!D$2:D$32,ROUNDDOWN((ROW()-2)/10,0)+1)</f>
        <v>1860.5</v>
      </c>
      <c r="D78">
        <f ca="1">INDEX(Tabelle4!E$2:E$32,ROUNDDOWN((ROW()-2)/10,0)+1)</f>
        <v>2614.5</v>
      </c>
      <c r="E78">
        <f ca="1">INDEX(Tabelle4!F$2:F$32,ROUNDDOWN((ROW()-2)/10,0)+1)</f>
        <v>3658</v>
      </c>
      <c r="F78">
        <f ca="1">INDEX(Tabelle4!G$2:G$32,ROUNDDOWN((ROW()-2)/10,0)+1)</f>
        <v>7289</v>
      </c>
    </row>
    <row r="79" spans="1:6" x14ac:dyDescent="0.25">
      <c r="A79">
        <v>77</v>
      </c>
      <c r="B79">
        <f ca="1">INDEX(Tabelle4!C$2:C$32,ROUNDDOWN((ROW()-2)/10,0)+1)</f>
        <v>611</v>
      </c>
      <c r="C79">
        <f ca="1">INDEX(Tabelle4!D$2:D$32,ROUNDDOWN((ROW()-2)/10,0)+1)</f>
        <v>1860.5</v>
      </c>
      <c r="D79">
        <f ca="1">INDEX(Tabelle4!E$2:E$32,ROUNDDOWN((ROW()-2)/10,0)+1)</f>
        <v>2614.5</v>
      </c>
      <c r="E79">
        <f ca="1">INDEX(Tabelle4!F$2:F$32,ROUNDDOWN((ROW()-2)/10,0)+1)</f>
        <v>3658</v>
      </c>
      <c r="F79">
        <f ca="1">INDEX(Tabelle4!G$2:G$32,ROUNDDOWN((ROW()-2)/10,0)+1)</f>
        <v>7289</v>
      </c>
    </row>
    <row r="80" spans="1:6" x14ac:dyDescent="0.25">
      <c r="A80">
        <v>78</v>
      </c>
      <c r="B80">
        <f ca="1">INDEX(Tabelle4!C$2:C$32,ROUNDDOWN((ROW()-2)/10,0)+1)</f>
        <v>611</v>
      </c>
      <c r="C80">
        <f ca="1">INDEX(Tabelle4!D$2:D$32,ROUNDDOWN((ROW()-2)/10,0)+1)</f>
        <v>1860.5</v>
      </c>
      <c r="D80">
        <f ca="1">INDEX(Tabelle4!E$2:E$32,ROUNDDOWN((ROW()-2)/10,0)+1)</f>
        <v>2614.5</v>
      </c>
      <c r="E80">
        <f ca="1">INDEX(Tabelle4!F$2:F$32,ROUNDDOWN((ROW()-2)/10,0)+1)</f>
        <v>3658</v>
      </c>
      <c r="F80">
        <f ca="1">INDEX(Tabelle4!G$2:G$32,ROUNDDOWN((ROW()-2)/10,0)+1)</f>
        <v>7289</v>
      </c>
    </row>
    <row r="81" spans="1:6" x14ac:dyDescent="0.25">
      <c r="A81">
        <v>79</v>
      </c>
      <c r="B81">
        <f ca="1">INDEX(Tabelle4!C$2:C$32,ROUNDDOWN((ROW()-2)/10,0)+1)</f>
        <v>611</v>
      </c>
      <c r="C81">
        <f ca="1">INDEX(Tabelle4!D$2:D$32,ROUNDDOWN((ROW()-2)/10,0)+1)</f>
        <v>1860.5</v>
      </c>
      <c r="D81">
        <f ca="1">INDEX(Tabelle4!E$2:E$32,ROUNDDOWN((ROW()-2)/10,0)+1)</f>
        <v>2614.5</v>
      </c>
      <c r="E81">
        <f ca="1">INDEX(Tabelle4!F$2:F$32,ROUNDDOWN((ROW()-2)/10,0)+1)</f>
        <v>3658</v>
      </c>
      <c r="F81">
        <f ca="1">INDEX(Tabelle4!G$2:G$32,ROUNDDOWN((ROW()-2)/10,0)+1)</f>
        <v>7289</v>
      </c>
    </row>
    <row r="82" spans="1:6" x14ac:dyDescent="0.25">
      <c r="A82">
        <v>80</v>
      </c>
      <c r="B82">
        <f ca="1">INDEX(Tabelle4!C$2:C$32,ROUNDDOWN((ROW()-2)/10,0)+1)</f>
        <v>611</v>
      </c>
      <c r="C82">
        <f ca="1">INDEX(Tabelle4!D$2:D$32,ROUNDDOWN((ROW()-2)/10,0)+1)</f>
        <v>2196</v>
      </c>
      <c r="D82">
        <f ca="1">INDEX(Tabelle4!E$2:E$32,ROUNDDOWN((ROW()-2)/10,0)+1)</f>
        <v>2979</v>
      </c>
      <c r="E82">
        <f ca="1">INDEX(Tabelle4!F$2:F$32,ROUNDDOWN((ROW()-2)/10,0)+1)</f>
        <v>3802</v>
      </c>
      <c r="F82">
        <f ca="1">INDEX(Tabelle4!G$2:G$32,ROUNDDOWN((ROW()-2)/10,0)+1)</f>
        <v>7289</v>
      </c>
    </row>
    <row r="83" spans="1:6" x14ac:dyDescent="0.25">
      <c r="A83">
        <v>81</v>
      </c>
      <c r="B83">
        <f ca="1">INDEX(Tabelle4!C$2:C$32,ROUNDDOWN((ROW()-2)/10,0)+1)</f>
        <v>611</v>
      </c>
      <c r="C83">
        <f ca="1">INDEX(Tabelle4!D$2:D$32,ROUNDDOWN((ROW()-2)/10,0)+1)</f>
        <v>2196</v>
      </c>
      <c r="D83">
        <f ca="1">INDEX(Tabelle4!E$2:E$32,ROUNDDOWN((ROW()-2)/10,0)+1)</f>
        <v>2979</v>
      </c>
      <c r="E83">
        <f ca="1">INDEX(Tabelle4!F$2:F$32,ROUNDDOWN((ROW()-2)/10,0)+1)</f>
        <v>3802</v>
      </c>
      <c r="F83">
        <f ca="1">INDEX(Tabelle4!G$2:G$32,ROUNDDOWN((ROW()-2)/10,0)+1)</f>
        <v>7289</v>
      </c>
    </row>
    <row r="84" spans="1:6" x14ac:dyDescent="0.25">
      <c r="A84">
        <v>82</v>
      </c>
      <c r="B84">
        <f ca="1">INDEX(Tabelle4!C$2:C$32,ROUNDDOWN((ROW()-2)/10,0)+1)</f>
        <v>611</v>
      </c>
      <c r="C84">
        <f ca="1">INDEX(Tabelle4!D$2:D$32,ROUNDDOWN((ROW()-2)/10,0)+1)</f>
        <v>2196</v>
      </c>
      <c r="D84">
        <f ca="1">INDEX(Tabelle4!E$2:E$32,ROUNDDOWN((ROW()-2)/10,0)+1)</f>
        <v>2979</v>
      </c>
      <c r="E84">
        <f ca="1">INDEX(Tabelle4!F$2:F$32,ROUNDDOWN((ROW()-2)/10,0)+1)</f>
        <v>3802</v>
      </c>
      <c r="F84">
        <f ca="1">INDEX(Tabelle4!G$2:G$32,ROUNDDOWN((ROW()-2)/10,0)+1)</f>
        <v>7289</v>
      </c>
    </row>
    <row r="85" spans="1:6" x14ac:dyDescent="0.25">
      <c r="A85">
        <v>83</v>
      </c>
      <c r="B85">
        <f ca="1">INDEX(Tabelle4!C$2:C$32,ROUNDDOWN((ROW()-2)/10,0)+1)</f>
        <v>611</v>
      </c>
      <c r="C85">
        <f ca="1">INDEX(Tabelle4!D$2:D$32,ROUNDDOWN((ROW()-2)/10,0)+1)</f>
        <v>2196</v>
      </c>
      <c r="D85">
        <f ca="1">INDEX(Tabelle4!E$2:E$32,ROUNDDOWN((ROW()-2)/10,0)+1)</f>
        <v>2979</v>
      </c>
      <c r="E85">
        <f ca="1">INDEX(Tabelle4!F$2:F$32,ROUNDDOWN((ROW()-2)/10,0)+1)</f>
        <v>3802</v>
      </c>
      <c r="F85">
        <f ca="1">INDEX(Tabelle4!G$2:G$32,ROUNDDOWN((ROW()-2)/10,0)+1)</f>
        <v>7289</v>
      </c>
    </row>
    <row r="86" spans="1:6" x14ac:dyDescent="0.25">
      <c r="A86">
        <v>84</v>
      </c>
      <c r="B86">
        <f ca="1">INDEX(Tabelle4!C$2:C$32,ROUNDDOWN((ROW()-2)/10,0)+1)</f>
        <v>611</v>
      </c>
      <c r="C86">
        <f ca="1">INDEX(Tabelle4!D$2:D$32,ROUNDDOWN((ROW()-2)/10,0)+1)</f>
        <v>2196</v>
      </c>
      <c r="D86">
        <f ca="1">INDEX(Tabelle4!E$2:E$32,ROUNDDOWN((ROW()-2)/10,0)+1)</f>
        <v>2979</v>
      </c>
      <c r="E86">
        <f ca="1">INDEX(Tabelle4!F$2:F$32,ROUNDDOWN((ROW()-2)/10,0)+1)</f>
        <v>3802</v>
      </c>
      <c r="F86">
        <f ca="1">INDEX(Tabelle4!G$2:G$32,ROUNDDOWN((ROW()-2)/10,0)+1)</f>
        <v>7289</v>
      </c>
    </row>
    <row r="87" spans="1:6" x14ac:dyDescent="0.25">
      <c r="A87">
        <v>85</v>
      </c>
      <c r="B87">
        <f ca="1">INDEX(Tabelle4!C$2:C$32,ROUNDDOWN((ROW()-2)/10,0)+1)</f>
        <v>611</v>
      </c>
      <c r="C87">
        <f ca="1">INDEX(Tabelle4!D$2:D$32,ROUNDDOWN((ROW()-2)/10,0)+1)</f>
        <v>2196</v>
      </c>
      <c r="D87">
        <f ca="1">INDEX(Tabelle4!E$2:E$32,ROUNDDOWN((ROW()-2)/10,0)+1)</f>
        <v>2979</v>
      </c>
      <c r="E87">
        <f ca="1">INDEX(Tabelle4!F$2:F$32,ROUNDDOWN((ROW()-2)/10,0)+1)</f>
        <v>3802</v>
      </c>
      <c r="F87">
        <f ca="1">INDEX(Tabelle4!G$2:G$32,ROUNDDOWN((ROW()-2)/10,0)+1)</f>
        <v>7289</v>
      </c>
    </row>
    <row r="88" spans="1:6" x14ac:dyDescent="0.25">
      <c r="A88">
        <v>86</v>
      </c>
      <c r="B88">
        <f ca="1">INDEX(Tabelle4!C$2:C$32,ROUNDDOWN((ROW()-2)/10,0)+1)</f>
        <v>611</v>
      </c>
      <c r="C88">
        <f ca="1">INDEX(Tabelle4!D$2:D$32,ROUNDDOWN((ROW()-2)/10,0)+1)</f>
        <v>2196</v>
      </c>
      <c r="D88">
        <f ca="1">INDEX(Tabelle4!E$2:E$32,ROUNDDOWN((ROW()-2)/10,0)+1)</f>
        <v>2979</v>
      </c>
      <c r="E88">
        <f ca="1">INDEX(Tabelle4!F$2:F$32,ROUNDDOWN((ROW()-2)/10,0)+1)</f>
        <v>3802</v>
      </c>
      <c r="F88">
        <f ca="1">INDEX(Tabelle4!G$2:G$32,ROUNDDOWN((ROW()-2)/10,0)+1)</f>
        <v>7289</v>
      </c>
    </row>
    <row r="89" spans="1:6" x14ac:dyDescent="0.25">
      <c r="A89">
        <v>87</v>
      </c>
      <c r="B89">
        <f ca="1">INDEX(Tabelle4!C$2:C$32,ROUNDDOWN((ROW()-2)/10,0)+1)</f>
        <v>611</v>
      </c>
      <c r="C89">
        <f ca="1">INDEX(Tabelle4!D$2:D$32,ROUNDDOWN((ROW()-2)/10,0)+1)</f>
        <v>2196</v>
      </c>
      <c r="D89">
        <f ca="1">INDEX(Tabelle4!E$2:E$32,ROUNDDOWN((ROW()-2)/10,0)+1)</f>
        <v>2979</v>
      </c>
      <c r="E89">
        <f ca="1">INDEX(Tabelle4!F$2:F$32,ROUNDDOWN((ROW()-2)/10,0)+1)</f>
        <v>3802</v>
      </c>
      <c r="F89">
        <f ca="1">INDEX(Tabelle4!G$2:G$32,ROUNDDOWN((ROW()-2)/10,0)+1)</f>
        <v>7289</v>
      </c>
    </row>
    <row r="90" spans="1:6" x14ac:dyDescent="0.25">
      <c r="A90">
        <v>88</v>
      </c>
      <c r="B90">
        <f ca="1">INDEX(Tabelle4!C$2:C$32,ROUNDDOWN((ROW()-2)/10,0)+1)</f>
        <v>611</v>
      </c>
      <c r="C90">
        <f ca="1">INDEX(Tabelle4!D$2:D$32,ROUNDDOWN((ROW()-2)/10,0)+1)</f>
        <v>2196</v>
      </c>
      <c r="D90">
        <f ca="1">INDEX(Tabelle4!E$2:E$32,ROUNDDOWN((ROW()-2)/10,0)+1)</f>
        <v>2979</v>
      </c>
      <c r="E90">
        <f ca="1">INDEX(Tabelle4!F$2:F$32,ROUNDDOWN((ROW()-2)/10,0)+1)</f>
        <v>3802</v>
      </c>
      <c r="F90">
        <f ca="1">INDEX(Tabelle4!G$2:G$32,ROUNDDOWN((ROW()-2)/10,0)+1)</f>
        <v>7289</v>
      </c>
    </row>
    <row r="91" spans="1:6" x14ac:dyDescent="0.25">
      <c r="A91">
        <v>89</v>
      </c>
      <c r="B91">
        <f ca="1">INDEX(Tabelle4!C$2:C$32,ROUNDDOWN((ROW()-2)/10,0)+1)</f>
        <v>611</v>
      </c>
      <c r="C91">
        <f ca="1">INDEX(Tabelle4!D$2:D$32,ROUNDDOWN((ROW()-2)/10,0)+1)</f>
        <v>2196</v>
      </c>
      <c r="D91">
        <f ca="1">INDEX(Tabelle4!E$2:E$32,ROUNDDOWN((ROW()-2)/10,0)+1)</f>
        <v>2979</v>
      </c>
      <c r="E91">
        <f ca="1">INDEX(Tabelle4!F$2:F$32,ROUNDDOWN((ROW()-2)/10,0)+1)</f>
        <v>3802</v>
      </c>
      <c r="F91">
        <f ca="1">INDEX(Tabelle4!G$2:G$32,ROUNDDOWN((ROW()-2)/10,0)+1)</f>
        <v>7289</v>
      </c>
    </row>
    <row r="92" spans="1:6" x14ac:dyDescent="0.25">
      <c r="A92">
        <v>90</v>
      </c>
      <c r="B92">
        <f ca="1">INDEX(Tabelle4!C$2:C$32,ROUNDDOWN((ROW()-2)/10,0)+1)</f>
        <v>611</v>
      </c>
      <c r="C92">
        <f ca="1">INDEX(Tabelle4!D$2:D$32,ROUNDDOWN((ROW()-2)/10,0)+1)</f>
        <v>2209.5</v>
      </c>
      <c r="D92">
        <f ca="1">INDEX(Tabelle4!E$2:E$32,ROUNDDOWN((ROW()-2)/10,0)+1)</f>
        <v>3294.5</v>
      </c>
      <c r="E92">
        <f ca="1">INDEX(Tabelle4!F$2:F$32,ROUNDDOWN((ROW()-2)/10,0)+1)</f>
        <v>5036.5</v>
      </c>
      <c r="F92">
        <f ca="1">INDEX(Tabelle4!G$2:G$32,ROUNDDOWN((ROW()-2)/10,0)+1)</f>
        <v>7289</v>
      </c>
    </row>
    <row r="93" spans="1:6" x14ac:dyDescent="0.25">
      <c r="A93">
        <v>91</v>
      </c>
      <c r="B93">
        <f ca="1">INDEX(Tabelle4!C$2:C$32,ROUNDDOWN((ROW()-2)/10,0)+1)</f>
        <v>611</v>
      </c>
      <c r="C93">
        <f ca="1">INDEX(Tabelle4!D$2:D$32,ROUNDDOWN((ROW()-2)/10,0)+1)</f>
        <v>2209.5</v>
      </c>
      <c r="D93">
        <f ca="1">INDEX(Tabelle4!E$2:E$32,ROUNDDOWN((ROW()-2)/10,0)+1)</f>
        <v>3294.5</v>
      </c>
      <c r="E93">
        <f ca="1">INDEX(Tabelle4!F$2:F$32,ROUNDDOWN((ROW()-2)/10,0)+1)</f>
        <v>5036.5</v>
      </c>
      <c r="F93">
        <f ca="1">INDEX(Tabelle4!G$2:G$32,ROUNDDOWN((ROW()-2)/10,0)+1)</f>
        <v>7289</v>
      </c>
    </row>
    <row r="94" spans="1:6" x14ac:dyDescent="0.25">
      <c r="A94">
        <v>92</v>
      </c>
      <c r="B94">
        <f ca="1">INDEX(Tabelle4!C$2:C$32,ROUNDDOWN((ROW()-2)/10,0)+1)</f>
        <v>611</v>
      </c>
      <c r="C94">
        <f ca="1">INDEX(Tabelle4!D$2:D$32,ROUNDDOWN((ROW()-2)/10,0)+1)</f>
        <v>2209.5</v>
      </c>
      <c r="D94">
        <f ca="1">INDEX(Tabelle4!E$2:E$32,ROUNDDOWN((ROW()-2)/10,0)+1)</f>
        <v>3294.5</v>
      </c>
      <c r="E94">
        <f ca="1">INDEX(Tabelle4!F$2:F$32,ROUNDDOWN((ROW()-2)/10,0)+1)</f>
        <v>5036.5</v>
      </c>
      <c r="F94">
        <f ca="1">INDEX(Tabelle4!G$2:G$32,ROUNDDOWN((ROW()-2)/10,0)+1)</f>
        <v>7289</v>
      </c>
    </row>
    <row r="95" spans="1:6" x14ac:dyDescent="0.25">
      <c r="A95">
        <v>93</v>
      </c>
      <c r="B95">
        <f ca="1">INDEX(Tabelle4!C$2:C$32,ROUNDDOWN((ROW()-2)/10,0)+1)</f>
        <v>611</v>
      </c>
      <c r="C95">
        <f ca="1">INDEX(Tabelle4!D$2:D$32,ROUNDDOWN((ROW()-2)/10,0)+1)</f>
        <v>2209.5</v>
      </c>
      <c r="D95">
        <f ca="1">INDEX(Tabelle4!E$2:E$32,ROUNDDOWN((ROW()-2)/10,0)+1)</f>
        <v>3294.5</v>
      </c>
      <c r="E95">
        <f ca="1">INDEX(Tabelle4!F$2:F$32,ROUNDDOWN((ROW()-2)/10,0)+1)</f>
        <v>5036.5</v>
      </c>
      <c r="F95">
        <f ca="1">INDEX(Tabelle4!G$2:G$32,ROUNDDOWN((ROW()-2)/10,0)+1)</f>
        <v>7289</v>
      </c>
    </row>
    <row r="96" spans="1:6" x14ac:dyDescent="0.25">
      <c r="A96">
        <v>94</v>
      </c>
      <c r="B96">
        <f ca="1">INDEX(Tabelle4!C$2:C$32,ROUNDDOWN((ROW()-2)/10,0)+1)</f>
        <v>611</v>
      </c>
      <c r="C96">
        <f ca="1">INDEX(Tabelle4!D$2:D$32,ROUNDDOWN((ROW()-2)/10,0)+1)</f>
        <v>2209.5</v>
      </c>
      <c r="D96">
        <f ca="1">INDEX(Tabelle4!E$2:E$32,ROUNDDOWN((ROW()-2)/10,0)+1)</f>
        <v>3294.5</v>
      </c>
      <c r="E96">
        <f ca="1">INDEX(Tabelle4!F$2:F$32,ROUNDDOWN((ROW()-2)/10,0)+1)</f>
        <v>5036.5</v>
      </c>
      <c r="F96">
        <f ca="1">INDEX(Tabelle4!G$2:G$32,ROUNDDOWN((ROW()-2)/10,0)+1)</f>
        <v>7289</v>
      </c>
    </row>
    <row r="97" spans="1:6" x14ac:dyDescent="0.25">
      <c r="A97">
        <v>95</v>
      </c>
      <c r="B97">
        <f ca="1">INDEX(Tabelle4!C$2:C$32,ROUNDDOWN((ROW()-2)/10,0)+1)</f>
        <v>611</v>
      </c>
      <c r="C97">
        <f ca="1">INDEX(Tabelle4!D$2:D$32,ROUNDDOWN((ROW()-2)/10,0)+1)</f>
        <v>2209.5</v>
      </c>
      <c r="D97">
        <f ca="1">INDEX(Tabelle4!E$2:E$32,ROUNDDOWN((ROW()-2)/10,0)+1)</f>
        <v>3294.5</v>
      </c>
      <c r="E97">
        <f ca="1">INDEX(Tabelle4!F$2:F$32,ROUNDDOWN((ROW()-2)/10,0)+1)</f>
        <v>5036.5</v>
      </c>
      <c r="F97">
        <f ca="1">INDEX(Tabelle4!G$2:G$32,ROUNDDOWN((ROW()-2)/10,0)+1)</f>
        <v>7289</v>
      </c>
    </row>
    <row r="98" spans="1:6" x14ac:dyDescent="0.25">
      <c r="A98">
        <v>96</v>
      </c>
      <c r="B98">
        <f ca="1">INDEX(Tabelle4!C$2:C$32,ROUNDDOWN((ROW()-2)/10,0)+1)</f>
        <v>611</v>
      </c>
      <c r="C98">
        <f ca="1">INDEX(Tabelle4!D$2:D$32,ROUNDDOWN((ROW()-2)/10,0)+1)</f>
        <v>2209.5</v>
      </c>
      <c r="D98">
        <f ca="1">INDEX(Tabelle4!E$2:E$32,ROUNDDOWN((ROW()-2)/10,0)+1)</f>
        <v>3294.5</v>
      </c>
      <c r="E98">
        <f ca="1">INDEX(Tabelle4!F$2:F$32,ROUNDDOWN((ROW()-2)/10,0)+1)</f>
        <v>5036.5</v>
      </c>
      <c r="F98">
        <f ca="1">INDEX(Tabelle4!G$2:G$32,ROUNDDOWN((ROW()-2)/10,0)+1)</f>
        <v>7289</v>
      </c>
    </row>
    <row r="99" spans="1:6" x14ac:dyDescent="0.25">
      <c r="A99">
        <v>97</v>
      </c>
      <c r="B99">
        <f ca="1">INDEX(Tabelle4!C$2:C$32,ROUNDDOWN((ROW()-2)/10,0)+1)</f>
        <v>611</v>
      </c>
      <c r="C99">
        <f ca="1">INDEX(Tabelle4!D$2:D$32,ROUNDDOWN((ROW()-2)/10,0)+1)</f>
        <v>2209.5</v>
      </c>
      <c r="D99">
        <f ca="1">INDEX(Tabelle4!E$2:E$32,ROUNDDOWN((ROW()-2)/10,0)+1)</f>
        <v>3294.5</v>
      </c>
      <c r="E99">
        <f ca="1">INDEX(Tabelle4!F$2:F$32,ROUNDDOWN((ROW()-2)/10,0)+1)</f>
        <v>5036.5</v>
      </c>
      <c r="F99">
        <f ca="1">INDEX(Tabelle4!G$2:G$32,ROUNDDOWN((ROW()-2)/10,0)+1)</f>
        <v>7289</v>
      </c>
    </row>
    <row r="100" spans="1:6" x14ac:dyDescent="0.25">
      <c r="A100">
        <v>98</v>
      </c>
      <c r="B100">
        <f ca="1">INDEX(Tabelle4!C$2:C$32,ROUNDDOWN((ROW()-2)/10,0)+1)</f>
        <v>611</v>
      </c>
      <c r="C100">
        <f ca="1">INDEX(Tabelle4!D$2:D$32,ROUNDDOWN((ROW()-2)/10,0)+1)</f>
        <v>2209.5</v>
      </c>
      <c r="D100">
        <f ca="1">INDEX(Tabelle4!E$2:E$32,ROUNDDOWN((ROW()-2)/10,0)+1)</f>
        <v>3294.5</v>
      </c>
      <c r="E100">
        <f ca="1">INDEX(Tabelle4!F$2:F$32,ROUNDDOWN((ROW()-2)/10,0)+1)</f>
        <v>5036.5</v>
      </c>
      <c r="F100">
        <f ca="1">INDEX(Tabelle4!G$2:G$32,ROUNDDOWN((ROW()-2)/10,0)+1)</f>
        <v>7289</v>
      </c>
    </row>
    <row r="101" spans="1:6" x14ac:dyDescent="0.25">
      <c r="A101">
        <v>99</v>
      </c>
      <c r="B101">
        <f ca="1">INDEX(Tabelle4!C$2:C$32,ROUNDDOWN((ROW()-2)/10,0)+1)</f>
        <v>611</v>
      </c>
      <c r="C101">
        <f ca="1">INDEX(Tabelle4!D$2:D$32,ROUNDDOWN((ROW()-2)/10,0)+1)</f>
        <v>2209.5</v>
      </c>
      <c r="D101">
        <f ca="1">INDEX(Tabelle4!E$2:E$32,ROUNDDOWN((ROW()-2)/10,0)+1)</f>
        <v>3294.5</v>
      </c>
      <c r="E101">
        <f ca="1">INDEX(Tabelle4!F$2:F$32,ROUNDDOWN((ROW()-2)/10,0)+1)</f>
        <v>5036.5</v>
      </c>
      <c r="F101">
        <f ca="1">INDEX(Tabelle4!G$2:G$32,ROUNDDOWN((ROW()-2)/10,0)+1)</f>
        <v>7289</v>
      </c>
    </row>
    <row r="102" spans="1:6" x14ac:dyDescent="0.25">
      <c r="A102">
        <v>100</v>
      </c>
      <c r="B102">
        <f ca="1">INDEX(Tabelle4!C$2:C$32,ROUNDDOWN((ROW()-2)/10,0)+1)</f>
        <v>611</v>
      </c>
      <c r="C102">
        <f ca="1">INDEX(Tabelle4!D$2:D$32,ROUNDDOWN((ROW()-2)/10,0)+1)</f>
        <v>2223</v>
      </c>
      <c r="D102">
        <f ca="1">INDEX(Tabelle4!E$2:E$32,ROUNDDOWN((ROW()-2)/10,0)+1)</f>
        <v>3610</v>
      </c>
      <c r="E102">
        <f ca="1">INDEX(Tabelle4!F$2:F$32,ROUNDDOWN((ROW()-2)/10,0)+1)</f>
        <v>4955</v>
      </c>
      <c r="F102">
        <f ca="1">INDEX(Tabelle4!G$2:G$32,ROUNDDOWN((ROW()-2)/10,0)+1)</f>
        <v>7289</v>
      </c>
    </row>
    <row r="103" spans="1:6" x14ac:dyDescent="0.25">
      <c r="A103">
        <v>101</v>
      </c>
      <c r="B103">
        <f ca="1">INDEX(Tabelle4!C$2:C$32,ROUNDDOWN((ROW()-2)/10,0)+1)</f>
        <v>611</v>
      </c>
      <c r="C103">
        <f ca="1">INDEX(Tabelle4!D$2:D$32,ROUNDDOWN((ROW()-2)/10,0)+1)</f>
        <v>2223</v>
      </c>
      <c r="D103">
        <f ca="1">INDEX(Tabelle4!E$2:E$32,ROUNDDOWN((ROW()-2)/10,0)+1)</f>
        <v>3610</v>
      </c>
      <c r="E103">
        <f ca="1">INDEX(Tabelle4!F$2:F$32,ROUNDDOWN((ROW()-2)/10,0)+1)</f>
        <v>4955</v>
      </c>
      <c r="F103">
        <f ca="1">INDEX(Tabelle4!G$2:G$32,ROUNDDOWN((ROW()-2)/10,0)+1)</f>
        <v>7289</v>
      </c>
    </row>
    <row r="104" spans="1:6" x14ac:dyDescent="0.25">
      <c r="A104">
        <v>102</v>
      </c>
      <c r="B104">
        <f ca="1">INDEX(Tabelle4!C$2:C$32,ROUNDDOWN((ROW()-2)/10,0)+1)</f>
        <v>611</v>
      </c>
      <c r="C104">
        <f ca="1">INDEX(Tabelle4!D$2:D$32,ROUNDDOWN((ROW()-2)/10,0)+1)</f>
        <v>2223</v>
      </c>
      <c r="D104">
        <f ca="1">INDEX(Tabelle4!E$2:E$32,ROUNDDOWN((ROW()-2)/10,0)+1)</f>
        <v>3610</v>
      </c>
      <c r="E104">
        <f ca="1">INDEX(Tabelle4!F$2:F$32,ROUNDDOWN((ROW()-2)/10,0)+1)</f>
        <v>4955</v>
      </c>
      <c r="F104">
        <f ca="1">INDEX(Tabelle4!G$2:G$32,ROUNDDOWN((ROW()-2)/10,0)+1)</f>
        <v>7289</v>
      </c>
    </row>
    <row r="105" spans="1:6" x14ac:dyDescent="0.25">
      <c r="A105">
        <v>103</v>
      </c>
      <c r="B105">
        <f ca="1">INDEX(Tabelle4!C$2:C$32,ROUNDDOWN((ROW()-2)/10,0)+1)</f>
        <v>611</v>
      </c>
      <c r="C105">
        <f ca="1">INDEX(Tabelle4!D$2:D$32,ROUNDDOWN((ROW()-2)/10,0)+1)</f>
        <v>2223</v>
      </c>
      <c r="D105">
        <f ca="1">INDEX(Tabelle4!E$2:E$32,ROUNDDOWN((ROW()-2)/10,0)+1)</f>
        <v>3610</v>
      </c>
      <c r="E105">
        <f ca="1">INDEX(Tabelle4!F$2:F$32,ROUNDDOWN((ROW()-2)/10,0)+1)</f>
        <v>4955</v>
      </c>
      <c r="F105">
        <f ca="1">INDEX(Tabelle4!G$2:G$32,ROUNDDOWN((ROW()-2)/10,0)+1)</f>
        <v>7289</v>
      </c>
    </row>
    <row r="106" spans="1:6" x14ac:dyDescent="0.25">
      <c r="A106">
        <v>104</v>
      </c>
      <c r="B106">
        <f ca="1">INDEX(Tabelle4!C$2:C$32,ROUNDDOWN((ROW()-2)/10,0)+1)</f>
        <v>611</v>
      </c>
      <c r="C106">
        <f ca="1">INDEX(Tabelle4!D$2:D$32,ROUNDDOWN((ROW()-2)/10,0)+1)</f>
        <v>2223</v>
      </c>
      <c r="D106">
        <f ca="1">INDEX(Tabelle4!E$2:E$32,ROUNDDOWN((ROW()-2)/10,0)+1)</f>
        <v>3610</v>
      </c>
      <c r="E106">
        <f ca="1">INDEX(Tabelle4!F$2:F$32,ROUNDDOWN((ROW()-2)/10,0)+1)</f>
        <v>4955</v>
      </c>
      <c r="F106">
        <f ca="1">INDEX(Tabelle4!G$2:G$32,ROUNDDOWN((ROW()-2)/10,0)+1)</f>
        <v>7289</v>
      </c>
    </row>
    <row r="107" spans="1:6" x14ac:dyDescent="0.25">
      <c r="A107">
        <v>105</v>
      </c>
      <c r="B107">
        <f ca="1">INDEX(Tabelle4!C$2:C$32,ROUNDDOWN((ROW()-2)/10,0)+1)</f>
        <v>611</v>
      </c>
      <c r="C107">
        <f ca="1">INDEX(Tabelle4!D$2:D$32,ROUNDDOWN((ROW()-2)/10,0)+1)</f>
        <v>2223</v>
      </c>
      <c r="D107">
        <f ca="1">INDEX(Tabelle4!E$2:E$32,ROUNDDOWN((ROW()-2)/10,0)+1)</f>
        <v>3610</v>
      </c>
      <c r="E107">
        <f ca="1">INDEX(Tabelle4!F$2:F$32,ROUNDDOWN((ROW()-2)/10,0)+1)</f>
        <v>4955</v>
      </c>
      <c r="F107">
        <f ca="1">INDEX(Tabelle4!G$2:G$32,ROUNDDOWN((ROW()-2)/10,0)+1)</f>
        <v>7289</v>
      </c>
    </row>
    <row r="108" spans="1:6" x14ac:dyDescent="0.25">
      <c r="A108">
        <v>106</v>
      </c>
      <c r="B108">
        <f ca="1">INDEX(Tabelle4!C$2:C$32,ROUNDDOWN((ROW()-2)/10,0)+1)</f>
        <v>611</v>
      </c>
      <c r="C108">
        <f ca="1">INDEX(Tabelle4!D$2:D$32,ROUNDDOWN((ROW()-2)/10,0)+1)</f>
        <v>2223</v>
      </c>
      <c r="D108">
        <f ca="1">INDEX(Tabelle4!E$2:E$32,ROUNDDOWN((ROW()-2)/10,0)+1)</f>
        <v>3610</v>
      </c>
      <c r="E108">
        <f ca="1">INDEX(Tabelle4!F$2:F$32,ROUNDDOWN((ROW()-2)/10,0)+1)</f>
        <v>4955</v>
      </c>
      <c r="F108">
        <f ca="1">INDEX(Tabelle4!G$2:G$32,ROUNDDOWN((ROW()-2)/10,0)+1)</f>
        <v>7289</v>
      </c>
    </row>
    <row r="109" spans="1:6" x14ac:dyDescent="0.25">
      <c r="A109">
        <v>107</v>
      </c>
      <c r="B109">
        <f ca="1">INDEX(Tabelle4!C$2:C$32,ROUNDDOWN((ROW()-2)/10,0)+1)</f>
        <v>611</v>
      </c>
      <c r="C109">
        <f ca="1">INDEX(Tabelle4!D$2:D$32,ROUNDDOWN((ROW()-2)/10,0)+1)</f>
        <v>2223</v>
      </c>
      <c r="D109">
        <f ca="1">INDEX(Tabelle4!E$2:E$32,ROUNDDOWN((ROW()-2)/10,0)+1)</f>
        <v>3610</v>
      </c>
      <c r="E109">
        <f ca="1">INDEX(Tabelle4!F$2:F$32,ROUNDDOWN((ROW()-2)/10,0)+1)</f>
        <v>4955</v>
      </c>
      <c r="F109">
        <f ca="1">INDEX(Tabelle4!G$2:G$32,ROUNDDOWN((ROW()-2)/10,0)+1)</f>
        <v>7289</v>
      </c>
    </row>
    <row r="110" spans="1:6" x14ac:dyDescent="0.25">
      <c r="A110">
        <v>108</v>
      </c>
      <c r="B110">
        <f ca="1">INDEX(Tabelle4!C$2:C$32,ROUNDDOWN((ROW()-2)/10,0)+1)</f>
        <v>611</v>
      </c>
      <c r="C110">
        <f ca="1">INDEX(Tabelle4!D$2:D$32,ROUNDDOWN((ROW()-2)/10,0)+1)</f>
        <v>2223</v>
      </c>
      <c r="D110">
        <f ca="1">INDEX(Tabelle4!E$2:E$32,ROUNDDOWN((ROW()-2)/10,0)+1)</f>
        <v>3610</v>
      </c>
      <c r="E110">
        <f ca="1">INDEX(Tabelle4!F$2:F$32,ROUNDDOWN((ROW()-2)/10,0)+1)</f>
        <v>4955</v>
      </c>
      <c r="F110">
        <f ca="1">INDEX(Tabelle4!G$2:G$32,ROUNDDOWN((ROW()-2)/10,0)+1)</f>
        <v>7289</v>
      </c>
    </row>
    <row r="111" spans="1:6" x14ac:dyDescent="0.25">
      <c r="A111">
        <v>109</v>
      </c>
      <c r="B111">
        <f ca="1">INDEX(Tabelle4!C$2:C$32,ROUNDDOWN((ROW()-2)/10,0)+1)</f>
        <v>611</v>
      </c>
      <c r="C111">
        <f ca="1">INDEX(Tabelle4!D$2:D$32,ROUNDDOWN((ROW()-2)/10,0)+1)</f>
        <v>2223</v>
      </c>
      <c r="D111">
        <f ca="1">INDEX(Tabelle4!E$2:E$32,ROUNDDOWN((ROW()-2)/10,0)+1)</f>
        <v>3610</v>
      </c>
      <c r="E111">
        <f ca="1">INDEX(Tabelle4!F$2:F$32,ROUNDDOWN((ROW()-2)/10,0)+1)</f>
        <v>4955</v>
      </c>
      <c r="F111">
        <f ca="1">INDEX(Tabelle4!G$2:G$32,ROUNDDOWN((ROW()-2)/10,0)+1)</f>
        <v>7289</v>
      </c>
    </row>
    <row r="112" spans="1:6" x14ac:dyDescent="0.25">
      <c r="A112">
        <v>110</v>
      </c>
      <c r="B112">
        <f ca="1">INDEX(Tabelle4!C$2:C$32,ROUNDDOWN((ROW()-2)/10,0)+1)</f>
        <v>611</v>
      </c>
      <c r="C112">
        <f ca="1">INDEX(Tabelle4!D$2:D$32,ROUNDDOWN((ROW()-2)/10,0)+1)</f>
        <v>2236.5</v>
      </c>
      <c r="D112">
        <f ca="1">INDEX(Tabelle4!E$2:E$32,ROUNDDOWN((ROW()-2)/10,0)+1)</f>
        <v>3706</v>
      </c>
      <c r="E112">
        <f ca="1">INDEX(Tabelle4!F$2:F$32,ROUNDDOWN((ROW()-2)/10,0)+1)</f>
        <v>5637.75</v>
      </c>
      <c r="F112">
        <f ca="1">INDEX(Tabelle4!G$2:G$32,ROUNDDOWN((ROW()-2)/10,0)+1)</f>
        <v>7289</v>
      </c>
    </row>
    <row r="113" spans="1:6" x14ac:dyDescent="0.25">
      <c r="A113">
        <v>111</v>
      </c>
      <c r="B113">
        <f ca="1">INDEX(Tabelle4!C$2:C$32,ROUNDDOWN((ROW()-2)/10,0)+1)</f>
        <v>611</v>
      </c>
      <c r="C113">
        <f ca="1">INDEX(Tabelle4!D$2:D$32,ROUNDDOWN((ROW()-2)/10,0)+1)</f>
        <v>2236.5</v>
      </c>
      <c r="D113">
        <f ca="1">INDEX(Tabelle4!E$2:E$32,ROUNDDOWN((ROW()-2)/10,0)+1)</f>
        <v>3706</v>
      </c>
      <c r="E113">
        <f ca="1">INDEX(Tabelle4!F$2:F$32,ROUNDDOWN((ROW()-2)/10,0)+1)</f>
        <v>5637.75</v>
      </c>
      <c r="F113">
        <f ca="1">INDEX(Tabelle4!G$2:G$32,ROUNDDOWN((ROW()-2)/10,0)+1)</f>
        <v>7289</v>
      </c>
    </row>
    <row r="114" spans="1:6" x14ac:dyDescent="0.25">
      <c r="A114">
        <v>112</v>
      </c>
      <c r="B114">
        <f ca="1">INDEX(Tabelle4!C$2:C$32,ROUNDDOWN((ROW()-2)/10,0)+1)</f>
        <v>611</v>
      </c>
      <c r="C114">
        <f ca="1">INDEX(Tabelle4!D$2:D$32,ROUNDDOWN((ROW()-2)/10,0)+1)</f>
        <v>2236.5</v>
      </c>
      <c r="D114">
        <f ca="1">INDEX(Tabelle4!E$2:E$32,ROUNDDOWN((ROW()-2)/10,0)+1)</f>
        <v>3706</v>
      </c>
      <c r="E114">
        <f ca="1">INDEX(Tabelle4!F$2:F$32,ROUNDDOWN((ROW()-2)/10,0)+1)</f>
        <v>5637.75</v>
      </c>
      <c r="F114">
        <f ca="1">INDEX(Tabelle4!G$2:G$32,ROUNDDOWN((ROW()-2)/10,0)+1)</f>
        <v>7289</v>
      </c>
    </row>
    <row r="115" spans="1:6" x14ac:dyDescent="0.25">
      <c r="A115">
        <v>113</v>
      </c>
      <c r="B115">
        <f ca="1">INDEX(Tabelle4!C$2:C$32,ROUNDDOWN((ROW()-2)/10,0)+1)</f>
        <v>611</v>
      </c>
      <c r="C115">
        <f ca="1">INDEX(Tabelle4!D$2:D$32,ROUNDDOWN((ROW()-2)/10,0)+1)</f>
        <v>2236.5</v>
      </c>
      <c r="D115">
        <f ca="1">INDEX(Tabelle4!E$2:E$32,ROUNDDOWN((ROW()-2)/10,0)+1)</f>
        <v>3706</v>
      </c>
      <c r="E115">
        <f ca="1">INDEX(Tabelle4!F$2:F$32,ROUNDDOWN((ROW()-2)/10,0)+1)</f>
        <v>5637.75</v>
      </c>
      <c r="F115">
        <f ca="1">INDEX(Tabelle4!G$2:G$32,ROUNDDOWN((ROW()-2)/10,0)+1)</f>
        <v>7289</v>
      </c>
    </row>
    <row r="116" spans="1:6" x14ac:dyDescent="0.25">
      <c r="A116">
        <v>114</v>
      </c>
      <c r="B116">
        <f ca="1">INDEX(Tabelle4!C$2:C$32,ROUNDDOWN((ROW()-2)/10,0)+1)</f>
        <v>611</v>
      </c>
      <c r="C116">
        <f ca="1">INDEX(Tabelle4!D$2:D$32,ROUNDDOWN((ROW()-2)/10,0)+1)</f>
        <v>2236.5</v>
      </c>
      <c r="D116">
        <f ca="1">INDEX(Tabelle4!E$2:E$32,ROUNDDOWN((ROW()-2)/10,0)+1)</f>
        <v>3706</v>
      </c>
      <c r="E116">
        <f ca="1">INDEX(Tabelle4!F$2:F$32,ROUNDDOWN((ROW()-2)/10,0)+1)</f>
        <v>5637.75</v>
      </c>
      <c r="F116">
        <f ca="1">INDEX(Tabelle4!G$2:G$32,ROUNDDOWN((ROW()-2)/10,0)+1)</f>
        <v>7289</v>
      </c>
    </row>
    <row r="117" spans="1:6" x14ac:dyDescent="0.25">
      <c r="A117">
        <v>115</v>
      </c>
      <c r="B117">
        <f ca="1">INDEX(Tabelle4!C$2:C$32,ROUNDDOWN((ROW()-2)/10,0)+1)</f>
        <v>611</v>
      </c>
      <c r="C117">
        <f ca="1">INDEX(Tabelle4!D$2:D$32,ROUNDDOWN((ROW()-2)/10,0)+1)</f>
        <v>2236.5</v>
      </c>
      <c r="D117">
        <f ca="1">INDEX(Tabelle4!E$2:E$32,ROUNDDOWN((ROW()-2)/10,0)+1)</f>
        <v>3706</v>
      </c>
      <c r="E117">
        <f ca="1">INDEX(Tabelle4!F$2:F$32,ROUNDDOWN((ROW()-2)/10,0)+1)</f>
        <v>5637.75</v>
      </c>
      <c r="F117">
        <f ca="1">INDEX(Tabelle4!G$2:G$32,ROUNDDOWN((ROW()-2)/10,0)+1)</f>
        <v>7289</v>
      </c>
    </row>
    <row r="118" spans="1:6" x14ac:dyDescent="0.25">
      <c r="A118">
        <v>116</v>
      </c>
      <c r="B118">
        <f ca="1">INDEX(Tabelle4!C$2:C$32,ROUNDDOWN((ROW()-2)/10,0)+1)</f>
        <v>611</v>
      </c>
      <c r="C118">
        <f ca="1">INDEX(Tabelle4!D$2:D$32,ROUNDDOWN((ROW()-2)/10,0)+1)</f>
        <v>2236.5</v>
      </c>
      <c r="D118">
        <f ca="1">INDEX(Tabelle4!E$2:E$32,ROUNDDOWN((ROW()-2)/10,0)+1)</f>
        <v>3706</v>
      </c>
      <c r="E118">
        <f ca="1">INDEX(Tabelle4!F$2:F$32,ROUNDDOWN((ROW()-2)/10,0)+1)</f>
        <v>5637.75</v>
      </c>
      <c r="F118">
        <f ca="1">INDEX(Tabelle4!G$2:G$32,ROUNDDOWN((ROW()-2)/10,0)+1)</f>
        <v>7289</v>
      </c>
    </row>
    <row r="119" spans="1:6" x14ac:dyDescent="0.25">
      <c r="A119">
        <v>117</v>
      </c>
      <c r="B119">
        <f ca="1">INDEX(Tabelle4!C$2:C$32,ROUNDDOWN((ROW()-2)/10,0)+1)</f>
        <v>611</v>
      </c>
      <c r="C119">
        <f ca="1">INDEX(Tabelle4!D$2:D$32,ROUNDDOWN((ROW()-2)/10,0)+1)</f>
        <v>2236.5</v>
      </c>
      <c r="D119">
        <f ca="1">INDEX(Tabelle4!E$2:E$32,ROUNDDOWN((ROW()-2)/10,0)+1)</f>
        <v>3706</v>
      </c>
      <c r="E119">
        <f ca="1">INDEX(Tabelle4!F$2:F$32,ROUNDDOWN((ROW()-2)/10,0)+1)</f>
        <v>5637.75</v>
      </c>
      <c r="F119">
        <f ca="1">INDEX(Tabelle4!G$2:G$32,ROUNDDOWN((ROW()-2)/10,0)+1)</f>
        <v>7289</v>
      </c>
    </row>
    <row r="120" spans="1:6" x14ac:dyDescent="0.25">
      <c r="A120">
        <v>118</v>
      </c>
      <c r="B120">
        <f ca="1">INDEX(Tabelle4!C$2:C$32,ROUNDDOWN((ROW()-2)/10,0)+1)</f>
        <v>611</v>
      </c>
      <c r="C120">
        <f ca="1">INDEX(Tabelle4!D$2:D$32,ROUNDDOWN((ROW()-2)/10,0)+1)</f>
        <v>2236.5</v>
      </c>
      <c r="D120">
        <f ca="1">INDEX(Tabelle4!E$2:E$32,ROUNDDOWN((ROW()-2)/10,0)+1)</f>
        <v>3706</v>
      </c>
      <c r="E120">
        <f ca="1">INDEX(Tabelle4!F$2:F$32,ROUNDDOWN((ROW()-2)/10,0)+1)</f>
        <v>5637.75</v>
      </c>
      <c r="F120">
        <f ca="1">INDEX(Tabelle4!G$2:G$32,ROUNDDOWN((ROW()-2)/10,0)+1)</f>
        <v>7289</v>
      </c>
    </row>
    <row r="121" spans="1:6" x14ac:dyDescent="0.25">
      <c r="A121">
        <v>119</v>
      </c>
      <c r="B121">
        <f ca="1">INDEX(Tabelle4!C$2:C$32,ROUNDDOWN((ROW()-2)/10,0)+1)</f>
        <v>611</v>
      </c>
      <c r="C121">
        <f ca="1">INDEX(Tabelle4!D$2:D$32,ROUNDDOWN((ROW()-2)/10,0)+1)</f>
        <v>2236.5</v>
      </c>
      <c r="D121">
        <f ca="1">INDEX(Tabelle4!E$2:E$32,ROUNDDOWN((ROW()-2)/10,0)+1)</f>
        <v>3706</v>
      </c>
      <c r="E121">
        <f ca="1">INDEX(Tabelle4!F$2:F$32,ROUNDDOWN((ROW()-2)/10,0)+1)</f>
        <v>5637.75</v>
      </c>
      <c r="F121">
        <f ca="1">INDEX(Tabelle4!G$2:G$32,ROUNDDOWN((ROW()-2)/10,0)+1)</f>
        <v>7289</v>
      </c>
    </row>
    <row r="122" spans="1:6" x14ac:dyDescent="0.25">
      <c r="A122">
        <v>120</v>
      </c>
      <c r="B122">
        <f ca="1">INDEX(Tabelle4!C$2:C$32,ROUNDDOWN((ROW()-2)/10,0)+1)</f>
        <v>611</v>
      </c>
      <c r="C122">
        <f ca="1">INDEX(Tabelle4!D$2:D$32,ROUNDDOWN((ROW()-2)/10,0)+1)</f>
        <v>2250</v>
      </c>
      <c r="D122">
        <f ca="1">INDEX(Tabelle4!E$2:E$32,ROUNDDOWN((ROW()-2)/10,0)+1)</f>
        <v>3610</v>
      </c>
      <c r="E122">
        <f ca="1">INDEX(Tabelle4!F$2:F$32,ROUNDDOWN((ROW()-2)/10,0)+1)</f>
        <v>5448</v>
      </c>
      <c r="F122">
        <f ca="1">INDEX(Tabelle4!G$2:G$32,ROUNDDOWN((ROW()-2)/10,0)+1)</f>
        <v>7289</v>
      </c>
    </row>
    <row r="123" spans="1:6" x14ac:dyDescent="0.25">
      <c r="A123">
        <v>121</v>
      </c>
      <c r="B123">
        <f ca="1">INDEX(Tabelle4!C$2:C$32,ROUNDDOWN((ROW()-2)/10,0)+1)</f>
        <v>611</v>
      </c>
      <c r="C123">
        <f ca="1">INDEX(Tabelle4!D$2:D$32,ROUNDDOWN((ROW()-2)/10,0)+1)</f>
        <v>2250</v>
      </c>
      <c r="D123">
        <f ca="1">INDEX(Tabelle4!E$2:E$32,ROUNDDOWN((ROW()-2)/10,0)+1)</f>
        <v>3610</v>
      </c>
      <c r="E123">
        <f ca="1">INDEX(Tabelle4!F$2:F$32,ROUNDDOWN((ROW()-2)/10,0)+1)</f>
        <v>5448</v>
      </c>
      <c r="F123">
        <f ca="1">INDEX(Tabelle4!G$2:G$32,ROUNDDOWN((ROW()-2)/10,0)+1)</f>
        <v>7289</v>
      </c>
    </row>
    <row r="124" spans="1:6" x14ac:dyDescent="0.25">
      <c r="A124">
        <v>122</v>
      </c>
      <c r="B124">
        <f ca="1">INDEX(Tabelle4!C$2:C$32,ROUNDDOWN((ROW()-2)/10,0)+1)</f>
        <v>611</v>
      </c>
      <c r="C124">
        <f ca="1">INDEX(Tabelle4!D$2:D$32,ROUNDDOWN((ROW()-2)/10,0)+1)</f>
        <v>2250</v>
      </c>
      <c r="D124">
        <f ca="1">INDEX(Tabelle4!E$2:E$32,ROUNDDOWN((ROW()-2)/10,0)+1)</f>
        <v>3610</v>
      </c>
      <c r="E124">
        <f ca="1">INDEX(Tabelle4!F$2:F$32,ROUNDDOWN((ROW()-2)/10,0)+1)</f>
        <v>5448</v>
      </c>
      <c r="F124">
        <f ca="1">INDEX(Tabelle4!G$2:G$32,ROUNDDOWN((ROW()-2)/10,0)+1)</f>
        <v>7289</v>
      </c>
    </row>
    <row r="125" spans="1:6" x14ac:dyDescent="0.25">
      <c r="A125">
        <v>123</v>
      </c>
      <c r="B125">
        <f ca="1">INDEX(Tabelle4!C$2:C$32,ROUNDDOWN((ROW()-2)/10,0)+1)</f>
        <v>611</v>
      </c>
      <c r="C125">
        <f ca="1">INDEX(Tabelle4!D$2:D$32,ROUNDDOWN((ROW()-2)/10,0)+1)</f>
        <v>2250</v>
      </c>
      <c r="D125">
        <f ca="1">INDEX(Tabelle4!E$2:E$32,ROUNDDOWN((ROW()-2)/10,0)+1)</f>
        <v>3610</v>
      </c>
      <c r="E125">
        <f ca="1">INDEX(Tabelle4!F$2:F$32,ROUNDDOWN((ROW()-2)/10,0)+1)</f>
        <v>5448</v>
      </c>
      <c r="F125">
        <f ca="1">INDEX(Tabelle4!G$2:G$32,ROUNDDOWN((ROW()-2)/10,0)+1)</f>
        <v>7289</v>
      </c>
    </row>
    <row r="126" spans="1:6" x14ac:dyDescent="0.25">
      <c r="A126">
        <v>124</v>
      </c>
      <c r="B126">
        <f ca="1">INDEX(Tabelle4!C$2:C$32,ROUNDDOWN((ROW()-2)/10,0)+1)</f>
        <v>611</v>
      </c>
      <c r="C126">
        <f ca="1">INDEX(Tabelle4!D$2:D$32,ROUNDDOWN((ROW()-2)/10,0)+1)</f>
        <v>2250</v>
      </c>
      <c r="D126">
        <f ca="1">INDEX(Tabelle4!E$2:E$32,ROUNDDOWN((ROW()-2)/10,0)+1)</f>
        <v>3610</v>
      </c>
      <c r="E126">
        <f ca="1">INDEX(Tabelle4!F$2:F$32,ROUNDDOWN((ROW()-2)/10,0)+1)</f>
        <v>5448</v>
      </c>
      <c r="F126">
        <f ca="1">INDEX(Tabelle4!G$2:G$32,ROUNDDOWN((ROW()-2)/10,0)+1)</f>
        <v>7289</v>
      </c>
    </row>
    <row r="127" spans="1:6" x14ac:dyDescent="0.25">
      <c r="A127">
        <v>125</v>
      </c>
      <c r="B127">
        <f ca="1">INDEX(Tabelle4!C$2:C$32,ROUNDDOWN((ROW()-2)/10,0)+1)</f>
        <v>611</v>
      </c>
      <c r="C127">
        <f ca="1">INDEX(Tabelle4!D$2:D$32,ROUNDDOWN((ROW()-2)/10,0)+1)</f>
        <v>2250</v>
      </c>
      <c r="D127">
        <f ca="1">INDEX(Tabelle4!E$2:E$32,ROUNDDOWN((ROW()-2)/10,0)+1)</f>
        <v>3610</v>
      </c>
      <c r="E127">
        <f ca="1">INDEX(Tabelle4!F$2:F$32,ROUNDDOWN((ROW()-2)/10,0)+1)</f>
        <v>5448</v>
      </c>
      <c r="F127">
        <f ca="1">INDEX(Tabelle4!G$2:G$32,ROUNDDOWN((ROW()-2)/10,0)+1)</f>
        <v>7289</v>
      </c>
    </row>
    <row r="128" spans="1:6" x14ac:dyDescent="0.25">
      <c r="A128">
        <v>126</v>
      </c>
      <c r="B128">
        <f ca="1">INDEX(Tabelle4!C$2:C$32,ROUNDDOWN((ROW()-2)/10,0)+1)</f>
        <v>611</v>
      </c>
      <c r="C128">
        <f ca="1">INDEX(Tabelle4!D$2:D$32,ROUNDDOWN((ROW()-2)/10,0)+1)</f>
        <v>2250</v>
      </c>
      <c r="D128">
        <f ca="1">INDEX(Tabelle4!E$2:E$32,ROUNDDOWN((ROW()-2)/10,0)+1)</f>
        <v>3610</v>
      </c>
      <c r="E128">
        <f ca="1">INDEX(Tabelle4!F$2:F$32,ROUNDDOWN((ROW()-2)/10,0)+1)</f>
        <v>5448</v>
      </c>
      <c r="F128">
        <f ca="1">INDEX(Tabelle4!G$2:G$32,ROUNDDOWN((ROW()-2)/10,0)+1)</f>
        <v>7289</v>
      </c>
    </row>
    <row r="129" spans="1:6" x14ac:dyDescent="0.25">
      <c r="A129">
        <v>127</v>
      </c>
      <c r="B129">
        <f ca="1">INDEX(Tabelle4!C$2:C$32,ROUNDDOWN((ROW()-2)/10,0)+1)</f>
        <v>611</v>
      </c>
      <c r="C129">
        <f ca="1">INDEX(Tabelle4!D$2:D$32,ROUNDDOWN((ROW()-2)/10,0)+1)</f>
        <v>2250</v>
      </c>
      <c r="D129">
        <f ca="1">INDEX(Tabelle4!E$2:E$32,ROUNDDOWN((ROW()-2)/10,0)+1)</f>
        <v>3610</v>
      </c>
      <c r="E129">
        <f ca="1">INDEX(Tabelle4!F$2:F$32,ROUNDDOWN((ROW()-2)/10,0)+1)</f>
        <v>5448</v>
      </c>
      <c r="F129">
        <f ca="1">INDEX(Tabelle4!G$2:G$32,ROUNDDOWN((ROW()-2)/10,0)+1)</f>
        <v>7289</v>
      </c>
    </row>
    <row r="130" spans="1:6" x14ac:dyDescent="0.25">
      <c r="A130">
        <v>128</v>
      </c>
      <c r="B130">
        <f ca="1">INDEX(Tabelle4!C$2:C$32,ROUNDDOWN((ROW()-2)/10,0)+1)</f>
        <v>611</v>
      </c>
      <c r="C130">
        <f ca="1">INDEX(Tabelle4!D$2:D$32,ROUNDDOWN((ROW()-2)/10,0)+1)</f>
        <v>2250</v>
      </c>
      <c r="D130">
        <f ca="1">INDEX(Tabelle4!E$2:E$32,ROUNDDOWN((ROW()-2)/10,0)+1)</f>
        <v>3610</v>
      </c>
      <c r="E130">
        <f ca="1">INDEX(Tabelle4!F$2:F$32,ROUNDDOWN((ROW()-2)/10,0)+1)</f>
        <v>5448</v>
      </c>
      <c r="F130">
        <f ca="1">INDEX(Tabelle4!G$2:G$32,ROUNDDOWN((ROW()-2)/10,0)+1)</f>
        <v>7289</v>
      </c>
    </row>
    <row r="131" spans="1:6" x14ac:dyDescent="0.25">
      <c r="A131">
        <v>129</v>
      </c>
      <c r="B131">
        <f ca="1">INDEX(Tabelle4!C$2:C$32,ROUNDDOWN((ROW()-2)/10,0)+1)</f>
        <v>611</v>
      </c>
      <c r="C131">
        <f ca="1">INDEX(Tabelle4!D$2:D$32,ROUNDDOWN((ROW()-2)/10,0)+1)</f>
        <v>2250</v>
      </c>
      <c r="D131">
        <f ca="1">INDEX(Tabelle4!E$2:E$32,ROUNDDOWN((ROW()-2)/10,0)+1)</f>
        <v>3610</v>
      </c>
      <c r="E131">
        <f ca="1">INDEX(Tabelle4!F$2:F$32,ROUNDDOWN((ROW()-2)/10,0)+1)</f>
        <v>5448</v>
      </c>
      <c r="F131">
        <f ca="1">INDEX(Tabelle4!G$2:G$32,ROUNDDOWN((ROW()-2)/10,0)+1)</f>
        <v>7289</v>
      </c>
    </row>
    <row r="132" spans="1:6" x14ac:dyDescent="0.25">
      <c r="A132">
        <v>130</v>
      </c>
      <c r="B132">
        <f ca="1">INDEX(Tabelle4!C$2:C$32,ROUNDDOWN((ROW()-2)/10,0)+1)</f>
        <v>165</v>
      </c>
      <c r="C132">
        <f ca="1">INDEX(Tabelle4!D$2:D$32,ROUNDDOWN((ROW()-2)/10,0)+1)</f>
        <v>2209.5</v>
      </c>
      <c r="D132">
        <f ca="1">INDEX(Tabelle4!E$2:E$32,ROUNDDOWN((ROW()-2)/10,0)+1)</f>
        <v>3562</v>
      </c>
      <c r="E132">
        <f ca="1">INDEX(Tabelle4!F$2:F$32,ROUNDDOWN((ROW()-2)/10,0)+1)</f>
        <v>5201.5</v>
      </c>
      <c r="F132">
        <f ca="1">INDEX(Tabelle4!G$2:G$32,ROUNDDOWN((ROW()-2)/10,0)+1)</f>
        <v>7289</v>
      </c>
    </row>
    <row r="133" spans="1:6" x14ac:dyDescent="0.25">
      <c r="A133">
        <v>131</v>
      </c>
      <c r="B133">
        <f ca="1">INDEX(Tabelle4!C$2:C$32,ROUNDDOWN((ROW()-2)/10,0)+1)</f>
        <v>165</v>
      </c>
      <c r="C133">
        <f ca="1">INDEX(Tabelle4!D$2:D$32,ROUNDDOWN((ROW()-2)/10,0)+1)</f>
        <v>2209.5</v>
      </c>
      <c r="D133">
        <f ca="1">INDEX(Tabelle4!E$2:E$32,ROUNDDOWN((ROW()-2)/10,0)+1)</f>
        <v>3562</v>
      </c>
      <c r="E133">
        <f ca="1">INDEX(Tabelle4!F$2:F$32,ROUNDDOWN((ROW()-2)/10,0)+1)</f>
        <v>5201.5</v>
      </c>
      <c r="F133">
        <f ca="1">INDEX(Tabelle4!G$2:G$32,ROUNDDOWN((ROW()-2)/10,0)+1)</f>
        <v>7289</v>
      </c>
    </row>
    <row r="134" spans="1:6" x14ac:dyDescent="0.25">
      <c r="A134">
        <v>132</v>
      </c>
      <c r="B134">
        <f ca="1">INDEX(Tabelle4!C$2:C$32,ROUNDDOWN((ROW()-2)/10,0)+1)</f>
        <v>165</v>
      </c>
      <c r="C134">
        <f ca="1">INDEX(Tabelle4!D$2:D$32,ROUNDDOWN((ROW()-2)/10,0)+1)</f>
        <v>2209.5</v>
      </c>
      <c r="D134">
        <f ca="1">INDEX(Tabelle4!E$2:E$32,ROUNDDOWN((ROW()-2)/10,0)+1)</f>
        <v>3562</v>
      </c>
      <c r="E134">
        <f ca="1">INDEX(Tabelle4!F$2:F$32,ROUNDDOWN((ROW()-2)/10,0)+1)</f>
        <v>5201.5</v>
      </c>
      <c r="F134">
        <f ca="1">INDEX(Tabelle4!G$2:G$32,ROUNDDOWN((ROW()-2)/10,0)+1)</f>
        <v>7289</v>
      </c>
    </row>
    <row r="135" spans="1:6" x14ac:dyDescent="0.25">
      <c r="A135">
        <v>133</v>
      </c>
      <c r="B135">
        <f ca="1">INDEX(Tabelle4!C$2:C$32,ROUNDDOWN((ROW()-2)/10,0)+1)</f>
        <v>165</v>
      </c>
      <c r="C135">
        <f ca="1">INDEX(Tabelle4!D$2:D$32,ROUNDDOWN((ROW()-2)/10,0)+1)</f>
        <v>2209.5</v>
      </c>
      <c r="D135">
        <f ca="1">INDEX(Tabelle4!E$2:E$32,ROUNDDOWN((ROW()-2)/10,0)+1)</f>
        <v>3562</v>
      </c>
      <c r="E135">
        <f ca="1">INDEX(Tabelle4!F$2:F$32,ROUNDDOWN((ROW()-2)/10,0)+1)</f>
        <v>5201.5</v>
      </c>
      <c r="F135">
        <f ca="1">INDEX(Tabelle4!G$2:G$32,ROUNDDOWN((ROW()-2)/10,0)+1)</f>
        <v>7289</v>
      </c>
    </row>
    <row r="136" spans="1:6" x14ac:dyDescent="0.25">
      <c r="A136">
        <v>134</v>
      </c>
      <c r="B136">
        <f ca="1">INDEX(Tabelle4!C$2:C$32,ROUNDDOWN((ROW()-2)/10,0)+1)</f>
        <v>165</v>
      </c>
      <c r="C136">
        <f ca="1">INDEX(Tabelle4!D$2:D$32,ROUNDDOWN((ROW()-2)/10,0)+1)</f>
        <v>2209.5</v>
      </c>
      <c r="D136">
        <f ca="1">INDEX(Tabelle4!E$2:E$32,ROUNDDOWN((ROW()-2)/10,0)+1)</f>
        <v>3562</v>
      </c>
      <c r="E136">
        <f ca="1">INDEX(Tabelle4!F$2:F$32,ROUNDDOWN((ROW()-2)/10,0)+1)</f>
        <v>5201.5</v>
      </c>
      <c r="F136">
        <f ca="1">INDEX(Tabelle4!G$2:G$32,ROUNDDOWN((ROW()-2)/10,0)+1)</f>
        <v>7289</v>
      </c>
    </row>
    <row r="137" spans="1:6" x14ac:dyDescent="0.25">
      <c r="A137">
        <v>135</v>
      </c>
      <c r="B137">
        <f ca="1">INDEX(Tabelle4!C$2:C$32,ROUNDDOWN((ROW()-2)/10,0)+1)</f>
        <v>165</v>
      </c>
      <c r="C137">
        <f ca="1">INDEX(Tabelle4!D$2:D$32,ROUNDDOWN((ROW()-2)/10,0)+1)</f>
        <v>2209.5</v>
      </c>
      <c r="D137">
        <f ca="1">INDEX(Tabelle4!E$2:E$32,ROUNDDOWN((ROW()-2)/10,0)+1)</f>
        <v>3562</v>
      </c>
      <c r="E137">
        <f ca="1">INDEX(Tabelle4!F$2:F$32,ROUNDDOWN((ROW()-2)/10,0)+1)</f>
        <v>5201.5</v>
      </c>
      <c r="F137">
        <f ca="1">INDEX(Tabelle4!G$2:G$32,ROUNDDOWN((ROW()-2)/10,0)+1)</f>
        <v>7289</v>
      </c>
    </row>
    <row r="138" spans="1:6" x14ac:dyDescent="0.25">
      <c r="A138">
        <v>136</v>
      </c>
      <c r="B138">
        <f ca="1">INDEX(Tabelle4!C$2:C$32,ROUNDDOWN((ROW()-2)/10,0)+1)</f>
        <v>165</v>
      </c>
      <c r="C138">
        <f ca="1">INDEX(Tabelle4!D$2:D$32,ROUNDDOWN((ROW()-2)/10,0)+1)</f>
        <v>2209.5</v>
      </c>
      <c r="D138">
        <f ca="1">INDEX(Tabelle4!E$2:E$32,ROUNDDOWN((ROW()-2)/10,0)+1)</f>
        <v>3562</v>
      </c>
      <c r="E138">
        <f ca="1">INDEX(Tabelle4!F$2:F$32,ROUNDDOWN((ROW()-2)/10,0)+1)</f>
        <v>5201.5</v>
      </c>
      <c r="F138">
        <f ca="1">INDEX(Tabelle4!G$2:G$32,ROUNDDOWN((ROW()-2)/10,0)+1)</f>
        <v>7289</v>
      </c>
    </row>
    <row r="139" spans="1:6" x14ac:dyDescent="0.25">
      <c r="A139">
        <v>137</v>
      </c>
      <c r="B139">
        <f ca="1">INDEX(Tabelle4!C$2:C$32,ROUNDDOWN((ROW()-2)/10,0)+1)</f>
        <v>165</v>
      </c>
      <c r="C139">
        <f ca="1">INDEX(Tabelle4!D$2:D$32,ROUNDDOWN((ROW()-2)/10,0)+1)</f>
        <v>2209.5</v>
      </c>
      <c r="D139">
        <f ca="1">INDEX(Tabelle4!E$2:E$32,ROUNDDOWN((ROW()-2)/10,0)+1)</f>
        <v>3562</v>
      </c>
      <c r="E139">
        <f ca="1">INDEX(Tabelle4!F$2:F$32,ROUNDDOWN((ROW()-2)/10,0)+1)</f>
        <v>5201.5</v>
      </c>
      <c r="F139">
        <f ca="1">INDEX(Tabelle4!G$2:G$32,ROUNDDOWN((ROW()-2)/10,0)+1)</f>
        <v>7289</v>
      </c>
    </row>
    <row r="140" spans="1:6" x14ac:dyDescent="0.25">
      <c r="A140">
        <v>138</v>
      </c>
      <c r="B140">
        <f ca="1">INDEX(Tabelle4!C$2:C$32,ROUNDDOWN((ROW()-2)/10,0)+1)</f>
        <v>165</v>
      </c>
      <c r="C140">
        <f ca="1">INDEX(Tabelle4!D$2:D$32,ROUNDDOWN((ROW()-2)/10,0)+1)</f>
        <v>2209.5</v>
      </c>
      <c r="D140">
        <f ca="1">INDEX(Tabelle4!E$2:E$32,ROUNDDOWN((ROW()-2)/10,0)+1)</f>
        <v>3562</v>
      </c>
      <c r="E140">
        <f ca="1">INDEX(Tabelle4!F$2:F$32,ROUNDDOWN((ROW()-2)/10,0)+1)</f>
        <v>5201.5</v>
      </c>
      <c r="F140">
        <f ca="1">INDEX(Tabelle4!G$2:G$32,ROUNDDOWN((ROW()-2)/10,0)+1)</f>
        <v>7289</v>
      </c>
    </row>
    <row r="141" spans="1:6" x14ac:dyDescent="0.25">
      <c r="A141">
        <v>139</v>
      </c>
      <c r="B141">
        <f ca="1">INDEX(Tabelle4!C$2:C$32,ROUNDDOWN((ROW()-2)/10,0)+1)</f>
        <v>165</v>
      </c>
      <c r="C141">
        <f ca="1">INDEX(Tabelle4!D$2:D$32,ROUNDDOWN((ROW()-2)/10,0)+1)</f>
        <v>2209.5</v>
      </c>
      <c r="D141">
        <f ca="1">INDEX(Tabelle4!E$2:E$32,ROUNDDOWN((ROW()-2)/10,0)+1)</f>
        <v>3562</v>
      </c>
      <c r="E141">
        <f ca="1">INDEX(Tabelle4!F$2:F$32,ROUNDDOWN((ROW()-2)/10,0)+1)</f>
        <v>5201.5</v>
      </c>
      <c r="F141">
        <f ca="1">INDEX(Tabelle4!G$2:G$32,ROUNDDOWN((ROW()-2)/10,0)+1)</f>
        <v>7289</v>
      </c>
    </row>
    <row r="142" spans="1:6" x14ac:dyDescent="0.25">
      <c r="A142">
        <v>140</v>
      </c>
      <c r="B142">
        <f ca="1">INDEX(Tabelle4!C$2:C$32,ROUNDDOWN((ROW()-2)/10,0)+1)</f>
        <v>165</v>
      </c>
      <c r="C142">
        <f ca="1">INDEX(Tabelle4!D$2:D$32,ROUNDDOWN((ROW()-2)/10,0)+1)</f>
        <v>1938.5</v>
      </c>
      <c r="D142">
        <f ca="1">INDEX(Tabelle4!E$2:E$32,ROUNDDOWN((ROW()-2)/10,0)+1)</f>
        <v>3514</v>
      </c>
      <c r="E142">
        <f ca="1">INDEX(Tabelle4!F$2:F$32,ROUNDDOWN((ROW()-2)/10,0)+1)</f>
        <v>4955</v>
      </c>
      <c r="F142">
        <f ca="1">INDEX(Tabelle4!G$2:G$32,ROUNDDOWN((ROW()-2)/10,0)+1)</f>
        <v>7289</v>
      </c>
    </row>
    <row r="143" spans="1:6" x14ac:dyDescent="0.25">
      <c r="A143">
        <v>141</v>
      </c>
      <c r="B143">
        <f ca="1">INDEX(Tabelle4!C$2:C$32,ROUNDDOWN((ROW()-2)/10,0)+1)</f>
        <v>165</v>
      </c>
      <c r="C143">
        <f ca="1">INDEX(Tabelle4!D$2:D$32,ROUNDDOWN((ROW()-2)/10,0)+1)</f>
        <v>1938.5</v>
      </c>
      <c r="D143">
        <f ca="1">INDEX(Tabelle4!E$2:E$32,ROUNDDOWN((ROW()-2)/10,0)+1)</f>
        <v>3514</v>
      </c>
      <c r="E143">
        <f ca="1">INDEX(Tabelle4!F$2:F$32,ROUNDDOWN((ROW()-2)/10,0)+1)</f>
        <v>4955</v>
      </c>
      <c r="F143">
        <f ca="1">INDEX(Tabelle4!G$2:G$32,ROUNDDOWN((ROW()-2)/10,0)+1)</f>
        <v>7289</v>
      </c>
    </row>
    <row r="144" spans="1:6" x14ac:dyDescent="0.25">
      <c r="A144">
        <v>142</v>
      </c>
      <c r="B144">
        <f ca="1">INDEX(Tabelle4!C$2:C$32,ROUNDDOWN((ROW()-2)/10,0)+1)</f>
        <v>165</v>
      </c>
      <c r="C144">
        <f ca="1">INDEX(Tabelle4!D$2:D$32,ROUNDDOWN((ROW()-2)/10,0)+1)</f>
        <v>1938.5</v>
      </c>
      <c r="D144">
        <f ca="1">INDEX(Tabelle4!E$2:E$32,ROUNDDOWN((ROW()-2)/10,0)+1)</f>
        <v>3514</v>
      </c>
      <c r="E144">
        <f ca="1">INDEX(Tabelle4!F$2:F$32,ROUNDDOWN((ROW()-2)/10,0)+1)</f>
        <v>4955</v>
      </c>
      <c r="F144">
        <f ca="1">INDEX(Tabelle4!G$2:G$32,ROUNDDOWN((ROW()-2)/10,0)+1)</f>
        <v>7289</v>
      </c>
    </row>
    <row r="145" spans="1:6" x14ac:dyDescent="0.25">
      <c r="A145">
        <v>143</v>
      </c>
      <c r="B145">
        <f ca="1">INDEX(Tabelle4!C$2:C$32,ROUNDDOWN((ROW()-2)/10,0)+1)</f>
        <v>165</v>
      </c>
      <c r="C145">
        <f ca="1">INDEX(Tabelle4!D$2:D$32,ROUNDDOWN((ROW()-2)/10,0)+1)</f>
        <v>1938.5</v>
      </c>
      <c r="D145">
        <f ca="1">INDEX(Tabelle4!E$2:E$32,ROUNDDOWN((ROW()-2)/10,0)+1)</f>
        <v>3514</v>
      </c>
      <c r="E145">
        <f ca="1">INDEX(Tabelle4!F$2:F$32,ROUNDDOWN((ROW()-2)/10,0)+1)</f>
        <v>4955</v>
      </c>
      <c r="F145">
        <f ca="1">INDEX(Tabelle4!G$2:G$32,ROUNDDOWN((ROW()-2)/10,0)+1)</f>
        <v>7289</v>
      </c>
    </row>
    <row r="146" spans="1:6" x14ac:dyDescent="0.25">
      <c r="A146">
        <v>144</v>
      </c>
      <c r="B146">
        <f ca="1">INDEX(Tabelle4!C$2:C$32,ROUNDDOWN((ROW()-2)/10,0)+1)</f>
        <v>165</v>
      </c>
      <c r="C146">
        <f ca="1">INDEX(Tabelle4!D$2:D$32,ROUNDDOWN((ROW()-2)/10,0)+1)</f>
        <v>1938.5</v>
      </c>
      <c r="D146">
        <f ca="1">INDEX(Tabelle4!E$2:E$32,ROUNDDOWN((ROW()-2)/10,0)+1)</f>
        <v>3514</v>
      </c>
      <c r="E146">
        <f ca="1">INDEX(Tabelle4!F$2:F$32,ROUNDDOWN((ROW()-2)/10,0)+1)</f>
        <v>4955</v>
      </c>
      <c r="F146">
        <f ca="1">INDEX(Tabelle4!G$2:G$32,ROUNDDOWN((ROW()-2)/10,0)+1)</f>
        <v>7289</v>
      </c>
    </row>
    <row r="147" spans="1:6" x14ac:dyDescent="0.25">
      <c r="A147">
        <v>145</v>
      </c>
      <c r="B147">
        <f ca="1">INDEX(Tabelle4!C$2:C$32,ROUNDDOWN((ROW()-2)/10,0)+1)</f>
        <v>165</v>
      </c>
      <c r="C147">
        <f ca="1">INDEX(Tabelle4!D$2:D$32,ROUNDDOWN((ROW()-2)/10,0)+1)</f>
        <v>1938.5</v>
      </c>
      <c r="D147">
        <f ca="1">INDEX(Tabelle4!E$2:E$32,ROUNDDOWN((ROW()-2)/10,0)+1)</f>
        <v>3514</v>
      </c>
      <c r="E147">
        <f ca="1">INDEX(Tabelle4!F$2:F$32,ROUNDDOWN((ROW()-2)/10,0)+1)</f>
        <v>4955</v>
      </c>
      <c r="F147">
        <f ca="1">INDEX(Tabelle4!G$2:G$32,ROUNDDOWN((ROW()-2)/10,0)+1)</f>
        <v>7289</v>
      </c>
    </row>
    <row r="148" spans="1:6" x14ac:dyDescent="0.25">
      <c r="A148">
        <v>146</v>
      </c>
      <c r="B148">
        <f ca="1">INDEX(Tabelle4!C$2:C$32,ROUNDDOWN((ROW()-2)/10,0)+1)</f>
        <v>165</v>
      </c>
      <c r="C148">
        <f ca="1">INDEX(Tabelle4!D$2:D$32,ROUNDDOWN((ROW()-2)/10,0)+1)</f>
        <v>1938.5</v>
      </c>
      <c r="D148">
        <f ca="1">INDEX(Tabelle4!E$2:E$32,ROUNDDOWN((ROW()-2)/10,0)+1)</f>
        <v>3514</v>
      </c>
      <c r="E148">
        <f ca="1">INDEX(Tabelle4!F$2:F$32,ROUNDDOWN((ROW()-2)/10,0)+1)</f>
        <v>4955</v>
      </c>
      <c r="F148">
        <f ca="1">INDEX(Tabelle4!G$2:G$32,ROUNDDOWN((ROW()-2)/10,0)+1)</f>
        <v>7289</v>
      </c>
    </row>
    <row r="149" spans="1:6" x14ac:dyDescent="0.25">
      <c r="A149">
        <v>147</v>
      </c>
      <c r="B149">
        <f ca="1">INDEX(Tabelle4!C$2:C$32,ROUNDDOWN((ROW()-2)/10,0)+1)</f>
        <v>165</v>
      </c>
      <c r="C149">
        <f ca="1">INDEX(Tabelle4!D$2:D$32,ROUNDDOWN((ROW()-2)/10,0)+1)</f>
        <v>1938.5</v>
      </c>
      <c r="D149">
        <f ca="1">INDEX(Tabelle4!E$2:E$32,ROUNDDOWN((ROW()-2)/10,0)+1)</f>
        <v>3514</v>
      </c>
      <c r="E149">
        <f ca="1">INDEX(Tabelle4!F$2:F$32,ROUNDDOWN((ROW()-2)/10,0)+1)</f>
        <v>4955</v>
      </c>
      <c r="F149">
        <f ca="1">INDEX(Tabelle4!G$2:G$32,ROUNDDOWN((ROW()-2)/10,0)+1)</f>
        <v>7289</v>
      </c>
    </row>
    <row r="150" spans="1:6" x14ac:dyDescent="0.25">
      <c r="A150">
        <v>148</v>
      </c>
      <c r="B150">
        <f ca="1">INDEX(Tabelle4!C$2:C$32,ROUNDDOWN((ROW()-2)/10,0)+1)</f>
        <v>165</v>
      </c>
      <c r="C150">
        <f ca="1">INDEX(Tabelle4!D$2:D$32,ROUNDDOWN((ROW()-2)/10,0)+1)</f>
        <v>1938.5</v>
      </c>
      <c r="D150">
        <f ca="1">INDEX(Tabelle4!E$2:E$32,ROUNDDOWN((ROW()-2)/10,0)+1)</f>
        <v>3514</v>
      </c>
      <c r="E150">
        <f ca="1">INDEX(Tabelle4!F$2:F$32,ROUNDDOWN((ROW()-2)/10,0)+1)</f>
        <v>4955</v>
      </c>
      <c r="F150">
        <f ca="1">INDEX(Tabelle4!G$2:G$32,ROUNDDOWN((ROW()-2)/10,0)+1)</f>
        <v>7289</v>
      </c>
    </row>
    <row r="151" spans="1:6" x14ac:dyDescent="0.25">
      <c r="A151">
        <v>149</v>
      </c>
      <c r="B151">
        <f ca="1">INDEX(Tabelle4!C$2:C$32,ROUNDDOWN((ROW()-2)/10,0)+1)</f>
        <v>165</v>
      </c>
      <c r="C151">
        <f ca="1">INDEX(Tabelle4!D$2:D$32,ROUNDDOWN((ROW()-2)/10,0)+1)</f>
        <v>1938.5</v>
      </c>
      <c r="D151">
        <f ca="1">INDEX(Tabelle4!E$2:E$32,ROUNDDOWN((ROW()-2)/10,0)+1)</f>
        <v>3514</v>
      </c>
      <c r="E151">
        <f ca="1">INDEX(Tabelle4!F$2:F$32,ROUNDDOWN((ROW()-2)/10,0)+1)</f>
        <v>4955</v>
      </c>
      <c r="F151">
        <f ca="1">INDEX(Tabelle4!G$2:G$32,ROUNDDOWN((ROW()-2)/10,0)+1)</f>
        <v>7289</v>
      </c>
    </row>
    <row r="152" spans="1:6" x14ac:dyDescent="0.25">
      <c r="A152">
        <v>150</v>
      </c>
      <c r="B152">
        <f ca="1">INDEX(Tabelle4!C$2:C$32,ROUNDDOWN((ROW()-2)/10,0)+1)</f>
        <v>165</v>
      </c>
      <c r="C152">
        <f ca="1">INDEX(Tabelle4!D$2:D$32,ROUNDDOWN((ROW()-2)/10,0)+1)</f>
        <v>2067.25</v>
      </c>
      <c r="D152">
        <f ca="1">INDEX(Tabelle4!E$2:E$32,ROUNDDOWN((ROW()-2)/10,0)+1)</f>
        <v>3562</v>
      </c>
      <c r="E152">
        <f ca="1">INDEX(Tabelle4!F$2:F$32,ROUNDDOWN((ROW()-2)/10,0)+1)</f>
        <v>5588.25</v>
      </c>
      <c r="F152">
        <f ca="1">INDEX(Tabelle4!G$2:G$32,ROUNDDOWN((ROW()-2)/10,0)+1)</f>
        <v>7289</v>
      </c>
    </row>
    <row r="153" spans="1:6" x14ac:dyDescent="0.25">
      <c r="A153">
        <v>151</v>
      </c>
      <c r="B153">
        <f ca="1">INDEX(Tabelle4!C$2:C$32,ROUNDDOWN((ROW()-2)/10,0)+1)</f>
        <v>165</v>
      </c>
      <c r="C153">
        <f ca="1">INDEX(Tabelle4!D$2:D$32,ROUNDDOWN((ROW()-2)/10,0)+1)</f>
        <v>2067.25</v>
      </c>
      <c r="D153">
        <f ca="1">INDEX(Tabelle4!E$2:E$32,ROUNDDOWN((ROW()-2)/10,0)+1)</f>
        <v>3562</v>
      </c>
      <c r="E153">
        <f ca="1">INDEX(Tabelle4!F$2:F$32,ROUNDDOWN((ROW()-2)/10,0)+1)</f>
        <v>5588.25</v>
      </c>
      <c r="F153">
        <f ca="1">INDEX(Tabelle4!G$2:G$32,ROUNDDOWN((ROW()-2)/10,0)+1)</f>
        <v>7289</v>
      </c>
    </row>
    <row r="154" spans="1:6" x14ac:dyDescent="0.25">
      <c r="A154">
        <v>152</v>
      </c>
      <c r="B154">
        <f ca="1">INDEX(Tabelle4!C$2:C$32,ROUNDDOWN((ROW()-2)/10,0)+1)</f>
        <v>165</v>
      </c>
      <c r="C154">
        <f ca="1">INDEX(Tabelle4!D$2:D$32,ROUNDDOWN((ROW()-2)/10,0)+1)</f>
        <v>2067.25</v>
      </c>
      <c r="D154">
        <f ca="1">INDEX(Tabelle4!E$2:E$32,ROUNDDOWN((ROW()-2)/10,0)+1)</f>
        <v>3562</v>
      </c>
      <c r="E154">
        <f ca="1">INDEX(Tabelle4!F$2:F$32,ROUNDDOWN((ROW()-2)/10,0)+1)</f>
        <v>5588.25</v>
      </c>
      <c r="F154">
        <f ca="1">INDEX(Tabelle4!G$2:G$32,ROUNDDOWN((ROW()-2)/10,0)+1)</f>
        <v>7289</v>
      </c>
    </row>
    <row r="155" spans="1:6" x14ac:dyDescent="0.25">
      <c r="A155">
        <v>153</v>
      </c>
      <c r="B155">
        <f ca="1">INDEX(Tabelle4!C$2:C$32,ROUNDDOWN((ROW()-2)/10,0)+1)</f>
        <v>165</v>
      </c>
      <c r="C155">
        <f ca="1">INDEX(Tabelle4!D$2:D$32,ROUNDDOWN((ROW()-2)/10,0)+1)</f>
        <v>2067.25</v>
      </c>
      <c r="D155">
        <f ca="1">INDEX(Tabelle4!E$2:E$32,ROUNDDOWN((ROW()-2)/10,0)+1)</f>
        <v>3562</v>
      </c>
      <c r="E155">
        <f ca="1">INDEX(Tabelle4!F$2:F$32,ROUNDDOWN((ROW()-2)/10,0)+1)</f>
        <v>5588.25</v>
      </c>
      <c r="F155">
        <f ca="1">INDEX(Tabelle4!G$2:G$32,ROUNDDOWN((ROW()-2)/10,0)+1)</f>
        <v>7289</v>
      </c>
    </row>
    <row r="156" spans="1:6" x14ac:dyDescent="0.25">
      <c r="A156">
        <v>154</v>
      </c>
      <c r="B156">
        <f ca="1">INDEX(Tabelle4!C$2:C$32,ROUNDDOWN((ROW()-2)/10,0)+1)</f>
        <v>165</v>
      </c>
      <c r="C156">
        <f ca="1">INDEX(Tabelle4!D$2:D$32,ROUNDDOWN((ROW()-2)/10,0)+1)</f>
        <v>2067.25</v>
      </c>
      <c r="D156">
        <f ca="1">INDEX(Tabelle4!E$2:E$32,ROUNDDOWN((ROW()-2)/10,0)+1)</f>
        <v>3562</v>
      </c>
      <c r="E156">
        <f ca="1">INDEX(Tabelle4!F$2:F$32,ROUNDDOWN((ROW()-2)/10,0)+1)</f>
        <v>5588.25</v>
      </c>
      <c r="F156">
        <f ca="1">INDEX(Tabelle4!G$2:G$32,ROUNDDOWN((ROW()-2)/10,0)+1)</f>
        <v>7289</v>
      </c>
    </row>
    <row r="157" spans="1:6" x14ac:dyDescent="0.25">
      <c r="A157">
        <v>155</v>
      </c>
      <c r="B157">
        <f ca="1">INDEX(Tabelle4!C$2:C$32,ROUNDDOWN((ROW()-2)/10,0)+1)</f>
        <v>165</v>
      </c>
      <c r="C157">
        <f ca="1">INDEX(Tabelle4!D$2:D$32,ROUNDDOWN((ROW()-2)/10,0)+1)</f>
        <v>2067.25</v>
      </c>
      <c r="D157">
        <f ca="1">INDEX(Tabelle4!E$2:E$32,ROUNDDOWN((ROW()-2)/10,0)+1)</f>
        <v>3562</v>
      </c>
      <c r="E157">
        <f ca="1">INDEX(Tabelle4!F$2:F$32,ROUNDDOWN((ROW()-2)/10,0)+1)</f>
        <v>5588.25</v>
      </c>
      <c r="F157">
        <f ca="1">INDEX(Tabelle4!G$2:G$32,ROUNDDOWN((ROW()-2)/10,0)+1)</f>
        <v>7289</v>
      </c>
    </row>
    <row r="158" spans="1:6" x14ac:dyDescent="0.25">
      <c r="A158">
        <v>156</v>
      </c>
      <c r="B158">
        <f ca="1">INDEX(Tabelle4!C$2:C$32,ROUNDDOWN((ROW()-2)/10,0)+1)</f>
        <v>165</v>
      </c>
      <c r="C158">
        <f ca="1">INDEX(Tabelle4!D$2:D$32,ROUNDDOWN((ROW()-2)/10,0)+1)</f>
        <v>2067.25</v>
      </c>
      <c r="D158">
        <f ca="1">INDEX(Tabelle4!E$2:E$32,ROUNDDOWN((ROW()-2)/10,0)+1)</f>
        <v>3562</v>
      </c>
      <c r="E158">
        <f ca="1">INDEX(Tabelle4!F$2:F$32,ROUNDDOWN((ROW()-2)/10,0)+1)</f>
        <v>5588.25</v>
      </c>
      <c r="F158">
        <f ca="1">INDEX(Tabelle4!G$2:G$32,ROUNDDOWN((ROW()-2)/10,0)+1)</f>
        <v>7289</v>
      </c>
    </row>
    <row r="159" spans="1:6" x14ac:dyDescent="0.25">
      <c r="A159">
        <v>157</v>
      </c>
      <c r="B159">
        <f ca="1">INDEX(Tabelle4!C$2:C$32,ROUNDDOWN((ROW()-2)/10,0)+1)</f>
        <v>165</v>
      </c>
      <c r="C159">
        <f ca="1">INDEX(Tabelle4!D$2:D$32,ROUNDDOWN((ROW()-2)/10,0)+1)</f>
        <v>2067.25</v>
      </c>
      <c r="D159">
        <f ca="1">INDEX(Tabelle4!E$2:E$32,ROUNDDOWN((ROW()-2)/10,0)+1)</f>
        <v>3562</v>
      </c>
      <c r="E159">
        <f ca="1">INDEX(Tabelle4!F$2:F$32,ROUNDDOWN((ROW()-2)/10,0)+1)</f>
        <v>5588.25</v>
      </c>
      <c r="F159">
        <f ca="1">INDEX(Tabelle4!G$2:G$32,ROUNDDOWN((ROW()-2)/10,0)+1)</f>
        <v>7289</v>
      </c>
    </row>
    <row r="160" spans="1:6" x14ac:dyDescent="0.25">
      <c r="A160">
        <v>158</v>
      </c>
      <c r="B160">
        <f ca="1">INDEX(Tabelle4!C$2:C$32,ROUNDDOWN((ROW()-2)/10,0)+1)</f>
        <v>165</v>
      </c>
      <c r="C160">
        <f ca="1">INDEX(Tabelle4!D$2:D$32,ROUNDDOWN((ROW()-2)/10,0)+1)</f>
        <v>2067.25</v>
      </c>
      <c r="D160">
        <f ca="1">INDEX(Tabelle4!E$2:E$32,ROUNDDOWN((ROW()-2)/10,0)+1)</f>
        <v>3562</v>
      </c>
      <c r="E160">
        <f ca="1">INDEX(Tabelle4!F$2:F$32,ROUNDDOWN((ROW()-2)/10,0)+1)</f>
        <v>5588.25</v>
      </c>
      <c r="F160">
        <f ca="1">INDEX(Tabelle4!G$2:G$32,ROUNDDOWN((ROW()-2)/10,0)+1)</f>
        <v>7289</v>
      </c>
    </row>
    <row r="161" spans="1:6" x14ac:dyDescent="0.25">
      <c r="A161">
        <v>159</v>
      </c>
      <c r="B161">
        <f ca="1">INDEX(Tabelle4!C$2:C$32,ROUNDDOWN((ROW()-2)/10,0)+1)</f>
        <v>165</v>
      </c>
      <c r="C161">
        <f ca="1">INDEX(Tabelle4!D$2:D$32,ROUNDDOWN((ROW()-2)/10,0)+1)</f>
        <v>2067.25</v>
      </c>
      <c r="D161">
        <f ca="1">INDEX(Tabelle4!E$2:E$32,ROUNDDOWN((ROW()-2)/10,0)+1)</f>
        <v>3562</v>
      </c>
      <c r="E161">
        <f ca="1">INDEX(Tabelle4!F$2:F$32,ROUNDDOWN((ROW()-2)/10,0)+1)</f>
        <v>5588.25</v>
      </c>
      <c r="F161">
        <f ca="1">INDEX(Tabelle4!G$2:G$32,ROUNDDOWN((ROW()-2)/10,0)+1)</f>
        <v>7289</v>
      </c>
    </row>
    <row r="162" spans="1:6" x14ac:dyDescent="0.25">
      <c r="A162">
        <v>160</v>
      </c>
      <c r="B162">
        <f ca="1">INDEX(Tabelle4!C$2:C$32,ROUNDDOWN((ROW()-2)/10,0)+1)</f>
        <v>165</v>
      </c>
      <c r="C162">
        <f ca="1">INDEX(Tabelle4!D$2:D$32,ROUNDDOWN((ROW()-2)/10,0)+1)</f>
        <v>2026</v>
      </c>
      <c r="D162">
        <f ca="1">INDEX(Tabelle4!E$2:E$32,ROUNDDOWN((ROW()-2)/10,0)+1)</f>
        <v>3514</v>
      </c>
      <c r="E162">
        <f ca="1">INDEX(Tabelle4!F$2:F$32,ROUNDDOWN((ROW()-2)/10,0)+1)</f>
        <v>5448</v>
      </c>
      <c r="F162">
        <f ca="1">INDEX(Tabelle4!G$2:G$32,ROUNDDOWN((ROW()-2)/10,0)+1)</f>
        <v>7289</v>
      </c>
    </row>
    <row r="163" spans="1:6" x14ac:dyDescent="0.25">
      <c r="A163">
        <v>161</v>
      </c>
      <c r="B163">
        <f ca="1">INDEX(Tabelle4!C$2:C$32,ROUNDDOWN((ROW()-2)/10,0)+1)</f>
        <v>165</v>
      </c>
      <c r="C163">
        <f ca="1">INDEX(Tabelle4!D$2:D$32,ROUNDDOWN((ROW()-2)/10,0)+1)</f>
        <v>2026</v>
      </c>
      <c r="D163">
        <f ca="1">INDEX(Tabelle4!E$2:E$32,ROUNDDOWN((ROW()-2)/10,0)+1)</f>
        <v>3514</v>
      </c>
      <c r="E163">
        <f ca="1">INDEX(Tabelle4!F$2:F$32,ROUNDDOWN((ROW()-2)/10,0)+1)</f>
        <v>5448</v>
      </c>
      <c r="F163">
        <f ca="1">INDEX(Tabelle4!G$2:G$32,ROUNDDOWN((ROW()-2)/10,0)+1)</f>
        <v>7289</v>
      </c>
    </row>
    <row r="164" spans="1:6" x14ac:dyDescent="0.25">
      <c r="A164">
        <v>162</v>
      </c>
      <c r="B164">
        <f ca="1">INDEX(Tabelle4!C$2:C$32,ROUNDDOWN((ROW()-2)/10,0)+1)</f>
        <v>165</v>
      </c>
      <c r="C164">
        <f ca="1">INDEX(Tabelle4!D$2:D$32,ROUNDDOWN((ROW()-2)/10,0)+1)</f>
        <v>2026</v>
      </c>
      <c r="D164">
        <f ca="1">INDEX(Tabelle4!E$2:E$32,ROUNDDOWN((ROW()-2)/10,0)+1)</f>
        <v>3514</v>
      </c>
      <c r="E164">
        <f ca="1">INDEX(Tabelle4!F$2:F$32,ROUNDDOWN((ROW()-2)/10,0)+1)</f>
        <v>5448</v>
      </c>
      <c r="F164">
        <f ca="1">INDEX(Tabelle4!G$2:G$32,ROUNDDOWN((ROW()-2)/10,0)+1)</f>
        <v>7289</v>
      </c>
    </row>
    <row r="165" spans="1:6" x14ac:dyDescent="0.25">
      <c r="A165">
        <v>163</v>
      </c>
      <c r="B165">
        <f ca="1">INDEX(Tabelle4!C$2:C$32,ROUNDDOWN((ROW()-2)/10,0)+1)</f>
        <v>165</v>
      </c>
      <c r="C165">
        <f ca="1">INDEX(Tabelle4!D$2:D$32,ROUNDDOWN((ROW()-2)/10,0)+1)</f>
        <v>2026</v>
      </c>
      <c r="D165">
        <f ca="1">INDEX(Tabelle4!E$2:E$32,ROUNDDOWN((ROW()-2)/10,0)+1)</f>
        <v>3514</v>
      </c>
      <c r="E165">
        <f ca="1">INDEX(Tabelle4!F$2:F$32,ROUNDDOWN((ROW()-2)/10,0)+1)</f>
        <v>5448</v>
      </c>
      <c r="F165">
        <f ca="1">INDEX(Tabelle4!G$2:G$32,ROUNDDOWN((ROW()-2)/10,0)+1)</f>
        <v>7289</v>
      </c>
    </row>
    <row r="166" spans="1:6" x14ac:dyDescent="0.25">
      <c r="A166">
        <v>164</v>
      </c>
      <c r="B166">
        <f ca="1">INDEX(Tabelle4!C$2:C$32,ROUNDDOWN((ROW()-2)/10,0)+1)</f>
        <v>165</v>
      </c>
      <c r="C166">
        <f ca="1">INDEX(Tabelle4!D$2:D$32,ROUNDDOWN((ROW()-2)/10,0)+1)</f>
        <v>2026</v>
      </c>
      <c r="D166">
        <f ca="1">INDEX(Tabelle4!E$2:E$32,ROUNDDOWN((ROW()-2)/10,0)+1)</f>
        <v>3514</v>
      </c>
      <c r="E166">
        <f ca="1">INDEX(Tabelle4!F$2:F$32,ROUNDDOWN((ROW()-2)/10,0)+1)</f>
        <v>5448</v>
      </c>
      <c r="F166">
        <f ca="1">INDEX(Tabelle4!G$2:G$32,ROUNDDOWN((ROW()-2)/10,0)+1)</f>
        <v>7289</v>
      </c>
    </row>
    <row r="167" spans="1:6" x14ac:dyDescent="0.25">
      <c r="A167">
        <v>165</v>
      </c>
      <c r="B167">
        <f ca="1">INDEX(Tabelle4!C$2:C$32,ROUNDDOWN((ROW()-2)/10,0)+1)</f>
        <v>165</v>
      </c>
      <c r="C167">
        <f ca="1">INDEX(Tabelle4!D$2:D$32,ROUNDDOWN((ROW()-2)/10,0)+1)</f>
        <v>2026</v>
      </c>
      <c r="D167">
        <f ca="1">INDEX(Tabelle4!E$2:E$32,ROUNDDOWN((ROW()-2)/10,0)+1)</f>
        <v>3514</v>
      </c>
      <c r="E167">
        <f ca="1">INDEX(Tabelle4!F$2:F$32,ROUNDDOWN((ROW()-2)/10,0)+1)</f>
        <v>5448</v>
      </c>
      <c r="F167">
        <f ca="1">INDEX(Tabelle4!G$2:G$32,ROUNDDOWN((ROW()-2)/10,0)+1)</f>
        <v>7289</v>
      </c>
    </row>
    <row r="168" spans="1:6" x14ac:dyDescent="0.25">
      <c r="A168">
        <v>166</v>
      </c>
      <c r="B168">
        <f ca="1">INDEX(Tabelle4!C$2:C$32,ROUNDDOWN((ROW()-2)/10,0)+1)</f>
        <v>165</v>
      </c>
      <c r="C168">
        <f ca="1">INDEX(Tabelle4!D$2:D$32,ROUNDDOWN((ROW()-2)/10,0)+1)</f>
        <v>2026</v>
      </c>
      <c r="D168">
        <f ca="1">INDEX(Tabelle4!E$2:E$32,ROUNDDOWN((ROW()-2)/10,0)+1)</f>
        <v>3514</v>
      </c>
      <c r="E168">
        <f ca="1">INDEX(Tabelle4!F$2:F$32,ROUNDDOWN((ROW()-2)/10,0)+1)</f>
        <v>5448</v>
      </c>
      <c r="F168">
        <f ca="1">INDEX(Tabelle4!G$2:G$32,ROUNDDOWN((ROW()-2)/10,0)+1)</f>
        <v>7289</v>
      </c>
    </row>
    <row r="169" spans="1:6" x14ac:dyDescent="0.25">
      <c r="A169">
        <v>167</v>
      </c>
      <c r="B169">
        <f ca="1">INDEX(Tabelle4!C$2:C$32,ROUNDDOWN((ROW()-2)/10,0)+1)</f>
        <v>165</v>
      </c>
      <c r="C169">
        <f ca="1">INDEX(Tabelle4!D$2:D$32,ROUNDDOWN((ROW()-2)/10,0)+1)</f>
        <v>2026</v>
      </c>
      <c r="D169">
        <f ca="1">INDEX(Tabelle4!E$2:E$32,ROUNDDOWN((ROW()-2)/10,0)+1)</f>
        <v>3514</v>
      </c>
      <c r="E169">
        <f ca="1">INDEX(Tabelle4!F$2:F$32,ROUNDDOWN((ROW()-2)/10,0)+1)</f>
        <v>5448</v>
      </c>
      <c r="F169">
        <f ca="1">INDEX(Tabelle4!G$2:G$32,ROUNDDOWN((ROW()-2)/10,0)+1)</f>
        <v>7289</v>
      </c>
    </row>
    <row r="170" spans="1:6" x14ac:dyDescent="0.25">
      <c r="A170">
        <v>168</v>
      </c>
      <c r="B170">
        <f ca="1">INDEX(Tabelle4!C$2:C$32,ROUNDDOWN((ROW()-2)/10,0)+1)</f>
        <v>165</v>
      </c>
      <c r="C170">
        <f ca="1">INDEX(Tabelle4!D$2:D$32,ROUNDDOWN((ROW()-2)/10,0)+1)</f>
        <v>2026</v>
      </c>
      <c r="D170">
        <f ca="1">INDEX(Tabelle4!E$2:E$32,ROUNDDOWN((ROW()-2)/10,0)+1)</f>
        <v>3514</v>
      </c>
      <c r="E170">
        <f ca="1">INDEX(Tabelle4!F$2:F$32,ROUNDDOWN((ROW()-2)/10,0)+1)</f>
        <v>5448</v>
      </c>
      <c r="F170">
        <f ca="1">INDEX(Tabelle4!G$2:G$32,ROUNDDOWN((ROW()-2)/10,0)+1)</f>
        <v>7289</v>
      </c>
    </row>
    <row r="171" spans="1:6" x14ac:dyDescent="0.25">
      <c r="A171">
        <v>169</v>
      </c>
      <c r="B171">
        <f ca="1">INDEX(Tabelle4!C$2:C$32,ROUNDDOWN((ROW()-2)/10,0)+1)</f>
        <v>165</v>
      </c>
      <c r="C171">
        <f ca="1">INDEX(Tabelle4!D$2:D$32,ROUNDDOWN((ROW()-2)/10,0)+1)</f>
        <v>2026</v>
      </c>
      <c r="D171">
        <f ca="1">INDEX(Tabelle4!E$2:E$32,ROUNDDOWN((ROW()-2)/10,0)+1)</f>
        <v>3514</v>
      </c>
      <c r="E171">
        <f ca="1">INDEX(Tabelle4!F$2:F$32,ROUNDDOWN((ROW()-2)/10,0)+1)</f>
        <v>5448</v>
      </c>
      <c r="F171">
        <f ca="1">INDEX(Tabelle4!G$2:G$32,ROUNDDOWN((ROW()-2)/10,0)+1)</f>
        <v>7289</v>
      </c>
    </row>
    <row r="172" spans="1:6" x14ac:dyDescent="0.25">
      <c r="A172">
        <v>170</v>
      </c>
      <c r="B172">
        <f ca="1">INDEX(Tabelle4!C$2:C$32,ROUNDDOWN((ROW()-2)/10,0)+1)</f>
        <v>165</v>
      </c>
      <c r="C172">
        <f ca="1">INDEX(Tabelle4!D$2:D$32,ROUNDDOWN((ROW()-2)/10,0)+1)</f>
        <v>1767.25</v>
      </c>
      <c r="D172">
        <f ca="1">INDEX(Tabelle4!E$2:E$32,ROUNDDOWN((ROW()-2)/10,0)+1)</f>
        <v>3246.5</v>
      </c>
      <c r="E172">
        <f ca="1">INDEX(Tabelle4!F$2:F$32,ROUNDDOWN((ROW()-2)/10,0)+1)</f>
        <v>5201.5</v>
      </c>
      <c r="F172">
        <f ca="1">INDEX(Tabelle4!G$2:G$32,ROUNDDOWN((ROW()-2)/10,0)+1)</f>
        <v>7289</v>
      </c>
    </row>
    <row r="173" spans="1:6" x14ac:dyDescent="0.25">
      <c r="A173">
        <v>171</v>
      </c>
      <c r="B173">
        <f ca="1">INDEX(Tabelle4!C$2:C$32,ROUNDDOWN((ROW()-2)/10,0)+1)</f>
        <v>165</v>
      </c>
      <c r="C173">
        <f ca="1">INDEX(Tabelle4!D$2:D$32,ROUNDDOWN((ROW()-2)/10,0)+1)</f>
        <v>1767.25</v>
      </c>
      <c r="D173">
        <f ca="1">INDEX(Tabelle4!E$2:E$32,ROUNDDOWN((ROW()-2)/10,0)+1)</f>
        <v>3246.5</v>
      </c>
      <c r="E173">
        <f ca="1">INDEX(Tabelle4!F$2:F$32,ROUNDDOWN((ROW()-2)/10,0)+1)</f>
        <v>5201.5</v>
      </c>
      <c r="F173">
        <f ca="1">INDEX(Tabelle4!G$2:G$32,ROUNDDOWN((ROW()-2)/10,0)+1)</f>
        <v>7289</v>
      </c>
    </row>
    <row r="174" spans="1:6" x14ac:dyDescent="0.25">
      <c r="A174">
        <v>172</v>
      </c>
      <c r="B174">
        <f ca="1">INDEX(Tabelle4!C$2:C$32,ROUNDDOWN((ROW()-2)/10,0)+1)</f>
        <v>165</v>
      </c>
      <c r="C174">
        <f ca="1">INDEX(Tabelle4!D$2:D$32,ROUNDDOWN((ROW()-2)/10,0)+1)</f>
        <v>1767.25</v>
      </c>
      <c r="D174">
        <f ca="1">INDEX(Tabelle4!E$2:E$32,ROUNDDOWN((ROW()-2)/10,0)+1)</f>
        <v>3246.5</v>
      </c>
      <c r="E174">
        <f ca="1">INDEX(Tabelle4!F$2:F$32,ROUNDDOWN((ROW()-2)/10,0)+1)</f>
        <v>5201.5</v>
      </c>
      <c r="F174">
        <f ca="1">INDEX(Tabelle4!G$2:G$32,ROUNDDOWN((ROW()-2)/10,0)+1)</f>
        <v>7289</v>
      </c>
    </row>
    <row r="175" spans="1:6" x14ac:dyDescent="0.25">
      <c r="A175">
        <v>173</v>
      </c>
      <c r="B175">
        <f ca="1">INDEX(Tabelle4!C$2:C$32,ROUNDDOWN((ROW()-2)/10,0)+1)</f>
        <v>165</v>
      </c>
      <c r="C175">
        <f ca="1">INDEX(Tabelle4!D$2:D$32,ROUNDDOWN((ROW()-2)/10,0)+1)</f>
        <v>1767.25</v>
      </c>
      <c r="D175">
        <f ca="1">INDEX(Tabelle4!E$2:E$32,ROUNDDOWN((ROW()-2)/10,0)+1)</f>
        <v>3246.5</v>
      </c>
      <c r="E175">
        <f ca="1">INDEX(Tabelle4!F$2:F$32,ROUNDDOWN((ROW()-2)/10,0)+1)</f>
        <v>5201.5</v>
      </c>
      <c r="F175">
        <f ca="1">INDEX(Tabelle4!G$2:G$32,ROUNDDOWN((ROW()-2)/10,0)+1)</f>
        <v>7289</v>
      </c>
    </row>
    <row r="176" spans="1:6" x14ac:dyDescent="0.25">
      <c r="A176">
        <v>174</v>
      </c>
      <c r="B176">
        <f ca="1">INDEX(Tabelle4!C$2:C$32,ROUNDDOWN((ROW()-2)/10,0)+1)</f>
        <v>165</v>
      </c>
      <c r="C176">
        <f ca="1">INDEX(Tabelle4!D$2:D$32,ROUNDDOWN((ROW()-2)/10,0)+1)</f>
        <v>1767.25</v>
      </c>
      <c r="D176">
        <f ca="1">INDEX(Tabelle4!E$2:E$32,ROUNDDOWN((ROW()-2)/10,0)+1)</f>
        <v>3246.5</v>
      </c>
      <c r="E176">
        <f ca="1">INDEX(Tabelle4!F$2:F$32,ROUNDDOWN((ROW()-2)/10,0)+1)</f>
        <v>5201.5</v>
      </c>
      <c r="F176">
        <f ca="1">INDEX(Tabelle4!G$2:G$32,ROUNDDOWN((ROW()-2)/10,0)+1)</f>
        <v>7289</v>
      </c>
    </row>
    <row r="177" spans="1:6" x14ac:dyDescent="0.25">
      <c r="A177">
        <v>175</v>
      </c>
      <c r="B177">
        <f ca="1">INDEX(Tabelle4!C$2:C$32,ROUNDDOWN((ROW()-2)/10,0)+1)</f>
        <v>165</v>
      </c>
      <c r="C177">
        <f ca="1">INDEX(Tabelle4!D$2:D$32,ROUNDDOWN((ROW()-2)/10,0)+1)</f>
        <v>1767.25</v>
      </c>
      <c r="D177">
        <f ca="1">INDEX(Tabelle4!E$2:E$32,ROUNDDOWN((ROW()-2)/10,0)+1)</f>
        <v>3246.5</v>
      </c>
      <c r="E177">
        <f ca="1">INDEX(Tabelle4!F$2:F$32,ROUNDDOWN((ROW()-2)/10,0)+1)</f>
        <v>5201.5</v>
      </c>
      <c r="F177">
        <f ca="1">INDEX(Tabelle4!G$2:G$32,ROUNDDOWN((ROW()-2)/10,0)+1)</f>
        <v>7289</v>
      </c>
    </row>
    <row r="178" spans="1:6" x14ac:dyDescent="0.25">
      <c r="A178">
        <v>176</v>
      </c>
      <c r="B178">
        <f ca="1">INDEX(Tabelle4!C$2:C$32,ROUNDDOWN((ROW()-2)/10,0)+1)</f>
        <v>165</v>
      </c>
      <c r="C178">
        <f ca="1">INDEX(Tabelle4!D$2:D$32,ROUNDDOWN((ROW()-2)/10,0)+1)</f>
        <v>1767.25</v>
      </c>
      <c r="D178">
        <f ca="1">INDEX(Tabelle4!E$2:E$32,ROUNDDOWN((ROW()-2)/10,0)+1)</f>
        <v>3246.5</v>
      </c>
      <c r="E178">
        <f ca="1">INDEX(Tabelle4!F$2:F$32,ROUNDDOWN((ROW()-2)/10,0)+1)</f>
        <v>5201.5</v>
      </c>
      <c r="F178">
        <f ca="1">INDEX(Tabelle4!G$2:G$32,ROUNDDOWN((ROW()-2)/10,0)+1)</f>
        <v>7289</v>
      </c>
    </row>
    <row r="179" spans="1:6" x14ac:dyDescent="0.25">
      <c r="A179">
        <v>177</v>
      </c>
      <c r="B179">
        <f ca="1">INDEX(Tabelle4!C$2:C$32,ROUNDDOWN((ROW()-2)/10,0)+1)</f>
        <v>165</v>
      </c>
      <c r="C179">
        <f ca="1">INDEX(Tabelle4!D$2:D$32,ROUNDDOWN((ROW()-2)/10,0)+1)</f>
        <v>1767.25</v>
      </c>
      <c r="D179">
        <f ca="1">INDEX(Tabelle4!E$2:E$32,ROUNDDOWN((ROW()-2)/10,0)+1)</f>
        <v>3246.5</v>
      </c>
      <c r="E179">
        <f ca="1">INDEX(Tabelle4!F$2:F$32,ROUNDDOWN((ROW()-2)/10,0)+1)</f>
        <v>5201.5</v>
      </c>
      <c r="F179">
        <f ca="1">INDEX(Tabelle4!G$2:G$32,ROUNDDOWN((ROW()-2)/10,0)+1)</f>
        <v>7289</v>
      </c>
    </row>
    <row r="180" spans="1:6" x14ac:dyDescent="0.25">
      <c r="A180">
        <v>178</v>
      </c>
      <c r="B180">
        <f ca="1">INDEX(Tabelle4!C$2:C$32,ROUNDDOWN((ROW()-2)/10,0)+1)</f>
        <v>165</v>
      </c>
      <c r="C180">
        <f ca="1">INDEX(Tabelle4!D$2:D$32,ROUNDDOWN((ROW()-2)/10,0)+1)</f>
        <v>1767.25</v>
      </c>
      <c r="D180">
        <f ca="1">INDEX(Tabelle4!E$2:E$32,ROUNDDOWN((ROW()-2)/10,0)+1)</f>
        <v>3246.5</v>
      </c>
      <c r="E180">
        <f ca="1">INDEX(Tabelle4!F$2:F$32,ROUNDDOWN((ROW()-2)/10,0)+1)</f>
        <v>5201.5</v>
      </c>
      <c r="F180">
        <f ca="1">INDEX(Tabelle4!G$2:G$32,ROUNDDOWN((ROW()-2)/10,0)+1)</f>
        <v>7289</v>
      </c>
    </row>
    <row r="181" spans="1:6" x14ac:dyDescent="0.25">
      <c r="A181">
        <v>179</v>
      </c>
      <c r="B181">
        <f ca="1">INDEX(Tabelle4!C$2:C$32,ROUNDDOWN((ROW()-2)/10,0)+1)</f>
        <v>165</v>
      </c>
      <c r="C181">
        <f ca="1">INDEX(Tabelle4!D$2:D$32,ROUNDDOWN((ROW()-2)/10,0)+1)</f>
        <v>1767.25</v>
      </c>
      <c r="D181">
        <f ca="1">INDEX(Tabelle4!E$2:E$32,ROUNDDOWN((ROW()-2)/10,0)+1)</f>
        <v>3246.5</v>
      </c>
      <c r="E181">
        <f ca="1">INDEX(Tabelle4!F$2:F$32,ROUNDDOWN((ROW()-2)/10,0)+1)</f>
        <v>5201.5</v>
      </c>
      <c r="F181">
        <f ca="1">INDEX(Tabelle4!G$2:G$32,ROUNDDOWN((ROW()-2)/10,0)+1)</f>
        <v>7289</v>
      </c>
    </row>
    <row r="182" spans="1:6" x14ac:dyDescent="0.25">
      <c r="A182">
        <v>180</v>
      </c>
      <c r="B182">
        <f ca="1">INDEX(Tabelle4!C$2:C$32,ROUNDDOWN((ROW()-2)/10,0)+1)</f>
        <v>165</v>
      </c>
      <c r="C182">
        <f ca="1">INDEX(Tabelle4!D$2:D$32,ROUNDDOWN((ROW()-2)/10,0)+1)</f>
        <v>1853.5</v>
      </c>
      <c r="D182">
        <f ca="1">INDEX(Tabelle4!E$2:E$32,ROUNDDOWN((ROW()-2)/10,0)+1)</f>
        <v>3514</v>
      </c>
      <c r="E182">
        <f ca="1">INDEX(Tabelle4!F$2:F$32,ROUNDDOWN((ROW()-2)/10,0)+1)</f>
        <v>5474.5</v>
      </c>
      <c r="F182">
        <f ca="1">INDEX(Tabelle4!G$2:G$32,ROUNDDOWN((ROW()-2)/10,0)+1)</f>
        <v>7289</v>
      </c>
    </row>
    <row r="183" spans="1:6" x14ac:dyDescent="0.25">
      <c r="A183">
        <v>181</v>
      </c>
      <c r="B183">
        <f ca="1">INDEX(Tabelle4!C$2:C$32,ROUNDDOWN((ROW()-2)/10,0)+1)</f>
        <v>165</v>
      </c>
      <c r="C183">
        <f ca="1">INDEX(Tabelle4!D$2:D$32,ROUNDDOWN((ROW()-2)/10,0)+1)</f>
        <v>1853.5</v>
      </c>
      <c r="D183">
        <f ca="1">INDEX(Tabelle4!E$2:E$32,ROUNDDOWN((ROW()-2)/10,0)+1)</f>
        <v>3514</v>
      </c>
      <c r="E183">
        <f ca="1">INDEX(Tabelle4!F$2:F$32,ROUNDDOWN((ROW()-2)/10,0)+1)</f>
        <v>5474.5</v>
      </c>
      <c r="F183">
        <f ca="1">INDEX(Tabelle4!G$2:G$32,ROUNDDOWN((ROW()-2)/10,0)+1)</f>
        <v>7289</v>
      </c>
    </row>
    <row r="184" spans="1:6" x14ac:dyDescent="0.25">
      <c r="A184">
        <v>182</v>
      </c>
      <c r="B184">
        <f ca="1">INDEX(Tabelle4!C$2:C$32,ROUNDDOWN((ROW()-2)/10,0)+1)</f>
        <v>165</v>
      </c>
      <c r="C184">
        <f ca="1">INDEX(Tabelle4!D$2:D$32,ROUNDDOWN((ROW()-2)/10,0)+1)</f>
        <v>1853.5</v>
      </c>
      <c r="D184">
        <f ca="1">INDEX(Tabelle4!E$2:E$32,ROUNDDOWN((ROW()-2)/10,0)+1)</f>
        <v>3514</v>
      </c>
      <c r="E184">
        <f ca="1">INDEX(Tabelle4!F$2:F$32,ROUNDDOWN((ROW()-2)/10,0)+1)</f>
        <v>5474.5</v>
      </c>
      <c r="F184">
        <f ca="1">INDEX(Tabelle4!G$2:G$32,ROUNDDOWN((ROW()-2)/10,0)+1)</f>
        <v>7289</v>
      </c>
    </row>
    <row r="185" spans="1:6" x14ac:dyDescent="0.25">
      <c r="A185">
        <v>183</v>
      </c>
      <c r="B185">
        <f ca="1">INDEX(Tabelle4!C$2:C$32,ROUNDDOWN((ROW()-2)/10,0)+1)</f>
        <v>165</v>
      </c>
      <c r="C185">
        <f ca="1">INDEX(Tabelle4!D$2:D$32,ROUNDDOWN((ROW()-2)/10,0)+1)</f>
        <v>1853.5</v>
      </c>
      <c r="D185">
        <f ca="1">INDEX(Tabelle4!E$2:E$32,ROUNDDOWN((ROW()-2)/10,0)+1)</f>
        <v>3514</v>
      </c>
      <c r="E185">
        <f ca="1">INDEX(Tabelle4!F$2:F$32,ROUNDDOWN((ROW()-2)/10,0)+1)</f>
        <v>5474.5</v>
      </c>
      <c r="F185">
        <f ca="1">INDEX(Tabelle4!G$2:G$32,ROUNDDOWN((ROW()-2)/10,0)+1)</f>
        <v>7289</v>
      </c>
    </row>
    <row r="186" spans="1:6" x14ac:dyDescent="0.25">
      <c r="A186">
        <v>184</v>
      </c>
      <c r="B186">
        <f ca="1">INDEX(Tabelle4!C$2:C$32,ROUNDDOWN((ROW()-2)/10,0)+1)</f>
        <v>165</v>
      </c>
      <c r="C186">
        <f ca="1">INDEX(Tabelle4!D$2:D$32,ROUNDDOWN((ROW()-2)/10,0)+1)</f>
        <v>1853.5</v>
      </c>
      <c r="D186">
        <f ca="1">INDEX(Tabelle4!E$2:E$32,ROUNDDOWN((ROW()-2)/10,0)+1)</f>
        <v>3514</v>
      </c>
      <c r="E186">
        <f ca="1">INDEX(Tabelle4!F$2:F$32,ROUNDDOWN((ROW()-2)/10,0)+1)</f>
        <v>5474.5</v>
      </c>
      <c r="F186">
        <f ca="1">INDEX(Tabelle4!G$2:G$32,ROUNDDOWN((ROW()-2)/10,0)+1)</f>
        <v>7289</v>
      </c>
    </row>
    <row r="187" spans="1:6" x14ac:dyDescent="0.25">
      <c r="A187">
        <v>185</v>
      </c>
      <c r="B187">
        <f ca="1">INDEX(Tabelle4!C$2:C$32,ROUNDDOWN((ROW()-2)/10,0)+1)</f>
        <v>165</v>
      </c>
      <c r="C187">
        <f ca="1">INDEX(Tabelle4!D$2:D$32,ROUNDDOWN((ROW()-2)/10,0)+1)</f>
        <v>1853.5</v>
      </c>
      <c r="D187">
        <f ca="1">INDEX(Tabelle4!E$2:E$32,ROUNDDOWN((ROW()-2)/10,0)+1)</f>
        <v>3514</v>
      </c>
      <c r="E187">
        <f ca="1">INDEX(Tabelle4!F$2:F$32,ROUNDDOWN((ROW()-2)/10,0)+1)</f>
        <v>5474.5</v>
      </c>
      <c r="F187">
        <f ca="1">INDEX(Tabelle4!G$2:G$32,ROUNDDOWN((ROW()-2)/10,0)+1)</f>
        <v>7289</v>
      </c>
    </row>
    <row r="188" spans="1:6" x14ac:dyDescent="0.25">
      <c r="A188">
        <v>186</v>
      </c>
      <c r="B188">
        <f ca="1">INDEX(Tabelle4!C$2:C$32,ROUNDDOWN((ROW()-2)/10,0)+1)</f>
        <v>165</v>
      </c>
      <c r="C188">
        <f ca="1">INDEX(Tabelle4!D$2:D$32,ROUNDDOWN((ROW()-2)/10,0)+1)</f>
        <v>1853.5</v>
      </c>
      <c r="D188">
        <f ca="1">INDEX(Tabelle4!E$2:E$32,ROUNDDOWN((ROW()-2)/10,0)+1)</f>
        <v>3514</v>
      </c>
      <c r="E188">
        <f ca="1">INDEX(Tabelle4!F$2:F$32,ROUNDDOWN((ROW()-2)/10,0)+1)</f>
        <v>5474.5</v>
      </c>
      <c r="F188">
        <f ca="1">INDEX(Tabelle4!G$2:G$32,ROUNDDOWN((ROW()-2)/10,0)+1)</f>
        <v>7289</v>
      </c>
    </row>
    <row r="189" spans="1:6" x14ac:dyDescent="0.25">
      <c r="A189">
        <v>187</v>
      </c>
      <c r="B189">
        <f ca="1">INDEX(Tabelle4!C$2:C$32,ROUNDDOWN((ROW()-2)/10,0)+1)</f>
        <v>165</v>
      </c>
      <c r="C189">
        <f ca="1">INDEX(Tabelle4!D$2:D$32,ROUNDDOWN((ROW()-2)/10,0)+1)</f>
        <v>1853.5</v>
      </c>
      <c r="D189">
        <f ca="1">INDEX(Tabelle4!E$2:E$32,ROUNDDOWN((ROW()-2)/10,0)+1)</f>
        <v>3514</v>
      </c>
      <c r="E189">
        <f ca="1">INDEX(Tabelle4!F$2:F$32,ROUNDDOWN((ROW()-2)/10,0)+1)</f>
        <v>5474.5</v>
      </c>
      <c r="F189">
        <f ca="1">INDEX(Tabelle4!G$2:G$32,ROUNDDOWN((ROW()-2)/10,0)+1)</f>
        <v>7289</v>
      </c>
    </row>
    <row r="190" spans="1:6" x14ac:dyDescent="0.25">
      <c r="A190">
        <v>188</v>
      </c>
      <c r="B190">
        <f ca="1">INDEX(Tabelle4!C$2:C$32,ROUNDDOWN((ROW()-2)/10,0)+1)</f>
        <v>165</v>
      </c>
      <c r="C190">
        <f ca="1">INDEX(Tabelle4!D$2:D$32,ROUNDDOWN((ROW()-2)/10,0)+1)</f>
        <v>1853.5</v>
      </c>
      <c r="D190">
        <f ca="1">INDEX(Tabelle4!E$2:E$32,ROUNDDOWN((ROW()-2)/10,0)+1)</f>
        <v>3514</v>
      </c>
      <c r="E190">
        <f ca="1">INDEX(Tabelle4!F$2:F$32,ROUNDDOWN((ROW()-2)/10,0)+1)</f>
        <v>5474.5</v>
      </c>
      <c r="F190">
        <f ca="1">INDEX(Tabelle4!G$2:G$32,ROUNDDOWN((ROW()-2)/10,0)+1)</f>
        <v>7289</v>
      </c>
    </row>
    <row r="191" spans="1:6" x14ac:dyDescent="0.25">
      <c r="A191">
        <v>189</v>
      </c>
      <c r="B191">
        <f ca="1">INDEX(Tabelle4!C$2:C$32,ROUNDDOWN((ROW()-2)/10,0)+1)</f>
        <v>165</v>
      </c>
      <c r="C191">
        <f ca="1">INDEX(Tabelle4!D$2:D$32,ROUNDDOWN((ROW()-2)/10,0)+1)</f>
        <v>1853.5</v>
      </c>
      <c r="D191">
        <f ca="1">INDEX(Tabelle4!E$2:E$32,ROUNDDOWN((ROW()-2)/10,0)+1)</f>
        <v>3514</v>
      </c>
      <c r="E191">
        <f ca="1">INDEX(Tabelle4!F$2:F$32,ROUNDDOWN((ROW()-2)/10,0)+1)</f>
        <v>5474.5</v>
      </c>
      <c r="F191">
        <f ca="1">INDEX(Tabelle4!G$2:G$32,ROUNDDOWN((ROW()-2)/10,0)+1)</f>
        <v>7289</v>
      </c>
    </row>
    <row r="192" spans="1:6" x14ac:dyDescent="0.25">
      <c r="A192">
        <v>190</v>
      </c>
      <c r="B192">
        <f ca="1">INDEX(Tabelle4!C$2:C$32,ROUNDDOWN((ROW()-2)/10,0)+1)</f>
        <v>165</v>
      </c>
      <c r="C192">
        <f ca="1">INDEX(Tabelle4!D$2:D$32,ROUNDDOWN((ROW()-2)/10,0)+1)</f>
        <v>1939.75</v>
      </c>
      <c r="D192">
        <f ca="1">INDEX(Tabelle4!E$2:E$32,ROUNDDOWN((ROW()-2)/10,0)+1)</f>
        <v>3246.5</v>
      </c>
      <c r="E192">
        <f ca="1">INDEX(Tabelle4!F$2:F$32,ROUNDDOWN((ROW()-2)/10,0)+1)</f>
        <v>5461.25</v>
      </c>
      <c r="F192">
        <f ca="1">INDEX(Tabelle4!G$2:G$32,ROUNDDOWN((ROW()-2)/10,0)+1)</f>
        <v>7289</v>
      </c>
    </row>
    <row r="193" spans="1:6" x14ac:dyDescent="0.25">
      <c r="A193">
        <v>191</v>
      </c>
      <c r="B193">
        <f ca="1">INDEX(Tabelle4!C$2:C$32,ROUNDDOWN((ROW()-2)/10,0)+1)</f>
        <v>165</v>
      </c>
      <c r="C193">
        <f ca="1">INDEX(Tabelle4!D$2:D$32,ROUNDDOWN((ROW()-2)/10,0)+1)</f>
        <v>1939.75</v>
      </c>
      <c r="D193">
        <f ca="1">INDEX(Tabelle4!E$2:E$32,ROUNDDOWN((ROW()-2)/10,0)+1)</f>
        <v>3246.5</v>
      </c>
      <c r="E193">
        <f ca="1">INDEX(Tabelle4!F$2:F$32,ROUNDDOWN((ROW()-2)/10,0)+1)</f>
        <v>5461.25</v>
      </c>
      <c r="F193">
        <f ca="1">INDEX(Tabelle4!G$2:G$32,ROUNDDOWN((ROW()-2)/10,0)+1)</f>
        <v>7289</v>
      </c>
    </row>
    <row r="194" spans="1:6" x14ac:dyDescent="0.25">
      <c r="A194">
        <v>192</v>
      </c>
      <c r="B194">
        <f ca="1">INDEX(Tabelle4!C$2:C$32,ROUNDDOWN((ROW()-2)/10,0)+1)</f>
        <v>165</v>
      </c>
      <c r="C194">
        <f ca="1">INDEX(Tabelle4!D$2:D$32,ROUNDDOWN((ROW()-2)/10,0)+1)</f>
        <v>1939.75</v>
      </c>
      <c r="D194">
        <f ca="1">INDEX(Tabelle4!E$2:E$32,ROUNDDOWN((ROW()-2)/10,0)+1)</f>
        <v>3246.5</v>
      </c>
      <c r="E194">
        <f ca="1">INDEX(Tabelle4!F$2:F$32,ROUNDDOWN((ROW()-2)/10,0)+1)</f>
        <v>5461.25</v>
      </c>
      <c r="F194">
        <f ca="1">INDEX(Tabelle4!G$2:G$32,ROUNDDOWN((ROW()-2)/10,0)+1)</f>
        <v>7289</v>
      </c>
    </row>
    <row r="195" spans="1:6" x14ac:dyDescent="0.25">
      <c r="A195">
        <v>193</v>
      </c>
      <c r="B195">
        <f ca="1">INDEX(Tabelle4!C$2:C$32,ROUNDDOWN((ROW()-2)/10,0)+1)</f>
        <v>165</v>
      </c>
      <c r="C195">
        <f ca="1">INDEX(Tabelle4!D$2:D$32,ROUNDDOWN((ROW()-2)/10,0)+1)</f>
        <v>1939.75</v>
      </c>
      <c r="D195">
        <f ca="1">INDEX(Tabelle4!E$2:E$32,ROUNDDOWN((ROW()-2)/10,0)+1)</f>
        <v>3246.5</v>
      </c>
      <c r="E195">
        <f ca="1">INDEX(Tabelle4!F$2:F$32,ROUNDDOWN((ROW()-2)/10,0)+1)</f>
        <v>5461.25</v>
      </c>
      <c r="F195">
        <f ca="1">INDEX(Tabelle4!G$2:G$32,ROUNDDOWN((ROW()-2)/10,0)+1)</f>
        <v>7289</v>
      </c>
    </row>
    <row r="196" spans="1:6" x14ac:dyDescent="0.25">
      <c r="A196">
        <v>194</v>
      </c>
      <c r="B196">
        <f ca="1">INDEX(Tabelle4!C$2:C$32,ROUNDDOWN((ROW()-2)/10,0)+1)</f>
        <v>165</v>
      </c>
      <c r="C196">
        <f ca="1">INDEX(Tabelle4!D$2:D$32,ROUNDDOWN((ROW()-2)/10,0)+1)</f>
        <v>1939.75</v>
      </c>
      <c r="D196">
        <f ca="1">INDEX(Tabelle4!E$2:E$32,ROUNDDOWN((ROW()-2)/10,0)+1)</f>
        <v>3246.5</v>
      </c>
      <c r="E196">
        <f ca="1">INDEX(Tabelle4!F$2:F$32,ROUNDDOWN((ROW()-2)/10,0)+1)</f>
        <v>5461.25</v>
      </c>
      <c r="F196">
        <f ca="1">INDEX(Tabelle4!G$2:G$32,ROUNDDOWN((ROW()-2)/10,0)+1)</f>
        <v>7289</v>
      </c>
    </row>
    <row r="197" spans="1:6" x14ac:dyDescent="0.25">
      <c r="A197">
        <v>195</v>
      </c>
      <c r="B197">
        <f ca="1">INDEX(Tabelle4!C$2:C$32,ROUNDDOWN((ROW()-2)/10,0)+1)</f>
        <v>165</v>
      </c>
      <c r="C197">
        <f ca="1">INDEX(Tabelle4!D$2:D$32,ROUNDDOWN((ROW()-2)/10,0)+1)</f>
        <v>1939.75</v>
      </c>
      <c r="D197">
        <f ca="1">INDEX(Tabelle4!E$2:E$32,ROUNDDOWN((ROW()-2)/10,0)+1)</f>
        <v>3246.5</v>
      </c>
      <c r="E197">
        <f ca="1">INDEX(Tabelle4!F$2:F$32,ROUNDDOWN((ROW()-2)/10,0)+1)</f>
        <v>5461.25</v>
      </c>
      <c r="F197">
        <f ca="1">INDEX(Tabelle4!G$2:G$32,ROUNDDOWN((ROW()-2)/10,0)+1)</f>
        <v>7289</v>
      </c>
    </row>
    <row r="198" spans="1:6" x14ac:dyDescent="0.25">
      <c r="A198">
        <v>196</v>
      </c>
      <c r="B198">
        <f ca="1">INDEX(Tabelle4!C$2:C$32,ROUNDDOWN((ROW()-2)/10,0)+1)</f>
        <v>165</v>
      </c>
      <c r="C198">
        <f ca="1">INDEX(Tabelle4!D$2:D$32,ROUNDDOWN((ROW()-2)/10,0)+1)</f>
        <v>1939.75</v>
      </c>
      <c r="D198">
        <f ca="1">INDEX(Tabelle4!E$2:E$32,ROUNDDOWN((ROW()-2)/10,0)+1)</f>
        <v>3246.5</v>
      </c>
      <c r="E198">
        <f ca="1">INDEX(Tabelle4!F$2:F$32,ROUNDDOWN((ROW()-2)/10,0)+1)</f>
        <v>5461.25</v>
      </c>
      <c r="F198">
        <f ca="1">INDEX(Tabelle4!G$2:G$32,ROUNDDOWN((ROW()-2)/10,0)+1)</f>
        <v>7289</v>
      </c>
    </row>
    <row r="199" spans="1:6" x14ac:dyDescent="0.25">
      <c r="A199">
        <v>197</v>
      </c>
      <c r="B199">
        <f ca="1">INDEX(Tabelle4!C$2:C$32,ROUNDDOWN((ROW()-2)/10,0)+1)</f>
        <v>165</v>
      </c>
      <c r="C199">
        <f ca="1">INDEX(Tabelle4!D$2:D$32,ROUNDDOWN((ROW()-2)/10,0)+1)</f>
        <v>1939.75</v>
      </c>
      <c r="D199">
        <f ca="1">INDEX(Tabelle4!E$2:E$32,ROUNDDOWN((ROW()-2)/10,0)+1)</f>
        <v>3246.5</v>
      </c>
      <c r="E199">
        <f ca="1">INDEX(Tabelle4!F$2:F$32,ROUNDDOWN((ROW()-2)/10,0)+1)</f>
        <v>5461.25</v>
      </c>
      <c r="F199">
        <f ca="1">INDEX(Tabelle4!G$2:G$32,ROUNDDOWN((ROW()-2)/10,0)+1)</f>
        <v>7289</v>
      </c>
    </row>
    <row r="200" spans="1:6" x14ac:dyDescent="0.25">
      <c r="A200">
        <v>198</v>
      </c>
      <c r="B200">
        <f ca="1">INDEX(Tabelle4!C$2:C$32,ROUNDDOWN((ROW()-2)/10,0)+1)</f>
        <v>165</v>
      </c>
      <c r="C200">
        <f ca="1">INDEX(Tabelle4!D$2:D$32,ROUNDDOWN((ROW()-2)/10,0)+1)</f>
        <v>1939.75</v>
      </c>
      <c r="D200">
        <f ca="1">INDEX(Tabelle4!E$2:E$32,ROUNDDOWN((ROW()-2)/10,0)+1)</f>
        <v>3246.5</v>
      </c>
      <c r="E200">
        <f ca="1">INDEX(Tabelle4!F$2:F$32,ROUNDDOWN((ROW()-2)/10,0)+1)</f>
        <v>5461.25</v>
      </c>
      <c r="F200">
        <f ca="1">INDEX(Tabelle4!G$2:G$32,ROUNDDOWN((ROW()-2)/10,0)+1)</f>
        <v>7289</v>
      </c>
    </row>
    <row r="201" spans="1:6" x14ac:dyDescent="0.25">
      <c r="A201">
        <v>199</v>
      </c>
      <c r="B201">
        <f ca="1">INDEX(Tabelle4!C$2:C$32,ROUNDDOWN((ROW()-2)/10,0)+1)</f>
        <v>165</v>
      </c>
      <c r="C201">
        <f ca="1">INDEX(Tabelle4!D$2:D$32,ROUNDDOWN((ROW()-2)/10,0)+1)</f>
        <v>1939.75</v>
      </c>
      <c r="D201">
        <f ca="1">INDEX(Tabelle4!E$2:E$32,ROUNDDOWN((ROW()-2)/10,0)+1)</f>
        <v>3246.5</v>
      </c>
      <c r="E201">
        <f ca="1">INDEX(Tabelle4!F$2:F$32,ROUNDDOWN((ROW()-2)/10,0)+1)</f>
        <v>5461.25</v>
      </c>
      <c r="F201">
        <f ca="1">INDEX(Tabelle4!G$2:G$32,ROUNDDOWN((ROW()-2)/10,0)+1)</f>
        <v>7289</v>
      </c>
    </row>
    <row r="202" spans="1:6" x14ac:dyDescent="0.25">
      <c r="A202">
        <v>200</v>
      </c>
      <c r="B202">
        <f ca="1">INDEX(Tabelle4!C$2:C$32,ROUNDDOWN((ROW()-2)/10,0)+1)</f>
        <v>165</v>
      </c>
      <c r="C202">
        <f ca="1">INDEX(Tabelle4!D$2:D$32,ROUNDDOWN((ROW()-2)/10,0)+1)</f>
        <v>2026</v>
      </c>
      <c r="D202">
        <f ca="1">INDEX(Tabelle4!E$2:E$32,ROUNDDOWN((ROW()-2)/10,0)+1)</f>
        <v>3514</v>
      </c>
      <c r="E202">
        <f ca="1">INDEX(Tabelle4!F$2:F$32,ROUNDDOWN((ROW()-2)/10,0)+1)</f>
        <v>5501</v>
      </c>
      <c r="F202">
        <f ca="1">INDEX(Tabelle4!G$2:G$32,ROUNDDOWN((ROW()-2)/10,0)+1)</f>
        <v>7289</v>
      </c>
    </row>
    <row r="203" spans="1:6" x14ac:dyDescent="0.25">
      <c r="A203">
        <v>201</v>
      </c>
      <c r="B203">
        <f ca="1">INDEX(Tabelle4!C$2:C$32,ROUNDDOWN((ROW()-2)/10,0)+1)</f>
        <v>165</v>
      </c>
      <c r="C203">
        <f ca="1">INDEX(Tabelle4!D$2:D$32,ROUNDDOWN((ROW()-2)/10,0)+1)</f>
        <v>2026</v>
      </c>
      <c r="D203">
        <f ca="1">INDEX(Tabelle4!E$2:E$32,ROUNDDOWN((ROW()-2)/10,0)+1)</f>
        <v>3514</v>
      </c>
      <c r="E203">
        <f ca="1">INDEX(Tabelle4!F$2:F$32,ROUNDDOWN((ROW()-2)/10,0)+1)</f>
        <v>5501</v>
      </c>
      <c r="F203">
        <f ca="1">INDEX(Tabelle4!G$2:G$32,ROUNDDOWN((ROW()-2)/10,0)+1)</f>
        <v>7289</v>
      </c>
    </row>
    <row r="204" spans="1:6" x14ac:dyDescent="0.25">
      <c r="A204">
        <v>202</v>
      </c>
      <c r="B204">
        <f ca="1">INDEX(Tabelle4!C$2:C$32,ROUNDDOWN((ROW()-2)/10,0)+1)</f>
        <v>165</v>
      </c>
      <c r="C204">
        <f ca="1">INDEX(Tabelle4!D$2:D$32,ROUNDDOWN((ROW()-2)/10,0)+1)</f>
        <v>2026</v>
      </c>
      <c r="D204">
        <f ca="1">INDEX(Tabelle4!E$2:E$32,ROUNDDOWN((ROW()-2)/10,0)+1)</f>
        <v>3514</v>
      </c>
      <c r="E204">
        <f ca="1">INDEX(Tabelle4!F$2:F$32,ROUNDDOWN((ROW()-2)/10,0)+1)</f>
        <v>5501</v>
      </c>
      <c r="F204">
        <f ca="1">INDEX(Tabelle4!G$2:G$32,ROUNDDOWN((ROW()-2)/10,0)+1)</f>
        <v>7289</v>
      </c>
    </row>
    <row r="205" spans="1:6" x14ac:dyDescent="0.25">
      <c r="A205">
        <v>203</v>
      </c>
      <c r="B205">
        <f ca="1">INDEX(Tabelle4!C$2:C$32,ROUNDDOWN((ROW()-2)/10,0)+1)</f>
        <v>165</v>
      </c>
      <c r="C205">
        <f ca="1">INDEX(Tabelle4!D$2:D$32,ROUNDDOWN((ROW()-2)/10,0)+1)</f>
        <v>2026</v>
      </c>
      <c r="D205">
        <f ca="1">INDEX(Tabelle4!E$2:E$32,ROUNDDOWN((ROW()-2)/10,0)+1)</f>
        <v>3514</v>
      </c>
      <c r="E205">
        <f ca="1">INDEX(Tabelle4!F$2:F$32,ROUNDDOWN((ROW()-2)/10,0)+1)</f>
        <v>5501</v>
      </c>
      <c r="F205">
        <f ca="1">INDEX(Tabelle4!G$2:G$32,ROUNDDOWN((ROW()-2)/10,0)+1)</f>
        <v>7289</v>
      </c>
    </row>
    <row r="206" spans="1:6" x14ac:dyDescent="0.25">
      <c r="A206">
        <v>204</v>
      </c>
      <c r="B206">
        <f ca="1">INDEX(Tabelle4!C$2:C$32,ROUNDDOWN((ROW()-2)/10,0)+1)</f>
        <v>165</v>
      </c>
      <c r="C206">
        <f ca="1">INDEX(Tabelle4!D$2:D$32,ROUNDDOWN((ROW()-2)/10,0)+1)</f>
        <v>2026</v>
      </c>
      <c r="D206">
        <f ca="1">INDEX(Tabelle4!E$2:E$32,ROUNDDOWN((ROW()-2)/10,0)+1)</f>
        <v>3514</v>
      </c>
      <c r="E206">
        <f ca="1">INDEX(Tabelle4!F$2:F$32,ROUNDDOWN((ROW()-2)/10,0)+1)</f>
        <v>5501</v>
      </c>
      <c r="F206">
        <f ca="1">INDEX(Tabelle4!G$2:G$32,ROUNDDOWN((ROW()-2)/10,0)+1)</f>
        <v>7289</v>
      </c>
    </row>
    <row r="207" spans="1:6" x14ac:dyDescent="0.25">
      <c r="A207">
        <v>205</v>
      </c>
      <c r="B207">
        <f ca="1">INDEX(Tabelle4!C$2:C$32,ROUNDDOWN((ROW()-2)/10,0)+1)</f>
        <v>165</v>
      </c>
      <c r="C207">
        <f ca="1">INDEX(Tabelle4!D$2:D$32,ROUNDDOWN((ROW()-2)/10,0)+1)</f>
        <v>2026</v>
      </c>
      <c r="D207">
        <f ca="1">INDEX(Tabelle4!E$2:E$32,ROUNDDOWN((ROW()-2)/10,0)+1)</f>
        <v>3514</v>
      </c>
      <c r="E207">
        <f ca="1">INDEX(Tabelle4!F$2:F$32,ROUNDDOWN((ROW()-2)/10,0)+1)</f>
        <v>5501</v>
      </c>
      <c r="F207">
        <f ca="1">INDEX(Tabelle4!G$2:G$32,ROUNDDOWN((ROW()-2)/10,0)+1)</f>
        <v>7289</v>
      </c>
    </row>
    <row r="208" spans="1:6" x14ac:dyDescent="0.25">
      <c r="A208">
        <v>206</v>
      </c>
      <c r="B208">
        <f ca="1">INDEX(Tabelle4!C$2:C$32,ROUNDDOWN((ROW()-2)/10,0)+1)</f>
        <v>165</v>
      </c>
      <c r="C208">
        <f ca="1">INDEX(Tabelle4!D$2:D$32,ROUNDDOWN((ROW()-2)/10,0)+1)</f>
        <v>2026</v>
      </c>
      <c r="D208">
        <f ca="1">INDEX(Tabelle4!E$2:E$32,ROUNDDOWN((ROW()-2)/10,0)+1)</f>
        <v>3514</v>
      </c>
      <c r="E208">
        <f ca="1">INDEX(Tabelle4!F$2:F$32,ROUNDDOWN((ROW()-2)/10,0)+1)</f>
        <v>5501</v>
      </c>
      <c r="F208">
        <f ca="1">INDEX(Tabelle4!G$2:G$32,ROUNDDOWN((ROW()-2)/10,0)+1)</f>
        <v>7289</v>
      </c>
    </row>
    <row r="209" spans="1:6" x14ac:dyDescent="0.25">
      <c r="A209">
        <v>207</v>
      </c>
      <c r="B209">
        <f ca="1">INDEX(Tabelle4!C$2:C$32,ROUNDDOWN((ROW()-2)/10,0)+1)</f>
        <v>165</v>
      </c>
      <c r="C209">
        <f ca="1">INDEX(Tabelle4!D$2:D$32,ROUNDDOWN((ROW()-2)/10,0)+1)</f>
        <v>2026</v>
      </c>
      <c r="D209">
        <f ca="1">INDEX(Tabelle4!E$2:E$32,ROUNDDOWN((ROW()-2)/10,0)+1)</f>
        <v>3514</v>
      </c>
      <c r="E209">
        <f ca="1">INDEX(Tabelle4!F$2:F$32,ROUNDDOWN((ROW()-2)/10,0)+1)</f>
        <v>5501</v>
      </c>
      <c r="F209">
        <f ca="1">INDEX(Tabelle4!G$2:G$32,ROUNDDOWN((ROW()-2)/10,0)+1)</f>
        <v>7289</v>
      </c>
    </row>
    <row r="210" spans="1:6" x14ac:dyDescent="0.25">
      <c r="A210">
        <v>208</v>
      </c>
      <c r="B210">
        <f ca="1">INDEX(Tabelle4!C$2:C$32,ROUNDDOWN((ROW()-2)/10,0)+1)</f>
        <v>165</v>
      </c>
      <c r="C210">
        <f ca="1">INDEX(Tabelle4!D$2:D$32,ROUNDDOWN((ROW()-2)/10,0)+1)</f>
        <v>2026</v>
      </c>
      <c r="D210">
        <f ca="1">INDEX(Tabelle4!E$2:E$32,ROUNDDOWN((ROW()-2)/10,0)+1)</f>
        <v>3514</v>
      </c>
      <c r="E210">
        <f ca="1">INDEX(Tabelle4!F$2:F$32,ROUNDDOWN((ROW()-2)/10,0)+1)</f>
        <v>5501</v>
      </c>
      <c r="F210">
        <f ca="1">INDEX(Tabelle4!G$2:G$32,ROUNDDOWN((ROW()-2)/10,0)+1)</f>
        <v>7289</v>
      </c>
    </row>
    <row r="211" spans="1:6" x14ac:dyDescent="0.25">
      <c r="A211">
        <v>209</v>
      </c>
      <c r="B211">
        <f ca="1">INDEX(Tabelle4!C$2:C$32,ROUNDDOWN((ROW()-2)/10,0)+1)</f>
        <v>165</v>
      </c>
      <c r="C211">
        <f ca="1">INDEX(Tabelle4!D$2:D$32,ROUNDDOWN((ROW()-2)/10,0)+1)</f>
        <v>2026</v>
      </c>
      <c r="D211">
        <f ca="1">INDEX(Tabelle4!E$2:E$32,ROUNDDOWN((ROW()-2)/10,0)+1)</f>
        <v>3514</v>
      </c>
      <c r="E211">
        <f ca="1">INDEX(Tabelle4!F$2:F$32,ROUNDDOWN((ROW()-2)/10,0)+1)</f>
        <v>5501</v>
      </c>
      <c r="F211">
        <f ca="1">INDEX(Tabelle4!G$2:G$32,ROUNDDOWN((ROW()-2)/10,0)+1)</f>
        <v>7289</v>
      </c>
    </row>
    <row r="212" spans="1:6" x14ac:dyDescent="0.25">
      <c r="A212">
        <v>210</v>
      </c>
      <c r="B212">
        <f ca="1">INDEX(Tabelle4!C$2:C$32,ROUNDDOWN((ROW()-2)/10,0)+1)</f>
        <v>165</v>
      </c>
      <c r="C212">
        <f ca="1">INDEX(Tabelle4!D$2:D$32,ROUNDDOWN((ROW()-2)/10,0)+1)</f>
        <v>2068.5</v>
      </c>
      <c r="D212">
        <f ca="1">INDEX(Tabelle4!E$2:E$32,ROUNDDOWN((ROW()-2)/10,0)+1)</f>
        <v>3562</v>
      </c>
      <c r="E212">
        <f ca="1">INDEX(Tabelle4!F$2:F$32,ROUNDDOWN((ROW()-2)/10,0)+1)</f>
        <v>5487.75</v>
      </c>
      <c r="F212">
        <f ca="1">INDEX(Tabelle4!G$2:G$32,ROUNDDOWN((ROW()-2)/10,0)+1)</f>
        <v>7289</v>
      </c>
    </row>
    <row r="213" spans="1:6" x14ac:dyDescent="0.25">
      <c r="A213">
        <v>211</v>
      </c>
      <c r="B213">
        <f ca="1">INDEX(Tabelle4!C$2:C$32,ROUNDDOWN((ROW()-2)/10,0)+1)</f>
        <v>165</v>
      </c>
      <c r="C213">
        <f ca="1">INDEX(Tabelle4!D$2:D$32,ROUNDDOWN((ROW()-2)/10,0)+1)</f>
        <v>2068.5</v>
      </c>
      <c r="D213">
        <f ca="1">INDEX(Tabelle4!E$2:E$32,ROUNDDOWN((ROW()-2)/10,0)+1)</f>
        <v>3562</v>
      </c>
      <c r="E213">
        <f ca="1">INDEX(Tabelle4!F$2:F$32,ROUNDDOWN((ROW()-2)/10,0)+1)</f>
        <v>5487.75</v>
      </c>
      <c r="F213">
        <f ca="1">INDEX(Tabelle4!G$2:G$32,ROUNDDOWN((ROW()-2)/10,0)+1)</f>
        <v>7289</v>
      </c>
    </row>
    <row r="214" spans="1:6" x14ac:dyDescent="0.25">
      <c r="A214">
        <v>212</v>
      </c>
      <c r="B214">
        <f ca="1">INDEX(Tabelle4!C$2:C$32,ROUNDDOWN((ROW()-2)/10,0)+1)</f>
        <v>165</v>
      </c>
      <c r="C214">
        <f ca="1">INDEX(Tabelle4!D$2:D$32,ROUNDDOWN((ROW()-2)/10,0)+1)</f>
        <v>2068.5</v>
      </c>
      <c r="D214">
        <f ca="1">INDEX(Tabelle4!E$2:E$32,ROUNDDOWN((ROW()-2)/10,0)+1)</f>
        <v>3562</v>
      </c>
      <c r="E214">
        <f ca="1">INDEX(Tabelle4!F$2:F$32,ROUNDDOWN((ROW()-2)/10,0)+1)</f>
        <v>5487.75</v>
      </c>
      <c r="F214">
        <f ca="1">INDEX(Tabelle4!G$2:G$32,ROUNDDOWN((ROW()-2)/10,0)+1)</f>
        <v>7289</v>
      </c>
    </row>
    <row r="215" spans="1:6" x14ac:dyDescent="0.25">
      <c r="A215">
        <v>213</v>
      </c>
      <c r="B215">
        <f ca="1">INDEX(Tabelle4!C$2:C$32,ROUNDDOWN((ROW()-2)/10,0)+1)</f>
        <v>165</v>
      </c>
      <c r="C215">
        <f ca="1">INDEX(Tabelle4!D$2:D$32,ROUNDDOWN((ROW()-2)/10,0)+1)</f>
        <v>2068.5</v>
      </c>
      <c r="D215">
        <f ca="1">INDEX(Tabelle4!E$2:E$32,ROUNDDOWN((ROW()-2)/10,0)+1)</f>
        <v>3562</v>
      </c>
      <c r="E215">
        <f ca="1">INDEX(Tabelle4!F$2:F$32,ROUNDDOWN((ROW()-2)/10,0)+1)</f>
        <v>5487.75</v>
      </c>
      <c r="F215">
        <f ca="1">INDEX(Tabelle4!G$2:G$32,ROUNDDOWN((ROW()-2)/10,0)+1)</f>
        <v>7289</v>
      </c>
    </row>
    <row r="216" spans="1:6" x14ac:dyDescent="0.25">
      <c r="A216">
        <v>214</v>
      </c>
      <c r="B216">
        <f ca="1">INDEX(Tabelle4!C$2:C$32,ROUNDDOWN((ROW()-2)/10,0)+1)</f>
        <v>165</v>
      </c>
      <c r="C216">
        <f ca="1">INDEX(Tabelle4!D$2:D$32,ROUNDDOWN((ROW()-2)/10,0)+1)</f>
        <v>2068.5</v>
      </c>
      <c r="D216">
        <f ca="1">INDEX(Tabelle4!E$2:E$32,ROUNDDOWN((ROW()-2)/10,0)+1)</f>
        <v>3562</v>
      </c>
      <c r="E216">
        <f ca="1">INDEX(Tabelle4!F$2:F$32,ROUNDDOWN((ROW()-2)/10,0)+1)</f>
        <v>5487.75</v>
      </c>
      <c r="F216">
        <f ca="1">INDEX(Tabelle4!G$2:G$32,ROUNDDOWN((ROW()-2)/10,0)+1)</f>
        <v>7289</v>
      </c>
    </row>
    <row r="217" spans="1:6" x14ac:dyDescent="0.25">
      <c r="A217">
        <v>215</v>
      </c>
      <c r="B217">
        <f ca="1">INDEX(Tabelle4!C$2:C$32,ROUNDDOWN((ROW()-2)/10,0)+1)</f>
        <v>165</v>
      </c>
      <c r="C217">
        <f ca="1">INDEX(Tabelle4!D$2:D$32,ROUNDDOWN((ROW()-2)/10,0)+1)</f>
        <v>2068.5</v>
      </c>
      <c r="D217">
        <f ca="1">INDEX(Tabelle4!E$2:E$32,ROUNDDOWN((ROW()-2)/10,0)+1)</f>
        <v>3562</v>
      </c>
      <c r="E217">
        <f ca="1">INDEX(Tabelle4!F$2:F$32,ROUNDDOWN((ROW()-2)/10,0)+1)</f>
        <v>5487.75</v>
      </c>
      <c r="F217">
        <f ca="1">INDEX(Tabelle4!G$2:G$32,ROUNDDOWN((ROW()-2)/10,0)+1)</f>
        <v>7289</v>
      </c>
    </row>
    <row r="218" spans="1:6" x14ac:dyDescent="0.25">
      <c r="A218">
        <v>216</v>
      </c>
      <c r="B218">
        <f ca="1">INDEX(Tabelle4!C$2:C$32,ROUNDDOWN((ROW()-2)/10,0)+1)</f>
        <v>165</v>
      </c>
      <c r="C218">
        <f ca="1">INDEX(Tabelle4!D$2:D$32,ROUNDDOWN((ROW()-2)/10,0)+1)</f>
        <v>2068.5</v>
      </c>
      <c r="D218">
        <f ca="1">INDEX(Tabelle4!E$2:E$32,ROUNDDOWN((ROW()-2)/10,0)+1)</f>
        <v>3562</v>
      </c>
      <c r="E218">
        <f ca="1">INDEX(Tabelle4!F$2:F$32,ROUNDDOWN((ROW()-2)/10,0)+1)</f>
        <v>5487.75</v>
      </c>
      <c r="F218">
        <f ca="1">INDEX(Tabelle4!G$2:G$32,ROUNDDOWN((ROW()-2)/10,0)+1)</f>
        <v>7289</v>
      </c>
    </row>
    <row r="219" spans="1:6" x14ac:dyDescent="0.25">
      <c r="A219">
        <v>217</v>
      </c>
      <c r="B219">
        <f ca="1">INDEX(Tabelle4!C$2:C$32,ROUNDDOWN((ROW()-2)/10,0)+1)</f>
        <v>165</v>
      </c>
      <c r="C219">
        <f ca="1">INDEX(Tabelle4!D$2:D$32,ROUNDDOWN((ROW()-2)/10,0)+1)</f>
        <v>2068.5</v>
      </c>
      <c r="D219">
        <f ca="1">INDEX(Tabelle4!E$2:E$32,ROUNDDOWN((ROW()-2)/10,0)+1)</f>
        <v>3562</v>
      </c>
      <c r="E219">
        <f ca="1">INDEX(Tabelle4!F$2:F$32,ROUNDDOWN((ROW()-2)/10,0)+1)</f>
        <v>5487.75</v>
      </c>
      <c r="F219">
        <f ca="1">INDEX(Tabelle4!G$2:G$32,ROUNDDOWN((ROW()-2)/10,0)+1)</f>
        <v>7289</v>
      </c>
    </row>
    <row r="220" spans="1:6" x14ac:dyDescent="0.25">
      <c r="A220">
        <v>218</v>
      </c>
      <c r="B220">
        <f ca="1">INDEX(Tabelle4!C$2:C$32,ROUNDDOWN((ROW()-2)/10,0)+1)</f>
        <v>165</v>
      </c>
      <c r="C220">
        <f ca="1">INDEX(Tabelle4!D$2:D$32,ROUNDDOWN((ROW()-2)/10,0)+1)</f>
        <v>2068.5</v>
      </c>
      <c r="D220">
        <f ca="1">INDEX(Tabelle4!E$2:E$32,ROUNDDOWN((ROW()-2)/10,0)+1)</f>
        <v>3562</v>
      </c>
      <c r="E220">
        <f ca="1">INDEX(Tabelle4!F$2:F$32,ROUNDDOWN((ROW()-2)/10,0)+1)</f>
        <v>5487.75</v>
      </c>
      <c r="F220">
        <f ca="1">INDEX(Tabelle4!G$2:G$32,ROUNDDOWN((ROW()-2)/10,0)+1)</f>
        <v>7289</v>
      </c>
    </row>
    <row r="221" spans="1:6" x14ac:dyDescent="0.25">
      <c r="A221">
        <v>219</v>
      </c>
      <c r="B221">
        <f ca="1">INDEX(Tabelle4!C$2:C$32,ROUNDDOWN((ROW()-2)/10,0)+1)</f>
        <v>165</v>
      </c>
      <c r="C221">
        <f ca="1">INDEX(Tabelle4!D$2:D$32,ROUNDDOWN((ROW()-2)/10,0)+1)</f>
        <v>2068.5</v>
      </c>
      <c r="D221">
        <f ca="1">INDEX(Tabelle4!E$2:E$32,ROUNDDOWN((ROW()-2)/10,0)+1)</f>
        <v>3562</v>
      </c>
      <c r="E221">
        <f ca="1">INDEX(Tabelle4!F$2:F$32,ROUNDDOWN((ROW()-2)/10,0)+1)</f>
        <v>5487.75</v>
      </c>
      <c r="F221">
        <f ca="1">INDEX(Tabelle4!G$2:G$32,ROUNDDOWN((ROW()-2)/10,0)+1)</f>
        <v>7289</v>
      </c>
    </row>
    <row r="222" spans="1:6" x14ac:dyDescent="0.25">
      <c r="A222">
        <v>220</v>
      </c>
      <c r="B222">
        <f ca="1">INDEX(Tabelle4!C$2:C$32,ROUNDDOWN((ROW()-2)/10,0)+1)</f>
        <v>165</v>
      </c>
      <c r="C222">
        <f ca="1">INDEX(Tabelle4!D$2:D$32,ROUNDDOWN((ROW()-2)/10,0)+1)</f>
        <v>1853.5</v>
      </c>
      <c r="D222">
        <f ca="1">INDEX(Tabelle4!E$2:E$32,ROUNDDOWN((ROW()-2)/10,0)+1)</f>
        <v>3514</v>
      </c>
      <c r="E222">
        <f ca="1">INDEX(Tabelle4!F$2:F$32,ROUNDDOWN((ROW()-2)/10,0)+1)</f>
        <v>5474.5</v>
      </c>
      <c r="F222">
        <f ca="1">INDEX(Tabelle4!G$2:G$32,ROUNDDOWN((ROW()-2)/10,0)+1)</f>
        <v>7289</v>
      </c>
    </row>
    <row r="223" spans="1:6" x14ac:dyDescent="0.25">
      <c r="A223">
        <v>221</v>
      </c>
      <c r="B223">
        <f ca="1">INDEX(Tabelle4!C$2:C$32,ROUNDDOWN((ROW()-2)/10,0)+1)</f>
        <v>165</v>
      </c>
      <c r="C223">
        <f ca="1">INDEX(Tabelle4!D$2:D$32,ROUNDDOWN((ROW()-2)/10,0)+1)</f>
        <v>1853.5</v>
      </c>
      <c r="D223">
        <f ca="1">INDEX(Tabelle4!E$2:E$32,ROUNDDOWN((ROW()-2)/10,0)+1)</f>
        <v>3514</v>
      </c>
      <c r="E223">
        <f ca="1">INDEX(Tabelle4!F$2:F$32,ROUNDDOWN((ROW()-2)/10,0)+1)</f>
        <v>5474.5</v>
      </c>
      <c r="F223">
        <f ca="1">INDEX(Tabelle4!G$2:G$32,ROUNDDOWN((ROW()-2)/10,0)+1)</f>
        <v>7289</v>
      </c>
    </row>
    <row r="224" spans="1:6" x14ac:dyDescent="0.25">
      <c r="A224">
        <v>222</v>
      </c>
      <c r="B224">
        <f ca="1">INDEX(Tabelle4!C$2:C$32,ROUNDDOWN((ROW()-2)/10,0)+1)</f>
        <v>165</v>
      </c>
      <c r="C224">
        <f ca="1">INDEX(Tabelle4!D$2:D$32,ROUNDDOWN((ROW()-2)/10,0)+1)</f>
        <v>1853.5</v>
      </c>
      <c r="D224">
        <f ca="1">INDEX(Tabelle4!E$2:E$32,ROUNDDOWN((ROW()-2)/10,0)+1)</f>
        <v>3514</v>
      </c>
      <c r="E224">
        <f ca="1">INDEX(Tabelle4!F$2:F$32,ROUNDDOWN((ROW()-2)/10,0)+1)</f>
        <v>5474.5</v>
      </c>
      <c r="F224">
        <f ca="1">INDEX(Tabelle4!G$2:G$32,ROUNDDOWN((ROW()-2)/10,0)+1)</f>
        <v>7289</v>
      </c>
    </row>
    <row r="225" spans="1:6" x14ac:dyDescent="0.25">
      <c r="A225">
        <v>223</v>
      </c>
      <c r="B225">
        <f ca="1">INDEX(Tabelle4!C$2:C$32,ROUNDDOWN((ROW()-2)/10,0)+1)</f>
        <v>165</v>
      </c>
      <c r="C225">
        <f ca="1">INDEX(Tabelle4!D$2:D$32,ROUNDDOWN((ROW()-2)/10,0)+1)</f>
        <v>1853.5</v>
      </c>
      <c r="D225">
        <f ca="1">INDEX(Tabelle4!E$2:E$32,ROUNDDOWN((ROW()-2)/10,0)+1)</f>
        <v>3514</v>
      </c>
      <c r="E225">
        <f ca="1">INDEX(Tabelle4!F$2:F$32,ROUNDDOWN((ROW()-2)/10,0)+1)</f>
        <v>5474.5</v>
      </c>
      <c r="F225">
        <f ca="1">INDEX(Tabelle4!G$2:G$32,ROUNDDOWN((ROW()-2)/10,0)+1)</f>
        <v>7289</v>
      </c>
    </row>
    <row r="226" spans="1:6" x14ac:dyDescent="0.25">
      <c r="A226">
        <v>224</v>
      </c>
      <c r="B226">
        <f ca="1">INDEX(Tabelle4!C$2:C$32,ROUNDDOWN((ROW()-2)/10,0)+1)</f>
        <v>165</v>
      </c>
      <c r="C226">
        <f ca="1">INDEX(Tabelle4!D$2:D$32,ROUNDDOWN((ROW()-2)/10,0)+1)</f>
        <v>1853.5</v>
      </c>
      <c r="D226">
        <f ca="1">INDEX(Tabelle4!E$2:E$32,ROUNDDOWN((ROW()-2)/10,0)+1)</f>
        <v>3514</v>
      </c>
      <c r="E226">
        <f ca="1">INDEX(Tabelle4!F$2:F$32,ROUNDDOWN((ROW()-2)/10,0)+1)</f>
        <v>5474.5</v>
      </c>
      <c r="F226">
        <f ca="1">INDEX(Tabelle4!G$2:G$32,ROUNDDOWN((ROW()-2)/10,0)+1)</f>
        <v>7289</v>
      </c>
    </row>
    <row r="227" spans="1:6" x14ac:dyDescent="0.25">
      <c r="A227">
        <v>225</v>
      </c>
      <c r="B227">
        <f ca="1">INDEX(Tabelle4!C$2:C$32,ROUNDDOWN((ROW()-2)/10,0)+1)</f>
        <v>165</v>
      </c>
      <c r="C227">
        <f ca="1">INDEX(Tabelle4!D$2:D$32,ROUNDDOWN((ROW()-2)/10,0)+1)</f>
        <v>1853.5</v>
      </c>
      <c r="D227">
        <f ca="1">INDEX(Tabelle4!E$2:E$32,ROUNDDOWN((ROW()-2)/10,0)+1)</f>
        <v>3514</v>
      </c>
      <c r="E227">
        <f ca="1">INDEX(Tabelle4!F$2:F$32,ROUNDDOWN((ROW()-2)/10,0)+1)</f>
        <v>5474.5</v>
      </c>
      <c r="F227">
        <f ca="1">INDEX(Tabelle4!G$2:G$32,ROUNDDOWN((ROW()-2)/10,0)+1)</f>
        <v>7289</v>
      </c>
    </row>
    <row r="228" spans="1:6" x14ac:dyDescent="0.25">
      <c r="A228">
        <v>226</v>
      </c>
      <c r="B228">
        <f ca="1">INDEX(Tabelle4!C$2:C$32,ROUNDDOWN((ROW()-2)/10,0)+1)</f>
        <v>165</v>
      </c>
      <c r="C228">
        <f ca="1">INDEX(Tabelle4!D$2:D$32,ROUNDDOWN((ROW()-2)/10,0)+1)</f>
        <v>1853.5</v>
      </c>
      <c r="D228">
        <f ca="1">INDEX(Tabelle4!E$2:E$32,ROUNDDOWN((ROW()-2)/10,0)+1)</f>
        <v>3514</v>
      </c>
      <c r="E228">
        <f ca="1">INDEX(Tabelle4!F$2:F$32,ROUNDDOWN((ROW()-2)/10,0)+1)</f>
        <v>5474.5</v>
      </c>
      <c r="F228">
        <f ca="1">INDEX(Tabelle4!G$2:G$32,ROUNDDOWN((ROW()-2)/10,0)+1)</f>
        <v>7289</v>
      </c>
    </row>
    <row r="229" spans="1:6" x14ac:dyDescent="0.25">
      <c r="A229">
        <v>227</v>
      </c>
      <c r="B229">
        <f ca="1">INDEX(Tabelle4!C$2:C$32,ROUNDDOWN((ROW()-2)/10,0)+1)</f>
        <v>165</v>
      </c>
      <c r="C229">
        <f ca="1">INDEX(Tabelle4!D$2:D$32,ROUNDDOWN((ROW()-2)/10,0)+1)</f>
        <v>1853.5</v>
      </c>
      <c r="D229">
        <f ca="1">INDEX(Tabelle4!E$2:E$32,ROUNDDOWN((ROW()-2)/10,0)+1)</f>
        <v>3514</v>
      </c>
      <c r="E229">
        <f ca="1">INDEX(Tabelle4!F$2:F$32,ROUNDDOWN((ROW()-2)/10,0)+1)</f>
        <v>5474.5</v>
      </c>
      <c r="F229">
        <f ca="1">INDEX(Tabelle4!G$2:G$32,ROUNDDOWN((ROW()-2)/10,0)+1)</f>
        <v>7289</v>
      </c>
    </row>
    <row r="230" spans="1:6" x14ac:dyDescent="0.25">
      <c r="A230">
        <v>228</v>
      </c>
      <c r="B230">
        <f ca="1">INDEX(Tabelle4!C$2:C$32,ROUNDDOWN((ROW()-2)/10,0)+1)</f>
        <v>165</v>
      </c>
      <c r="C230">
        <f ca="1">INDEX(Tabelle4!D$2:D$32,ROUNDDOWN((ROW()-2)/10,0)+1)</f>
        <v>1853.5</v>
      </c>
      <c r="D230">
        <f ca="1">INDEX(Tabelle4!E$2:E$32,ROUNDDOWN((ROW()-2)/10,0)+1)</f>
        <v>3514</v>
      </c>
      <c r="E230">
        <f ca="1">INDEX(Tabelle4!F$2:F$32,ROUNDDOWN((ROW()-2)/10,0)+1)</f>
        <v>5474.5</v>
      </c>
      <c r="F230">
        <f ca="1">INDEX(Tabelle4!G$2:G$32,ROUNDDOWN((ROW()-2)/10,0)+1)</f>
        <v>7289</v>
      </c>
    </row>
    <row r="231" spans="1:6" x14ac:dyDescent="0.25">
      <c r="A231">
        <v>229</v>
      </c>
      <c r="B231">
        <f ca="1">INDEX(Tabelle4!C$2:C$32,ROUNDDOWN((ROW()-2)/10,0)+1)</f>
        <v>165</v>
      </c>
      <c r="C231">
        <f ca="1">INDEX(Tabelle4!D$2:D$32,ROUNDDOWN((ROW()-2)/10,0)+1)</f>
        <v>1853.5</v>
      </c>
      <c r="D231">
        <f ca="1">INDEX(Tabelle4!E$2:E$32,ROUNDDOWN((ROW()-2)/10,0)+1)</f>
        <v>3514</v>
      </c>
      <c r="E231">
        <f ca="1">INDEX(Tabelle4!F$2:F$32,ROUNDDOWN((ROW()-2)/10,0)+1)</f>
        <v>5474.5</v>
      </c>
      <c r="F231">
        <f ca="1">INDEX(Tabelle4!G$2:G$32,ROUNDDOWN((ROW()-2)/10,0)+1)</f>
        <v>7289</v>
      </c>
    </row>
    <row r="232" spans="1:6" x14ac:dyDescent="0.25">
      <c r="A232">
        <v>230</v>
      </c>
      <c r="B232">
        <f ca="1">INDEX(Tabelle4!C$2:C$32,ROUNDDOWN((ROW()-2)/10,0)+1)</f>
        <v>165</v>
      </c>
      <c r="C232">
        <f ca="1">INDEX(Tabelle4!D$2:D$32,ROUNDDOWN((ROW()-2)/10,0)+1)</f>
        <v>1939.75</v>
      </c>
      <c r="D232">
        <f ca="1">INDEX(Tabelle4!E$2:E$32,ROUNDDOWN((ROW()-2)/10,0)+1)</f>
        <v>3562</v>
      </c>
      <c r="E232">
        <f ca="1">INDEX(Tabelle4!F$2:F$32,ROUNDDOWN((ROW()-2)/10,0)+1)</f>
        <v>5461.25</v>
      </c>
      <c r="F232">
        <f ca="1">INDEX(Tabelle4!G$2:G$32,ROUNDDOWN((ROW()-2)/10,0)+1)</f>
        <v>7289</v>
      </c>
    </row>
    <row r="233" spans="1:6" x14ac:dyDescent="0.25">
      <c r="A233">
        <v>231</v>
      </c>
      <c r="B233">
        <f ca="1">INDEX(Tabelle4!C$2:C$32,ROUNDDOWN((ROW()-2)/10,0)+1)</f>
        <v>165</v>
      </c>
      <c r="C233">
        <f ca="1">INDEX(Tabelle4!D$2:D$32,ROUNDDOWN((ROW()-2)/10,0)+1)</f>
        <v>1939.75</v>
      </c>
      <c r="D233">
        <f ca="1">INDEX(Tabelle4!E$2:E$32,ROUNDDOWN((ROW()-2)/10,0)+1)</f>
        <v>3562</v>
      </c>
      <c r="E233">
        <f ca="1">INDEX(Tabelle4!F$2:F$32,ROUNDDOWN((ROW()-2)/10,0)+1)</f>
        <v>5461.25</v>
      </c>
      <c r="F233">
        <f ca="1">INDEX(Tabelle4!G$2:G$32,ROUNDDOWN((ROW()-2)/10,0)+1)</f>
        <v>7289</v>
      </c>
    </row>
    <row r="234" spans="1:6" x14ac:dyDescent="0.25">
      <c r="A234">
        <v>232</v>
      </c>
      <c r="B234">
        <f ca="1">INDEX(Tabelle4!C$2:C$32,ROUNDDOWN((ROW()-2)/10,0)+1)</f>
        <v>165</v>
      </c>
      <c r="C234">
        <f ca="1">INDEX(Tabelle4!D$2:D$32,ROUNDDOWN((ROW()-2)/10,0)+1)</f>
        <v>1939.75</v>
      </c>
      <c r="D234">
        <f ca="1">INDEX(Tabelle4!E$2:E$32,ROUNDDOWN((ROW()-2)/10,0)+1)</f>
        <v>3562</v>
      </c>
      <c r="E234">
        <f ca="1">INDEX(Tabelle4!F$2:F$32,ROUNDDOWN((ROW()-2)/10,0)+1)</f>
        <v>5461.25</v>
      </c>
      <c r="F234">
        <f ca="1">INDEX(Tabelle4!G$2:G$32,ROUNDDOWN((ROW()-2)/10,0)+1)</f>
        <v>7289</v>
      </c>
    </row>
    <row r="235" spans="1:6" x14ac:dyDescent="0.25">
      <c r="A235">
        <v>233</v>
      </c>
      <c r="B235">
        <f ca="1">INDEX(Tabelle4!C$2:C$32,ROUNDDOWN((ROW()-2)/10,0)+1)</f>
        <v>165</v>
      </c>
      <c r="C235">
        <f ca="1">INDEX(Tabelle4!D$2:D$32,ROUNDDOWN((ROW()-2)/10,0)+1)</f>
        <v>1939.75</v>
      </c>
      <c r="D235">
        <f ca="1">INDEX(Tabelle4!E$2:E$32,ROUNDDOWN((ROW()-2)/10,0)+1)</f>
        <v>3562</v>
      </c>
      <c r="E235">
        <f ca="1">INDEX(Tabelle4!F$2:F$32,ROUNDDOWN((ROW()-2)/10,0)+1)</f>
        <v>5461.25</v>
      </c>
      <c r="F235">
        <f ca="1">INDEX(Tabelle4!G$2:G$32,ROUNDDOWN((ROW()-2)/10,0)+1)</f>
        <v>7289</v>
      </c>
    </row>
    <row r="236" spans="1:6" x14ac:dyDescent="0.25">
      <c r="A236">
        <v>234</v>
      </c>
      <c r="B236">
        <f ca="1">INDEX(Tabelle4!C$2:C$32,ROUNDDOWN((ROW()-2)/10,0)+1)</f>
        <v>165</v>
      </c>
      <c r="C236">
        <f ca="1">INDEX(Tabelle4!D$2:D$32,ROUNDDOWN((ROW()-2)/10,0)+1)</f>
        <v>1939.75</v>
      </c>
      <c r="D236">
        <f ca="1">INDEX(Tabelle4!E$2:E$32,ROUNDDOWN((ROW()-2)/10,0)+1)</f>
        <v>3562</v>
      </c>
      <c r="E236">
        <f ca="1">INDEX(Tabelle4!F$2:F$32,ROUNDDOWN((ROW()-2)/10,0)+1)</f>
        <v>5461.25</v>
      </c>
      <c r="F236">
        <f ca="1">INDEX(Tabelle4!G$2:G$32,ROUNDDOWN((ROW()-2)/10,0)+1)</f>
        <v>7289</v>
      </c>
    </row>
    <row r="237" spans="1:6" x14ac:dyDescent="0.25">
      <c r="A237">
        <v>235</v>
      </c>
      <c r="B237">
        <f ca="1">INDEX(Tabelle4!C$2:C$32,ROUNDDOWN((ROW()-2)/10,0)+1)</f>
        <v>165</v>
      </c>
      <c r="C237">
        <f ca="1">INDEX(Tabelle4!D$2:D$32,ROUNDDOWN((ROW()-2)/10,0)+1)</f>
        <v>1939.75</v>
      </c>
      <c r="D237">
        <f ca="1">INDEX(Tabelle4!E$2:E$32,ROUNDDOWN((ROW()-2)/10,0)+1)</f>
        <v>3562</v>
      </c>
      <c r="E237">
        <f ca="1">INDEX(Tabelle4!F$2:F$32,ROUNDDOWN((ROW()-2)/10,0)+1)</f>
        <v>5461.25</v>
      </c>
      <c r="F237">
        <f ca="1">INDEX(Tabelle4!G$2:G$32,ROUNDDOWN((ROW()-2)/10,0)+1)</f>
        <v>7289</v>
      </c>
    </row>
    <row r="238" spans="1:6" x14ac:dyDescent="0.25">
      <c r="A238">
        <v>236</v>
      </c>
      <c r="B238">
        <f ca="1">INDEX(Tabelle4!C$2:C$32,ROUNDDOWN((ROW()-2)/10,0)+1)</f>
        <v>165</v>
      </c>
      <c r="C238">
        <f ca="1">INDEX(Tabelle4!D$2:D$32,ROUNDDOWN((ROW()-2)/10,0)+1)</f>
        <v>1939.75</v>
      </c>
      <c r="D238">
        <f ca="1">INDEX(Tabelle4!E$2:E$32,ROUNDDOWN((ROW()-2)/10,0)+1)</f>
        <v>3562</v>
      </c>
      <c r="E238">
        <f ca="1">INDEX(Tabelle4!F$2:F$32,ROUNDDOWN((ROW()-2)/10,0)+1)</f>
        <v>5461.25</v>
      </c>
      <c r="F238">
        <f ca="1">INDEX(Tabelle4!G$2:G$32,ROUNDDOWN((ROW()-2)/10,0)+1)</f>
        <v>7289</v>
      </c>
    </row>
    <row r="239" spans="1:6" x14ac:dyDescent="0.25">
      <c r="A239">
        <v>237</v>
      </c>
      <c r="B239">
        <f ca="1">INDEX(Tabelle4!C$2:C$32,ROUNDDOWN((ROW()-2)/10,0)+1)</f>
        <v>165</v>
      </c>
      <c r="C239">
        <f ca="1">INDEX(Tabelle4!D$2:D$32,ROUNDDOWN((ROW()-2)/10,0)+1)</f>
        <v>1939.75</v>
      </c>
      <c r="D239">
        <f ca="1">INDEX(Tabelle4!E$2:E$32,ROUNDDOWN((ROW()-2)/10,0)+1)</f>
        <v>3562</v>
      </c>
      <c r="E239">
        <f ca="1">INDEX(Tabelle4!F$2:F$32,ROUNDDOWN((ROW()-2)/10,0)+1)</f>
        <v>5461.25</v>
      </c>
      <c r="F239">
        <f ca="1">INDEX(Tabelle4!G$2:G$32,ROUNDDOWN((ROW()-2)/10,0)+1)</f>
        <v>7289</v>
      </c>
    </row>
    <row r="240" spans="1:6" x14ac:dyDescent="0.25">
      <c r="A240">
        <v>238</v>
      </c>
      <c r="B240">
        <f ca="1">INDEX(Tabelle4!C$2:C$32,ROUNDDOWN((ROW()-2)/10,0)+1)</f>
        <v>165</v>
      </c>
      <c r="C240">
        <f ca="1">INDEX(Tabelle4!D$2:D$32,ROUNDDOWN((ROW()-2)/10,0)+1)</f>
        <v>1939.75</v>
      </c>
      <c r="D240">
        <f ca="1">INDEX(Tabelle4!E$2:E$32,ROUNDDOWN((ROW()-2)/10,0)+1)</f>
        <v>3562</v>
      </c>
      <c r="E240">
        <f ca="1">INDEX(Tabelle4!F$2:F$32,ROUNDDOWN((ROW()-2)/10,0)+1)</f>
        <v>5461.25</v>
      </c>
      <c r="F240">
        <f ca="1">INDEX(Tabelle4!G$2:G$32,ROUNDDOWN((ROW()-2)/10,0)+1)</f>
        <v>7289</v>
      </c>
    </row>
    <row r="241" spans="1:6" x14ac:dyDescent="0.25">
      <c r="A241">
        <v>239</v>
      </c>
      <c r="B241">
        <f ca="1">INDEX(Tabelle4!C$2:C$32,ROUNDDOWN((ROW()-2)/10,0)+1)</f>
        <v>165</v>
      </c>
      <c r="C241">
        <f ca="1">INDEX(Tabelle4!D$2:D$32,ROUNDDOWN((ROW()-2)/10,0)+1)</f>
        <v>1939.75</v>
      </c>
      <c r="D241">
        <f ca="1">INDEX(Tabelle4!E$2:E$32,ROUNDDOWN((ROW()-2)/10,0)+1)</f>
        <v>3562</v>
      </c>
      <c r="E241">
        <f ca="1">INDEX(Tabelle4!F$2:F$32,ROUNDDOWN((ROW()-2)/10,0)+1)</f>
        <v>5461.25</v>
      </c>
      <c r="F241">
        <f ca="1">INDEX(Tabelle4!G$2:G$32,ROUNDDOWN((ROW()-2)/10,0)+1)</f>
        <v>7289</v>
      </c>
    </row>
    <row r="242" spans="1:6" x14ac:dyDescent="0.25">
      <c r="A242">
        <v>240</v>
      </c>
      <c r="B242">
        <f ca="1">INDEX(Tabelle4!C$2:C$32,ROUNDDOWN((ROW()-2)/10,0)+1)</f>
        <v>165</v>
      </c>
      <c r="C242">
        <f ca="1">INDEX(Tabelle4!D$2:D$32,ROUNDDOWN((ROW()-2)/10,0)+1)</f>
        <v>2026</v>
      </c>
      <c r="D242">
        <f ca="1">INDEX(Tabelle4!E$2:E$32,ROUNDDOWN((ROW()-2)/10,0)+1)</f>
        <v>3514</v>
      </c>
      <c r="E242">
        <f ca="1">INDEX(Tabelle4!F$2:F$32,ROUNDDOWN((ROW()-2)/10,0)+1)</f>
        <v>5448</v>
      </c>
      <c r="F242">
        <f ca="1">INDEX(Tabelle4!G$2:G$32,ROUNDDOWN((ROW()-2)/10,0)+1)</f>
        <v>7289</v>
      </c>
    </row>
    <row r="243" spans="1:6" x14ac:dyDescent="0.25">
      <c r="A243">
        <v>241</v>
      </c>
      <c r="B243">
        <f ca="1">INDEX(Tabelle4!C$2:C$32,ROUNDDOWN((ROW()-2)/10,0)+1)</f>
        <v>165</v>
      </c>
      <c r="C243">
        <f ca="1">INDEX(Tabelle4!D$2:D$32,ROUNDDOWN((ROW()-2)/10,0)+1)</f>
        <v>2026</v>
      </c>
      <c r="D243">
        <f ca="1">INDEX(Tabelle4!E$2:E$32,ROUNDDOWN((ROW()-2)/10,0)+1)</f>
        <v>3514</v>
      </c>
      <c r="E243">
        <f ca="1">INDEX(Tabelle4!F$2:F$32,ROUNDDOWN((ROW()-2)/10,0)+1)</f>
        <v>5448</v>
      </c>
      <c r="F243">
        <f ca="1">INDEX(Tabelle4!G$2:G$32,ROUNDDOWN((ROW()-2)/10,0)+1)</f>
        <v>7289</v>
      </c>
    </row>
    <row r="244" spans="1:6" x14ac:dyDescent="0.25">
      <c r="A244">
        <v>242</v>
      </c>
      <c r="B244">
        <f ca="1">INDEX(Tabelle4!C$2:C$32,ROUNDDOWN((ROW()-2)/10,0)+1)</f>
        <v>165</v>
      </c>
      <c r="C244">
        <f ca="1">INDEX(Tabelle4!D$2:D$32,ROUNDDOWN((ROW()-2)/10,0)+1)</f>
        <v>2026</v>
      </c>
      <c r="D244">
        <f ca="1">INDEX(Tabelle4!E$2:E$32,ROUNDDOWN((ROW()-2)/10,0)+1)</f>
        <v>3514</v>
      </c>
      <c r="E244">
        <f ca="1">INDEX(Tabelle4!F$2:F$32,ROUNDDOWN((ROW()-2)/10,0)+1)</f>
        <v>5448</v>
      </c>
      <c r="F244">
        <f ca="1">INDEX(Tabelle4!G$2:G$32,ROUNDDOWN((ROW()-2)/10,0)+1)</f>
        <v>7289</v>
      </c>
    </row>
    <row r="245" spans="1:6" x14ac:dyDescent="0.25">
      <c r="A245">
        <v>243</v>
      </c>
      <c r="B245">
        <f ca="1">INDEX(Tabelle4!C$2:C$32,ROUNDDOWN((ROW()-2)/10,0)+1)</f>
        <v>165</v>
      </c>
      <c r="C245">
        <f ca="1">INDEX(Tabelle4!D$2:D$32,ROUNDDOWN((ROW()-2)/10,0)+1)</f>
        <v>2026</v>
      </c>
      <c r="D245">
        <f ca="1">INDEX(Tabelle4!E$2:E$32,ROUNDDOWN((ROW()-2)/10,0)+1)</f>
        <v>3514</v>
      </c>
      <c r="E245">
        <f ca="1">INDEX(Tabelle4!F$2:F$32,ROUNDDOWN((ROW()-2)/10,0)+1)</f>
        <v>5448</v>
      </c>
      <c r="F245">
        <f ca="1">INDEX(Tabelle4!G$2:G$32,ROUNDDOWN((ROW()-2)/10,0)+1)</f>
        <v>7289</v>
      </c>
    </row>
    <row r="246" spans="1:6" x14ac:dyDescent="0.25">
      <c r="A246">
        <v>244</v>
      </c>
      <c r="B246">
        <f ca="1">INDEX(Tabelle4!C$2:C$32,ROUNDDOWN((ROW()-2)/10,0)+1)</f>
        <v>165</v>
      </c>
      <c r="C246">
        <f ca="1">INDEX(Tabelle4!D$2:D$32,ROUNDDOWN((ROW()-2)/10,0)+1)</f>
        <v>2026</v>
      </c>
      <c r="D246">
        <f ca="1">INDEX(Tabelle4!E$2:E$32,ROUNDDOWN((ROW()-2)/10,0)+1)</f>
        <v>3514</v>
      </c>
      <c r="E246">
        <f ca="1">INDEX(Tabelle4!F$2:F$32,ROUNDDOWN((ROW()-2)/10,0)+1)</f>
        <v>5448</v>
      </c>
      <c r="F246">
        <f ca="1">INDEX(Tabelle4!G$2:G$32,ROUNDDOWN((ROW()-2)/10,0)+1)</f>
        <v>7289</v>
      </c>
    </row>
    <row r="247" spans="1:6" x14ac:dyDescent="0.25">
      <c r="A247">
        <v>245</v>
      </c>
      <c r="B247">
        <f ca="1">INDEX(Tabelle4!C$2:C$32,ROUNDDOWN((ROW()-2)/10,0)+1)</f>
        <v>165</v>
      </c>
      <c r="C247">
        <f ca="1">INDEX(Tabelle4!D$2:D$32,ROUNDDOWN((ROW()-2)/10,0)+1)</f>
        <v>2026</v>
      </c>
      <c r="D247">
        <f ca="1">INDEX(Tabelle4!E$2:E$32,ROUNDDOWN((ROW()-2)/10,0)+1)</f>
        <v>3514</v>
      </c>
      <c r="E247">
        <f ca="1">INDEX(Tabelle4!F$2:F$32,ROUNDDOWN((ROW()-2)/10,0)+1)</f>
        <v>5448</v>
      </c>
      <c r="F247">
        <f ca="1">INDEX(Tabelle4!G$2:G$32,ROUNDDOWN((ROW()-2)/10,0)+1)</f>
        <v>7289</v>
      </c>
    </row>
    <row r="248" spans="1:6" x14ac:dyDescent="0.25">
      <c r="A248">
        <v>246</v>
      </c>
      <c r="B248">
        <f ca="1">INDEX(Tabelle4!C$2:C$32,ROUNDDOWN((ROW()-2)/10,0)+1)</f>
        <v>165</v>
      </c>
      <c r="C248">
        <f ca="1">INDEX(Tabelle4!D$2:D$32,ROUNDDOWN((ROW()-2)/10,0)+1)</f>
        <v>2026</v>
      </c>
      <c r="D248">
        <f ca="1">INDEX(Tabelle4!E$2:E$32,ROUNDDOWN((ROW()-2)/10,0)+1)</f>
        <v>3514</v>
      </c>
      <c r="E248">
        <f ca="1">INDEX(Tabelle4!F$2:F$32,ROUNDDOWN((ROW()-2)/10,0)+1)</f>
        <v>5448</v>
      </c>
      <c r="F248">
        <f ca="1">INDEX(Tabelle4!G$2:G$32,ROUNDDOWN((ROW()-2)/10,0)+1)</f>
        <v>7289</v>
      </c>
    </row>
    <row r="249" spans="1:6" x14ac:dyDescent="0.25">
      <c r="A249">
        <v>247</v>
      </c>
      <c r="B249">
        <f ca="1">INDEX(Tabelle4!C$2:C$32,ROUNDDOWN((ROW()-2)/10,0)+1)</f>
        <v>165</v>
      </c>
      <c r="C249">
        <f ca="1">INDEX(Tabelle4!D$2:D$32,ROUNDDOWN((ROW()-2)/10,0)+1)</f>
        <v>2026</v>
      </c>
      <c r="D249">
        <f ca="1">INDEX(Tabelle4!E$2:E$32,ROUNDDOWN((ROW()-2)/10,0)+1)</f>
        <v>3514</v>
      </c>
      <c r="E249">
        <f ca="1">INDEX(Tabelle4!F$2:F$32,ROUNDDOWN((ROW()-2)/10,0)+1)</f>
        <v>5448</v>
      </c>
      <c r="F249">
        <f ca="1">INDEX(Tabelle4!G$2:G$32,ROUNDDOWN((ROW()-2)/10,0)+1)</f>
        <v>7289</v>
      </c>
    </row>
    <row r="250" spans="1:6" x14ac:dyDescent="0.25">
      <c r="A250">
        <v>248</v>
      </c>
      <c r="B250">
        <f ca="1">INDEX(Tabelle4!C$2:C$32,ROUNDDOWN((ROW()-2)/10,0)+1)</f>
        <v>165</v>
      </c>
      <c r="C250">
        <f ca="1">INDEX(Tabelle4!D$2:D$32,ROUNDDOWN((ROW()-2)/10,0)+1)</f>
        <v>2026</v>
      </c>
      <c r="D250">
        <f ca="1">INDEX(Tabelle4!E$2:E$32,ROUNDDOWN((ROW()-2)/10,0)+1)</f>
        <v>3514</v>
      </c>
      <c r="E250">
        <f ca="1">INDEX(Tabelle4!F$2:F$32,ROUNDDOWN((ROW()-2)/10,0)+1)</f>
        <v>5448</v>
      </c>
      <c r="F250">
        <f ca="1">INDEX(Tabelle4!G$2:G$32,ROUNDDOWN((ROW()-2)/10,0)+1)</f>
        <v>7289</v>
      </c>
    </row>
    <row r="251" spans="1:6" x14ac:dyDescent="0.25">
      <c r="A251">
        <v>249</v>
      </c>
      <c r="B251">
        <f ca="1">INDEX(Tabelle4!C$2:C$32,ROUNDDOWN((ROW()-2)/10,0)+1)</f>
        <v>165</v>
      </c>
      <c r="C251">
        <f ca="1">INDEX(Tabelle4!D$2:D$32,ROUNDDOWN((ROW()-2)/10,0)+1)</f>
        <v>2026</v>
      </c>
      <c r="D251">
        <f ca="1">INDEX(Tabelle4!E$2:E$32,ROUNDDOWN((ROW()-2)/10,0)+1)</f>
        <v>3514</v>
      </c>
      <c r="E251">
        <f ca="1">INDEX(Tabelle4!F$2:F$32,ROUNDDOWN((ROW()-2)/10,0)+1)</f>
        <v>5448</v>
      </c>
      <c r="F251">
        <f ca="1">INDEX(Tabelle4!G$2:G$32,ROUNDDOWN((ROW()-2)/10,0)+1)</f>
        <v>7289</v>
      </c>
    </row>
    <row r="252" spans="1:6" x14ac:dyDescent="0.25">
      <c r="A252">
        <v>250</v>
      </c>
      <c r="B252">
        <f ca="1">INDEX(Tabelle4!C$2:C$32,ROUNDDOWN((ROW()-2)/10,0)+1)</f>
        <v>165</v>
      </c>
      <c r="C252">
        <f ca="1">INDEX(Tabelle4!D$2:D$32,ROUNDDOWN((ROW()-2)/10,0)+1)</f>
        <v>2068.5</v>
      </c>
      <c r="D252">
        <f ca="1">INDEX(Tabelle4!E$2:E$32,ROUNDDOWN((ROW()-2)/10,0)+1)</f>
        <v>3562</v>
      </c>
      <c r="E252">
        <f ca="1">INDEX(Tabelle4!F$2:F$32,ROUNDDOWN((ROW()-2)/10,0)+1)</f>
        <v>5487.75</v>
      </c>
      <c r="F252">
        <f ca="1">INDEX(Tabelle4!G$2:G$32,ROUNDDOWN((ROW()-2)/10,0)+1)</f>
        <v>8442</v>
      </c>
    </row>
    <row r="253" spans="1:6" x14ac:dyDescent="0.25">
      <c r="A253">
        <v>251</v>
      </c>
      <c r="B253">
        <f ca="1">INDEX(Tabelle4!C$2:C$32,ROUNDDOWN((ROW()-2)/10,0)+1)</f>
        <v>165</v>
      </c>
      <c r="C253">
        <f ca="1">INDEX(Tabelle4!D$2:D$32,ROUNDDOWN((ROW()-2)/10,0)+1)</f>
        <v>2068.5</v>
      </c>
      <c r="D253">
        <f ca="1">INDEX(Tabelle4!E$2:E$32,ROUNDDOWN((ROW()-2)/10,0)+1)</f>
        <v>3562</v>
      </c>
      <c r="E253">
        <f ca="1">INDEX(Tabelle4!F$2:F$32,ROUNDDOWN((ROW()-2)/10,0)+1)</f>
        <v>5487.75</v>
      </c>
      <c r="F253">
        <f ca="1">INDEX(Tabelle4!G$2:G$32,ROUNDDOWN((ROW()-2)/10,0)+1)</f>
        <v>8442</v>
      </c>
    </row>
    <row r="254" spans="1:6" x14ac:dyDescent="0.25">
      <c r="A254">
        <v>252</v>
      </c>
      <c r="B254">
        <f ca="1">INDEX(Tabelle4!C$2:C$32,ROUNDDOWN((ROW()-2)/10,0)+1)</f>
        <v>165</v>
      </c>
      <c r="C254">
        <f ca="1">INDEX(Tabelle4!D$2:D$32,ROUNDDOWN((ROW()-2)/10,0)+1)</f>
        <v>2068.5</v>
      </c>
      <c r="D254">
        <f ca="1">INDEX(Tabelle4!E$2:E$32,ROUNDDOWN((ROW()-2)/10,0)+1)</f>
        <v>3562</v>
      </c>
      <c r="E254">
        <f ca="1">INDEX(Tabelle4!F$2:F$32,ROUNDDOWN((ROW()-2)/10,0)+1)</f>
        <v>5487.75</v>
      </c>
      <c r="F254">
        <f ca="1">INDEX(Tabelle4!G$2:G$32,ROUNDDOWN((ROW()-2)/10,0)+1)</f>
        <v>8442</v>
      </c>
    </row>
    <row r="255" spans="1:6" x14ac:dyDescent="0.25">
      <c r="A255">
        <v>253</v>
      </c>
      <c r="B255">
        <f ca="1">INDEX(Tabelle4!C$2:C$32,ROUNDDOWN((ROW()-2)/10,0)+1)</f>
        <v>165</v>
      </c>
      <c r="C255">
        <f ca="1">INDEX(Tabelle4!D$2:D$32,ROUNDDOWN((ROW()-2)/10,0)+1)</f>
        <v>2068.5</v>
      </c>
      <c r="D255">
        <f ca="1">INDEX(Tabelle4!E$2:E$32,ROUNDDOWN((ROW()-2)/10,0)+1)</f>
        <v>3562</v>
      </c>
      <c r="E255">
        <f ca="1">INDEX(Tabelle4!F$2:F$32,ROUNDDOWN((ROW()-2)/10,0)+1)</f>
        <v>5487.75</v>
      </c>
      <c r="F255">
        <f ca="1">INDEX(Tabelle4!G$2:G$32,ROUNDDOWN((ROW()-2)/10,0)+1)</f>
        <v>8442</v>
      </c>
    </row>
    <row r="256" spans="1:6" x14ac:dyDescent="0.25">
      <c r="A256">
        <v>254</v>
      </c>
      <c r="B256">
        <f ca="1">INDEX(Tabelle4!C$2:C$32,ROUNDDOWN((ROW()-2)/10,0)+1)</f>
        <v>165</v>
      </c>
      <c r="C256">
        <f ca="1">INDEX(Tabelle4!D$2:D$32,ROUNDDOWN((ROW()-2)/10,0)+1)</f>
        <v>2068.5</v>
      </c>
      <c r="D256">
        <f ca="1">INDEX(Tabelle4!E$2:E$32,ROUNDDOWN((ROW()-2)/10,0)+1)</f>
        <v>3562</v>
      </c>
      <c r="E256">
        <f ca="1">INDEX(Tabelle4!F$2:F$32,ROUNDDOWN((ROW()-2)/10,0)+1)</f>
        <v>5487.75</v>
      </c>
      <c r="F256">
        <f ca="1">INDEX(Tabelle4!G$2:G$32,ROUNDDOWN((ROW()-2)/10,0)+1)</f>
        <v>8442</v>
      </c>
    </row>
    <row r="257" spans="1:6" x14ac:dyDescent="0.25">
      <c r="A257">
        <v>255</v>
      </c>
      <c r="B257">
        <f ca="1">INDEX(Tabelle4!C$2:C$32,ROUNDDOWN((ROW()-2)/10,0)+1)</f>
        <v>165</v>
      </c>
      <c r="C257">
        <f ca="1">INDEX(Tabelle4!D$2:D$32,ROUNDDOWN((ROW()-2)/10,0)+1)</f>
        <v>2068.5</v>
      </c>
      <c r="D257">
        <f ca="1">INDEX(Tabelle4!E$2:E$32,ROUNDDOWN((ROW()-2)/10,0)+1)</f>
        <v>3562</v>
      </c>
      <c r="E257">
        <f ca="1">INDEX(Tabelle4!F$2:F$32,ROUNDDOWN((ROW()-2)/10,0)+1)</f>
        <v>5487.75</v>
      </c>
      <c r="F257">
        <f ca="1">INDEX(Tabelle4!G$2:G$32,ROUNDDOWN((ROW()-2)/10,0)+1)</f>
        <v>8442</v>
      </c>
    </row>
    <row r="258" spans="1:6" x14ac:dyDescent="0.25">
      <c r="A258">
        <v>256</v>
      </c>
      <c r="B258">
        <f ca="1">INDEX(Tabelle4!C$2:C$32,ROUNDDOWN((ROW()-2)/10,0)+1)</f>
        <v>165</v>
      </c>
      <c r="C258">
        <f ca="1">INDEX(Tabelle4!D$2:D$32,ROUNDDOWN((ROW()-2)/10,0)+1)</f>
        <v>2068.5</v>
      </c>
      <c r="D258">
        <f ca="1">INDEX(Tabelle4!E$2:E$32,ROUNDDOWN((ROW()-2)/10,0)+1)</f>
        <v>3562</v>
      </c>
      <c r="E258">
        <f ca="1">INDEX(Tabelle4!F$2:F$32,ROUNDDOWN((ROW()-2)/10,0)+1)</f>
        <v>5487.75</v>
      </c>
      <c r="F258">
        <f ca="1">INDEX(Tabelle4!G$2:G$32,ROUNDDOWN((ROW()-2)/10,0)+1)</f>
        <v>8442</v>
      </c>
    </row>
    <row r="259" spans="1:6" x14ac:dyDescent="0.25">
      <c r="A259">
        <v>257</v>
      </c>
      <c r="B259">
        <f ca="1">INDEX(Tabelle4!C$2:C$32,ROUNDDOWN((ROW()-2)/10,0)+1)</f>
        <v>165</v>
      </c>
      <c r="C259">
        <f ca="1">INDEX(Tabelle4!D$2:D$32,ROUNDDOWN((ROW()-2)/10,0)+1)</f>
        <v>2068.5</v>
      </c>
      <c r="D259">
        <f ca="1">INDEX(Tabelle4!E$2:E$32,ROUNDDOWN((ROW()-2)/10,0)+1)</f>
        <v>3562</v>
      </c>
      <c r="E259">
        <f ca="1">INDEX(Tabelle4!F$2:F$32,ROUNDDOWN((ROW()-2)/10,0)+1)</f>
        <v>5487.75</v>
      </c>
      <c r="F259">
        <f ca="1">INDEX(Tabelle4!G$2:G$32,ROUNDDOWN((ROW()-2)/10,0)+1)</f>
        <v>8442</v>
      </c>
    </row>
    <row r="260" spans="1:6" x14ac:dyDescent="0.25">
      <c r="A260">
        <v>258</v>
      </c>
      <c r="B260">
        <f ca="1">INDEX(Tabelle4!C$2:C$32,ROUNDDOWN((ROW()-2)/10,0)+1)</f>
        <v>165</v>
      </c>
      <c r="C260">
        <f ca="1">INDEX(Tabelle4!D$2:D$32,ROUNDDOWN((ROW()-2)/10,0)+1)</f>
        <v>2068.5</v>
      </c>
      <c r="D260">
        <f ca="1">INDEX(Tabelle4!E$2:E$32,ROUNDDOWN((ROW()-2)/10,0)+1)</f>
        <v>3562</v>
      </c>
      <c r="E260">
        <f ca="1">INDEX(Tabelle4!F$2:F$32,ROUNDDOWN((ROW()-2)/10,0)+1)</f>
        <v>5487.75</v>
      </c>
      <c r="F260">
        <f ca="1">INDEX(Tabelle4!G$2:G$32,ROUNDDOWN((ROW()-2)/10,0)+1)</f>
        <v>8442</v>
      </c>
    </row>
    <row r="261" spans="1:6" x14ac:dyDescent="0.25">
      <c r="A261">
        <v>259</v>
      </c>
      <c r="B261">
        <f ca="1">INDEX(Tabelle4!C$2:C$32,ROUNDDOWN((ROW()-2)/10,0)+1)</f>
        <v>165</v>
      </c>
      <c r="C261">
        <f ca="1">INDEX(Tabelle4!D$2:D$32,ROUNDDOWN((ROW()-2)/10,0)+1)</f>
        <v>2068.5</v>
      </c>
      <c r="D261">
        <f ca="1">INDEX(Tabelle4!E$2:E$32,ROUNDDOWN((ROW()-2)/10,0)+1)</f>
        <v>3562</v>
      </c>
      <c r="E261">
        <f ca="1">INDEX(Tabelle4!F$2:F$32,ROUNDDOWN((ROW()-2)/10,0)+1)</f>
        <v>5487.75</v>
      </c>
      <c r="F261">
        <f ca="1">INDEX(Tabelle4!G$2:G$32,ROUNDDOWN((ROW()-2)/10,0)+1)</f>
        <v>8442</v>
      </c>
    </row>
    <row r="262" spans="1:6" x14ac:dyDescent="0.25">
      <c r="A262">
        <v>260</v>
      </c>
      <c r="B262">
        <f ca="1">INDEX(Tabelle4!C$2:C$32,ROUNDDOWN((ROW()-2)/10,0)+1)</f>
        <v>165</v>
      </c>
      <c r="C262">
        <f ca="1">INDEX(Tabelle4!D$2:D$32,ROUNDDOWN((ROW()-2)/10,0)+1)</f>
        <v>2111</v>
      </c>
      <c r="D262">
        <f ca="1">INDEX(Tabelle4!E$2:E$32,ROUNDDOWN((ROW()-2)/10,0)+1)</f>
        <v>3610</v>
      </c>
      <c r="E262">
        <f ca="1">INDEX(Tabelle4!F$2:F$32,ROUNDDOWN((ROW()-2)/10,0)+1)</f>
        <v>5659.5</v>
      </c>
      <c r="F262">
        <f ca="1">INDEX(Tabelle4!G$2:G$32,ROUNDDOWN((ROW()-2)/10,0)+1)</f>
        <v>8442</v>
      </c>
    </row>
    <row r="263" spans="1:6" x14ac:dyDescent="0.25">
      <c r="A263">
        <v>261</v>
      </c>
      <c r="B263">
        <f ca="1">INDEX(Tabelle4!C$2:C$32,ROUNDDOWN((ROW()-2)/10,0)+1)</f>
        <v>165</v>
      </c>
      <c r="C263">
        <f ca="1">INDEX(Tabelle4!D$2:D$32,ROUNDDOWN((ROW()-2)/10,0)+1)</f>
        <v>2111</v>
      </c>
      <c r="D263">
        <f ca="1">INDEX(Tabelle4!E$2:E$32,ROUNDDOWN((ROW()-2)/10,0)+1)</f>
        <v>3610</v>
      </c>
      <c r="E263">
        <f ca="1">INDEX(Tabelle4!F$2:F$32,ROUNDDOWN((ROW()-2)/10,0)+1)</f>
        <v>5659.5</v>
      </c>
      <c r="F263">
        <f ca="1">INDEX(Tabelle4!G$2:G$32,ROUNDDOWN((ROW()-2)/10,0)+1)</f>
        <v>8442</v>
      </c>
    </row>
    <row r="264" spans="1:6" x14ac:dyDescent="0.25">
      <c r="A264">
        <v>262</v>
      </c>
      <c r="B264">
        <f ca="1">INDEX(Tabelle4!C$2:C$32,ROUNDDOWN((ROW()-2)/10,0)+1)</f>
        <v>165</v>
      </c>
      <c r="C264">
        <f ca="1">INDEX(Tabelle4!D$2:D$32,ROUNDDOWN((ROW()-2)/10,0)+1)</f>
        <v>2111</v>
      </c>
      <c r="D264">
        <f ca="1">INDEX(Tabelle4!E$2:E$32,ROUNDDOWN((ROW()-2)/10,0)+1)</f>
        <v>3610</v>
      </c>
      <c r="E264">
        <f ca="1">INDEX(Tabelle4!F$2:F$32,ROUNDDOWN((ROW()-2)/10,0)+1)</f>
        <v>5659.5</v>
      </c>
      <c r="F264">
        <f ca="1">INDEX(Tabelle4!G$2:G$32,ROUNDDOWN((ROW()-2)/10,0)+1)</f>
        <v>8442</v>
      </c>
    </row>
    <row r="265" spans="1:6" x14ac:dyDescent="0.25">
      <c r="A265">
        <v>263</v>
      </c>
      <c r="B265">
        <f ca="1">INDEX(Tabelle4!C$2:C$32,ROUNDDOWN((ROW()-2)/10,0)+1)</f>
        <v>165</v>
      </c>
      <c r="C265">
        <f ca="1">INDEX(Tabelle4!D$2:D$32,ROUNDDOWN((ROW()-2)/10,0)+1)</f>
        <v>2111</v>
      </c>
      <c r="D265">
        <f ca="1">INDEX(Tabelle4!E$2:E$32,ROUNDDOWN((ROW()-2)/10,0)+1)</f>
        <v>3610</v>
      </c>
      <c r="E265">
        <f ca="1">INDEX(Tabelle4!F$2:F$32,ROUNDDOWN((ROW()-2)/10,0)+1)</f>
        <v>5659.5</v>
      </c>
      <c r="F265">
        <f ca="1">INDEX(Tabelle4!G$2:G$32,ROUNDDOWN((ROW()-2)/10,0)+1)</f>
        <v>8442</v>
      </c>
    </row>
    <row r="266" spans="1:6" x14ac:dyDescent="0.25">
      <c r="A266">
        <v>264</v>
      </c>
      <c r="B266">
        <f ca="1">INDEX(Tabelle4!C$2:C$32,ROUNDDOWN((ROW()-2)/10,0)+1)</f>
        <v>165</v>
      </c>
      <c r="C266">
        <f ca="1">INDEX(Tabelle4!D$2:D$32,ROUNDDOWN((ROW()-2)/10,0)+1)</f>
        <v>2111</v>
      </c>
      <c r="D266">
        <f ca="1">INDEX(Tabelle4!E$2:E$32,ROUNDDOWN((ROW()-2)/10,0)+1)</f>
        <v>3610</v>
      </c>
      <c r="E266">
        <f ca="1">INDEX(Tabelle4!F$2:F$32,ROUNDDOWN((ROW()-2)/10,0)+1)</f>
        <v>5659.5</v>
      </c>
      <c r="F266">
        <f ca="1">INDEX(Tabelle4!G$2:G$32,ROUNDDOWN((ROW()-2)/10,0)+1)</f>
        <v>8442</v>
      </c>
    </row>
    <row r="267" spans="1:6" x14ac:dyDescent="0.25">
      <c r="A267">
        <v>265</v>
      </c>
      <c r="B267">
        <f ca="1">INDEX(Tabelle4!C$2:C$32,ROUNDDOWN((ROW()-2)/10,0)+1)</f>
        <v>165</v>
      </c>
      <c r="C267">
        <f ca="1">INDEX(Tabelle4!D$2:D$32,ROUNDDOWN((ROW()-2)/10,0)+1)</f>
        <v>2111</v>
      </c>
      <c r="D267">
        <f ca="1">INDEX(Tabelle4!E$2:E$32,ROUNDDOWN((ROW()-2)/10,0)+1)</f>
        <v>3610</v>
      </c>
      <c r="E267">
        <f ca="1">INDEX(Tabelle4!F$2:F$32,ROUNDDOWN((ROW()-2)/10,0)+1)</f>
        <v>5659.5</v>
      </c>
      <c r="F267">
        <f ca="1">INDEX(Tabelle4!G$2:G$32,ROUNDDOWN((ROW()-2)/10,0)+1)</f>
        <v>8442</v>
      </c>
    </row>
    <row r="268" spans="1:6" x14ac:dyDescent="0.25">
      <c r="A268">
        <v>266</v>
      </c>
      <c r="B268">
        <f ca="1">INDEX(Tabelle4!C$2:C$32,ROUNDDOWN((ROW()-2)/10,0)+1)</f>
        <v>165</v>
      </c>
      <c r="C268">
        <f ca="1">INDEX(Tabelle4!D$2:D$32,ROUNDDOWN((ROW()-2)/10,0)+1)</f>
        <v>2111</v>
      </c>
      <c r="D268">
        <f ca="1">INDEX(Tabelle4!E$2:E$32,ROUNDDOWN((ROW()-2)/10,0)+1)</f>
        <v>3610</v>
      </c>
      <c r="E268">
        <f ca="1">INDEX(Tabelle4!F$2:F$32,ROUNDDOWN((ROW()-2)/10,0)+1)</f>
        <v>5659.5</v>
      </c>
      <c r="F268">
        <f ca="1">INDEX(Tabelle4!G$2:G$32,ROUNDDOWN((ROW()-2)/10,0)+1)</f>
        <v>8442</v>
      </c>
    </row>
    <row r="269" spans="1:6" x14ac:dyDescent="0.25">
      <c r="A269">
        <v>267</v>
      </c>
      <c r="B269">
        <f ca="1">INDEX(Tabelle4!C$2:C$32,ROUNDDOWN((ROW()-2)/10,0)+1)</f>
        <v>165</v>
      </c>
      <c r="C269">
        <f ca="1">INDEX(Tabelle4!D$2:D$32,ROUNDDOWN((ROW()-2)/10,0)+1)</f>
        <v>2111</v>
      </c>
      <c r="D269">
        <f ca="1">INDEX(Tabelle4!E$2:E$32,ROUNDDOWN((ROW()-2)/10,0)+1)</f>
        <v>3610</v>
      </c>
      <c r="E269">
        <f ca="1">INDEX(Tabelle4!F$2:F$32,ROUNDDOWN((ROW()-2)/10,0)+1)</f>
        <v>5659.5</v>
      </c>
      <c r="F269">
        <f ca="1">INDEX(Tabelle4!G$2:G$32,ROUNDDOWN((ROW()-2)/10,0)+1)</f>
        <v>8442</v>
      </c>
    </row>
    <row r="270" spans="1:6" x14ac:dyDescent="0.25">
      <c r="A270">
        <v>268</v>
      </c>
      <c r="B270">
        <f ca="1">INDEX(Tabelle4!C$2:C$32,ROUNDDOWN((ROW()-2)/10,0)+1)</f>
        <v>165</v>
      </c>
      <c r="C270">
        <f ca="1">INDEX(Tabelle4!D$2:D$32,ROUNDDOWN((ROW()-2)/10,0)+1)</f>
        <v>2111</v>
      </c>
      <c r="D270">
        <f ca="1">INDEX(Tabelle4!E$2:E$32,ROUNDDOWN((ROW()-2)/10,0)+1)</f>
        <v>3610</v>
      </c>
      <c r="E270">
        <f ca="1">INDEX(Tabelle4!F$2:F$32,ROUNDDOWN((ROW()-2)/10,0)+1)</f>
        <v>5659.5</v>
      </c>
      <c r="F270">
        <f ca="1">INDEX(Tabelle4!G$2:G$32,ROUNDDOWN((ROW()-2)/10,0)+1)</f>
        <v>8442</v>
      </c>
    </row>
    <row r="271" spans="1:6" x14ac:dyDescent="0.25">
      <c r="A271">
        <v>269</v>
      </c>
      <c r="B271">
        <f ca="1">INDEX(Tabelle4!C$2:C$32,ROUNDDOWN((ROW()-2)/10,0)+1)</f>
        <v>165</v>
      </c>
      <c r="C271">
        <f ca="1">INDEX(Tabelle4!D$2:D$32,ROUNDDOWN((ROW()-2)/10,0)+1)</f>
        <v>2111</v>
      </c>
      <c r="D271">
        <f ca="1">INDEX(Tabelle4!E$2:E$32,ROUNDDOWN((ROW()-2)/10,0)+1)</f>
        <v>3610</v>
      </c>
      <c r="E271">
        <f ca="1">INDEX(Tabelle4!F$2:F$32,ROUNDDOWN((ROW()-2)/10,0)+1)</f>
        <v>5659.5</v>
      </c>
      <c r="F271">
        <f ca="1">INDEX(Tabelle4!G$2:G$32,ROUNDDOWN((ROW()-2)/10,0)+1)</f>
        <v>8442</v>
      </c>
    </row>
    <row r="272" spans="1:6" x14ac:dyDescent="0.25">
      <c r="A272">
        <v>270</v>
      </c>
      <c r="B272">
        <f ca="1">INDEX(Tabelle4!C$2:C$32,ROUNDDOWN((ROW()-2)/10,0)+1)</f>
        <v>165</v>
      </c>
      <c r="C272">
        <f ca="1">INDEX(Tabelle4!D$2:D$32,ROUNDDOWN((ROW()-2)/10,0)+1)</f>
        <v>2153.5</v>
      </c>
      <c r="D272">
        <f ca="1">INDEX(Tabelle4!E$2:E$32,ROUNDDOWN((ROW()-2)/10,0)+1)</f>
        <v>3562</v>
      </c>
      <c r="E272">
        <f ca="1">INDEX(Tabelle4!F$2:F$32,ROUNDDOWN((ROW()-2)/10,0)+1)</f>
        <v>5580.25</v>
      </c>
      <c r="F272">
        <f ca="1">INDEX(Tabelle4!G$2:G$32,ROUNDDOWN((ROW()-2)/10,0)+1)</f>
        <v>8442</v>
      </c>
    </row>
    <row r="273" spans="1:6" x14ac:dyDescent="0.25">
      <c r="A273">
        <v>271</v>
      </c>
      <c r="B273">
        <f ca="1">INDEX(Tabelle4!C$2:C$32,ROUNDDOWN((ROW()-2)/10,0)+1)</f>
        <v>165</v>
      </c>
      <c r="C273">
        <f ca="1">INDEX(Tabelle4!D$2:D$32,ROUNDDOWN((ROW()-2)/10,0)+1)</f>
        <v>2153.5</v>
      </c>
      <c r="D273">
        <f ca="1">INDEX(Tabelle4!E$2:E$32,ROUNDDOWN((ROW()-2)/10,0)+1)</f>
        <v>3562</v>
      </c>
      <c r="E273">
        <f ca="1">INDEX(Tabelle4!F$2:F$32,ROUNDDOWN((ROW()-2)/10,0)+1)</f>
        <v>5580.25</v>
      </c>
      <c r="F273">
        <f ca="1">INDEX(Tabelle4!G$2:G$32,ROUNDDOWN((ROW()-2)/10,0)+1)</f>
        <v>8442</v>
      </c>
    </row>
    <row r="274" spans="1:6" x14ac:dyDescent="0.25">
      <c r="A274">
        <v>272</v>
      </c>
      <c r="B274">
        <f ca="1">INDEX(Tabelle4!C$2:C$32,ROUNDDOWN((ROW()-2)/10,0)+1)</f>
        <v>165</v>
      </c>
      <c r="C274">
        <f ca="1">INDEX(Tabelle4!D$2:D$32,ROUNDDOWN((ROW()-2)/10,0)+1)</f>
        <v>2153.5</v>
      </c>
      <c r="D274">
        <f ca="1">INDEX(Tabelle4!E$2:E$32,ROUNDDOWN((ROW()-2)/10,0)+1)</f>
        <v>3562</v>
      </c>
      <c r="E274">
        <f ca="1">INDEX(Tabelle4!F$2:F$32,ROUNDDOWN((ROW()-2)/10,0)+1)</f>
        <v>5580.25</v>
      </c>
      <c r="F274">
        <f ca="1">INDEX(Tabelle4!G$2:G$32,ROUNDDOWN((ROW()-2)/10,0)+1)</f>
        <v>8442</v>
      </c>
    </row>
    <row r="275" spans="1:6" x14ac:dyDescent="0.25">
      <c r="A275">
        <v>273</v>
      </c>
      <c r="B275">
        <f ca="1">INDEX(Tabelle4!C$2:C$32,ROUNDDOWN((ROW()-2)/10,0)+1)</f>
        <v>165</v>
      </c>
      <c r="C275">
        <f ca="1">INDEX(Tabelle4!D$2:D$32,ROUNDDOWN((ROW()-2)/10,0)+1)</f>
        <v>2153.5</v>
      </c>
      <c r="D275">
        <f ca="1">INDEX(Tabelle4!E$2:E$32,ROUNDDOWN((ROW()-2)/10,0)+1)</f>
        <v>3562</v>
      </c>
      <c r="E275">
        <f ca="1">INDEX(Tabelle4!F$2:F$32,ROUNDDOWN((ROW()-2)/10,0)+1)</f>
        <v>5580.25</v>
      </c>
      <c r="F275">
        <f ca="1">INDEX(Tabelle4!G$2:G$32,ROUNDDOWN((ROW()-2)/10,0)+1)</f>
        <v>8442</v>
      </c>
    </row>
    <row r="276" spans="1:6" x14ac:dyDescent="0.25">
      <c r="A276">
        <v>274</v>
      </c>
      <c r="B276">
        <f ca="1">INDEX(Tabelle4!C$2:C$32,ROUNDDOWN((ROW()-2)/10,0)+1)</f>
        <v>165</v>
      </c>
      <c r="C276">
        <f ca="1">INDEX(Tabelle4!D$2:D$32,ROUNDDOWN((ROW()-2)/10,0)+1)</f>
        <v>2153.5</v>
      </c>
      <c r="D276">
        <f ca="1">INDEX(Tabelle4!E$2:E$32,ROUNDDOWN((ROW()-2)/10,0)+1)</f>
        <v>3562</v>
      </c>
      <c r="E276">
        <f ca="1">INDEX(Tabelle4!F$2:F$32,ROUNDDOWN((ROW()-2)/10,0)+1)</f>
        <v>5580.25</v>
      </c>
      <c r="F276">
        <f ca="1">INDEX(Tabelle4!G$2:G$32,ROUNDDOWN((ROW()-2)/10,0)+1)</f>
        <v>8442</v>
      </c>
    </row>
    <row r="277" spans="1:6" x14ac:dyDescent="0.25">
      <c r="A277">
        <v>275</v>
      </c>
      <c r="B277">
        <f ca="1">INDEX(Tabelle4!C$2:C$32,ROUNDDOWN((ROW()-2)/10,0)+1)</f>
        <v>165</v>
      </c>
      <c r="C277">
        <f ca="1">INDEX(Tabelle4!D$2:D$32,ROUNDDOWN((ROW()-2)/10,0)+1)</f>
        <v>2153.5</v>
      </c>
      <c r="D277">
        <f ca="1">INDEX(Tabelle4!E$2:E$32,ROUNDDOWN((ROW()-2)/10,0)+1)</f>
        <v>3562</v>
      </c>
      <c r="E277">
        <f ca="1">INDEX(Tabelle4!F$2:F$32,ROUNDDOWN((ROW()-2)/10,0)+1)</f>
        <v>5580.25</v>
      </c>
      <c r="F277">
        <f ca="1">INDEX(Tabelle4!G$2:G$32,ROUNDDOWN((ROW()-2)/10,0)+1)</f>
        <v>8442</v>
      </c>
    </row>
    <row r="278" spans="1:6" x14ac:dyDescent="0.25">
      <c r="A278">
        <v>276</v>
      </c>
      <c r="B278">
        <f ca="1">INDEX(Tabelle4!C$2:C$32,ROUNDDOWN((ROW()-2)/10,0)+1)</f>
        <v>165</v>
      </c>
      <c r="C278">
        <f ca="1">INDEX(Tabelle4!D$2:D$32,ROUNDDOWN((ROW()-2)/10,0)+1)</f>
        <v>2153.5</v>
      </c>
      <c r="D278">
        <f ca="1">INDEX(Tabelle4!E$2:E$32,ROUNDDOWN((ROW()-2)/10,0)+1)</f>
        <v>3562</v>
      </c>
      <c r="E278">
        <f ca="1">INDEX(Tabelle4!F$2:F$32,ROUNDDOWN((ROW()-2)/10,0)+1)</f>
        <v>5580.25</v>
      </c>
      <c r="F278">
        <f ca="1">INDEX(Tabelle4!G$2:G$32,ROUNDDOWN((ROW()-2)/10,0)+1)</f>
        <v>8442</v>
      </c>
    </row>
    <row r="279" spans="1:6" x14ac:dyDescent="0.25">
      <c r="A279">
        <v>277</v>
      </c>
      <c r="B279">
        <f ca="1">INDEX(Tabelle4!C$2:C$32,ROUNDDOWN((ROW()-2)/10,0)+1)</f>
        <v>165</v>
      </c>
      <c r="C279">
        <f ca="1">INDEX(Tabelle4!D$2:D$32,ROUNDDOWN((ROW()-2)/10,0)+1)</f>
        <v>2153.5</v>
      </c>
      <c r="D279">
        <f ca="1">INDEX(Tabelle4!E$2:E$32,ROUNDDOWN((ROW()-2)/10,0)+1)</f>
        <v>3562</v>
      </c>
      <c r="E279">
        <f ca="1">INDEX(Tabelle4!F$2:F$32,ROUNDDOWN((ROW()-2)/10,0)+1)</f>
        <v>5580.25</v>
      </c>
      <c r="F279">
        <f ca="1">INDEX(Tabelle4!G$2:G$32,ROUNDDOWN((ROW()-2)/10,0)+1)</f>
        <v>8442</v>
      </c>
    </row>
    <row r="280" spans="1:6" x14ac:dyDescent="0.25">
      <c r="A280">
        <v>278</v>
      </c>
      <c r="B280">
        <f ca="1">INDEX(Tabelle4!C$2:C$32,ROUNDDOWN((ROW()-2)/10,0)+1)</f>
        <v>165</v>
      </c>
      <c r="C280">
        <f ca="1">INDEX(Tabelle4!D$2:D$32,ROUNDDOWN((ROW()-2)/10,0)+1)</f>
        <v>2153.5</v>
      </c>
      <c r="D280">
        <f ca="1">INDEX(Tabelle4!E$2:E$32,ROUNDDOWN((ROW()-2)/10,0)+1)</f>
        <v>3562</v>
      </c>
      <c r="E280">
        <f ca="1">INDEX(Tabelle4!F$2:F$32,ROUNDDOWN((ROW()-2)/10,0)+1)</f>
        <v>5580.25</v>
      </c>
      <c r="F280">
        <f ca="1">INDEX(Tabelle4!G$2:G$32,ROUNDDOWN((ROW()-2)/10,0)+1)</f>
        <v>8442</v>
      </c>
    </row>
    <row r="281" spans="1:6" x14ac:dyDescent="0.25">
      <c r="A281">
        <v>279</v>
      </c>
      <c r="B281">
        <f ca="1">INDEX(Tabelle4!C$2:C$32,ROUNDDOWN((ROW()-2)/10,0)+1)</f>
        <v>165</v>
      </c>
      <c r="C281">
        <f ca="1">INDEX(Tabelle4!D$2:D$32,ROUNDDOWN((ROW()-2)/10,0)+1)</f>
        <v>2153.5</v>
      </c>
      <c r="D281">
        <f ca="1">INDEX(Tabelle4!E$2:E$32,ROUNDDOWN((ROW()-2)/10,0)+1)</f>
        <v>3562</v>
      </c>
      <c r="E281">
        <f ca="1">INDEX(Tabelle4!F$2:F$32,ROUNDDOWN((ROW()-2)/10,0)+1)</f>
        <v>5580.25</v>
      </c>
      <c r="F281">
        <f ca="1">INDEX(Tabelle4!G$2:G$32,ROUNDDOWN((ROW()-2)/10,0)+1)</f>
        <v>8442</v>
      </c>
    </row>
    <row r="282" spans="1:6" x14ac:dyDescent="0.25">
      <c r="A282">
        <v>280</v>
      </c>
      <c r="B282">
        <f ca="1">INDEX(Tabelle4!C$2:C$32,ROUNDDOWN((ROW()-2)/10,0)+1)</f>
        <v>165</v>
      </c>
      <c r="C282">
        <f ca="1">INDEX(Tabelle4!D$2:D$32,ROUNDDOWN((ROW()-2)/10,0)+1)</f>
        <v>2196</v>
      </c>
      <c r="D282">
        <f ca="1">INDEX(Tabelle4!E$2:E$32,ROUNDDOWN((ROW()-2)/10,0)+1)</f>
        <v>3514</v>
      </c>
      <c r="E282">
        <f ca="1">INDEX(Tabelle4!F$2:F$32,ROUNDDOWN((ROW()-2)/10,0)+1)</f>
        <v>5501</v>
      </c>
      <c r="F282">
        <f ca="1">INDEX(Tabelle4!G$2:G$32,ROUNDDOWN((ROW()-2)/10,0)+1)</f>
        <v>8442</v>
      </c>
    </row>
    <row r="283" spans="1:6" x14ac:dyDescent="0.25">
      <c r="A283">
        <v>281</v>
      </c>
      <c r="B283">
        <f ca="1">INDEX(Tabelle4!C$2:C$32,ROUNDDOWN((ROW()-2)/10,0)+1)</f>
        <v>165</v>
      </c>
      <c r="C283">
        <f ca="1">INDEX(Tabelle4!D$2:D$32,ROUNDDOWN((ROW()-2)/10,0)+1)</f>
        <v>2196</v>
      </c>
      <c r="D283">
        <f ca="1">INDEX(Tabelle4!E$2:E$32,ROUNDDOWN((ROW()-2)/10,0)+1)</f>
        <v>3514</v>
      </c>
      <c r="E283">
        <f ca="1">INDEX(Tabelle4!F$2:F$32,ROUNDDOWN((ROW()-2)/10,0)+1)</f>
        <v>5501</v>
      </c>
      <c r="F283">
        <f ca="1">INDEX(Tabelle4!G$2:G$32,ROUNDDOWN((ROW()-2)/10,0)+1)</f>
        <v>8442</v>
      </c>
    </row>
    <row r="284" spans="1:6" x14ac:dyDescent="0.25">
      <c r="A284">
        <v>282</v>
      </c>
      <c r="B284">
        <f ca="1">INDEX(Tabelle4!C$2:C$32,ROUNDDOWN((ROW()-2)/10,0)+1)</f>
        <v>165</v>
      </c>
      <c r="C284">
        <f ca="1">INDEX(Tabelle4!D$2:D$32,ROUNDDOWN((ROW()-2)/10,0)+1)</f>
        <v>2196</v>
      </c>
      <c r="D284">
        <f ca="1">INDEX(Tabelle4!E$2:E$32,ROUNDDOWN((ROW()-2)/10,0)+1)</f>
        <v>3514</v>
      </c>
      <c r="E284">
        <f ca="1">INDEX(Tabelle4!F$2:F$32,ROUNDDOWN((ROW()-2)/10,0)+1)</f>
        <v>5501</v>
      </c>
      <c r="F284">
        <f ca="1">INDEX(Tabelle4!G$2:G$32,ROUNDDOWN((ROW()-2)/10,0)+1)</f>
        <v>8442</v>
      </c>
    </row>
    <row r="285" spans="1:6" x14ac:dyDescent="0.25">
      <c r="A285">
        <v>283</v>
      </c>
      <c r="B285">
        <f ca="1">INDEX(Tabelle4!C$2:C$32,ROUNDDOWN((ROW()-2)/10,0)+1)</f>
        <v>165</v>
      </c>
      <c r="C285">
        <f ca="1">INDEX(Tabelle4!D$2:D$32,ROUNDDOWN((ROW()-2)/10,0)+1)</f>
        <v>2196</v>
      </c>
      <c r="D285">
        <f ca="1">INDEX(Tabelle4!E$2:E$32,ROUNDDOWN((ROW()-2)/10,0)+1)</f>
        <v>3514</v>
      </c>
      <c r="E285">
        <f ca="1">INDEX(Tabelle4!F$2:F$32,ROUNDDOWN((ROW()-2)/10,0)+1)</f>
        <v>5501</v>
      </c>
      <c r="F285">
        <f ca="1">INDEX(Tabelle4!G$2:G$32,ROUNDDOWN((ROW()-2)/10,0)+1)</f>
        <v>8442</v>
      </c>
    </row>
    <row r="286" spans="1:6" x14ac:dyDescent="0.25">
      <c r="A286">
        <v>284</v>
      </c>
      <c r="B286">
        <f ca="1">INDEX(Tabelle4!C$2:C$32,ROUNDDOWN((ROW()-2)/10,0)+1)</f>
        <v>165</v>
      </c>
      <c r="C286">
        <f ca="1">INDEX(Tabelle4!D$2:D$32,ROUNDDOWN((ROW()-2)/10,0)+1)</f>
        <v>2196</v>
      </c>
      <c r="D286">
        <f ca="1">INDEX(Tabelle4!E$2:E$32,ROUNDDOWN((ROW()-2)/10,0)+1)</f>
        <v>3514</v>
      </c>
      <c r="E286">
        <f ca="1">INDEX(Tabelle4!F$2:F$32,ROUNDDOWN((ROW()-2)/10,0)+1)</f>
        <v>5501</v>
      </c>
      <c r="F286">
        <f ca="1">INDEX(Tabelle4!G$2:G$32,ROUNDDOWN((ROW()-2)/10,0)+1)</f>
        <v>8442</v>
      </c>
    </row>
    <row r="287" spans="1:6" x14ac:dyDescent="0.25">
      <c r="A287">
        <v>285</v>
      </c>
      <c r="B287">
        <f ca="1">INDEX(Tabelle4!C$2:C$32,ROUNDDOWN((ROW()-2)/10,0)+1)</f>
        <v>165</v>
      </c>
      <c r="C287">
        <f ca="1">INDEX(Tabelle4!D$2:D$32,ROUNDDOWN((ROW()-2)/10,0)+1)</f>
        <v>2196</v>
      </c>
      <c r="D287">
        <f ca="1">INDEX(Tabelle4!E$2:E$32,ROUNDDOWN((ROW()-2)/10,0)+1)</f>
        <v>3514</v>
      </c>
      <c r="E287">
        <f ca="1">INDEX(Tabelle4!F$2:F$32,ROUNDDOWN((ROW()-2)/10,0)+1)</f>
        <v>5501</v>
      </c>
      <c r="F287">
        <f ca="1">INDEX(Tabelle4!G$2:G$32,ROUNDDOWN((ROW()-2)/10,0)+1)</f>
        <v>8442</v>
      </c>
    </row>
    <row r="288" spans="1:6" x14ac:dyDescent="0.25">
      <c r="A288">
        <v>286</v>
      </c>
      <c r="B288">
        <f ca="1">INDEX(Tabelle4!C$2:C$32,ROUNDDOWN((ROW()-2)/10,0)+1)</f>
        <v>165</v>
      </c>
      <c r="C288">
        <f ca="1">INDEX(Tabelle4!D$2:D$32,ROUNDDOWN((ROW()-2)/10,0)+1)</f>
        <v>2196</v>
      </c>
      <c r="D288">
        <f ca="1">INDEX(Tabelle4!E$2:E$32,ROUNDDOWN((ROW()-2)/10,0)+1)</f>
        <v>3514</v>
      </c>
      <c r="E288">
        <f ca="1">INDEX(Tabelle4!F$2:F$32,ROUNDDOWN((ROW()-2)/10,0)+1)</f>
        <v>5501</v>
      </c>
      <c r="F288">
        <f ca="1">INDEX(Tabelle4!G$2:G$32,ROUNDDOWN((ROW()-2)/10,0)+1)</f>
        <v>8442</v>
      </c>
    </row>
    <row r="289" spans="1:6" x14ac:dyDescent="0.25">
      <c r="A289">
        <v>287</v>
      </c>
      <c r="B289">
        <f ca="1">INDEX(Tabelle4!C$2:C$32,ROUNDDOWN((ROW()-2)/10,0)+1)</f>
        <v>165</v>
      </c>
      <c r="C289">
        <f ca="1">INDEX(Tabelle4!D$2:D$32,ROUNDDOWN((ROW()-2)/10,0)+1)</f>
        <v>2196</v>
      </c>
      <c r="D289">
        <f ca="1">INDEX(Tabelle4!E$2:E$32,ROUNDDOWN((ROW()-2)/10,0)+1)</f>
        <v>3514</v>
      </c>
      <c r="E289">
        <f ca="1">INDEX(Tabelle4!F$2:F$32,ROUNDDOWN((ROW()-2)/10,0)+1)</f>
        <v>5501</v>
      </c>
      <c r="F289">
        <f ca="1">INDEX(Tabelle4!G$2:G$32,ROUNDDOWN((ROW()-2)/10,0)+1)</f>
        <v>8442</v>
      </c>
    </row>
    <row r="290" spans="1:6" x14ac:dyDescent="0.25">
      <c r="A290">
        <v>288</v>
      </c>
      <c r="B290">
        <f ca="1">INDEX(Tabelle4!C$2:C$32,ROUNDDOWN((ROW()-2)/10,0)+1)</f>
        <v>165</v>
      </c>
      <c r="C290">
        <f ca="1">INDEX(Tabelle4!D$2:D$32,ROUNDDOWN((ROW()-2)/10,0)+1)</f>
        <v>2196</v>
      </c>
      <c r="D290">
        <f ca="1">INDEX(Tabelle4!E$2:E$32,ROUNDDOWN((ROW()-2)/10,0)+1)</f>
        <v>3514</v>
      </c>
      <c r="E290">
        <f ca="1">INDEX(Tabelle4!F$2:F$32,ROUNDDOWN((ROW()-2)/10,0)+1)</f>
        <v>5501</v>
      </c>
      <c r="F290">
        <f ca="1">INDEX(Tabelle4!G$2:G$32,ROUNDDOWN((ROW()-2)/10,0)+1)</f>
        <v>8442</v>
      </c>
    </row>
    <row r="291" spans="1:6" x14ac:dyDescent="0.25">
      <c r="A291">
        <v>289</v>
      </c>
      <c r="B291">
        <f ca="1">INDEX(Tabelle4!C$2:C$32,ROUNDDOWN((ROW()-2)/10,0)+1)</f>
        <v>165</v>
      </c>
      <c r="C291">
        <f ca="1">INDEX(Tabelle4!D$2:D$32,ROUNDDOWN((ROW()-2)/10,0)+1)</f>
        <v>2196</v>
      </c>
      <c r="D291">
        <f ca="1">INDEX(Tabelle4!E$2:E$32,ROUNDDOWN((ROW()-2)/10,0)+1)</f>
        <v>3514</v>
      </c>
      <c r="E291">
        <f ca="1">INDEX(Tabelle4!F$2:F$32,ROUNDDOWN((ROW()-2)/10,0)+1)</f>
        <v>5501</v>
      </c>
      <c r="F291">
        <f ca="1">INDEX(Tabelle4!G$2:G$32,ROUNDDOWN((ROW()-2)/10,0)+1)</f>
        <v>8442</v>
      </c>
    </row>
    <row r="292" spans="1:6" x14ac:dyDescent="0.25">
      <c r="A292">
        <v>290</v>
      </c>
      <c r="B292">
        <f ca="1">INDEX(Tabelle4!C$2:C$32,ROUNDDOWN((ROW()-2)/10,0)+1)</f>
        <v>165</v>
      </c>
      <c r="C292">
        <f ca="1">INDEX(Tabelle4!D$2:D$32,ROUNDDOWN((ROW()-2)/10,0)+1)</f>
        <v>2201.5</v>
      </c>
      <c r="D292">
        <f ca="1">INDEX(Tabelle4!E$2:E$32,ROUNDDOWN((ROW()-2)/10,0)+1)</f>
        <v>3562</v>
      </c>
      <c r="E292">
        <f ca="1">INDEX(Tabelle4!F$2:F$32,ROUNDDOWN((ROW()-2)/10,0)+1)</f>
        <v>5487.75</v>
      </c>
      <c r="F292">
        <f ca="1">INDEX(Tabelle4!G$2:G$32,ROUNDDOWN((ROW()-2)/10,0)+1)</f>
        <v>8442</v>
      </c>
    </row>
    <row r="293" spans="1:6" x14ac:dyDescent="0.25">
      <c r="A293">
        <v>291</v>
      </c>
      <c r="B293">
        <f ca="1">INDEX(Tabelle4!C$2:C$32,ROUNDDOWN((ROW()-2)/10,0)+1)</f>
        <v>165</v>
      </c>
      <c r="C293">
        <f ca="1">INDEX(Tabelle4!D$2:D$32,ROUNDDOWN((ROW()-2)/10,0)+1)</f>
        <v>2201.5</v>
      </c>
      <c r="D293">
        <f ca="1">INDEX(Tabelle4!E$2:E$32,ROUNDDOWN((ROW()-2)/10,0)+1)</f>
        <v>3562</v>
      </c>
      <c r="E293">
        <f ca="1">INDEX(Tabelle4!F$2:F$32,ROUNDDOWN((ROW()-2)/10,0)+1)</f>
        <v>5487.75</v>
      </c>
      <c r="F293">
        <f ca="1">INDEX(Tabelle4!G$2:G$32,ROUNDDOWN((ROW()-2)/10,0)+1)</f>
        <v>8442</v>
      </c>
    </row>
    <row r="294" spans="1:6" x14ac:dyDescent="0.25">
      <c r="A294">
        <v>292</v>
      </c>
      <c r="B294">
        <f ca="1">INDEX(Tabelle4!C$2:C$32,ROUNDDOWN((ROW()-2)/10,0)+1)</f>
        <v>165</v>
      </c>
      <c r="C294">
        <f ca="1">INDEX(Tabelle4!D$2:D$32,ROUNDDOWN((ROW()-2)/10,0)+1)</f>
        <v>2201.5</v>
      </c>
      <c r="D294">
        <f ca="1">INDEX(Tabelle4!E$2:E$32,ROUNDDOWN((ROW()-2)/10,0)+1)</f>
        <v>3562</v>
      </c>
      <c r="E294">
        <f ca="1">INDEX(Tabelle4!F$2:F$32,ROUNDDOWN((ROW()-2)/10,0)+1)</f>
        <v>5487.75</v>
      </c>
      <c r="F294">
        <f ca="1">INDEX(Tabelle4!G$2:G$32,ROUNDDOWN((ROW()-2)/10,0)+1)</f>
        <v>8442</v>
      </c>
    </row>
    <row r="295" spans="1:6" x14ac:dyDescent="0.25">
      <c r="A295">
        <v>293</v>
      </c>
      <c r="B295">
        <f ca="1">INDEX(Tabelle4!C$2:C$32,ROUNDDOWN((ROW()-2)/10,0)+1)</f>
        <v>165</v>
      </c>
      <c r="C295">
        <f ca="1">INDEX(Tabelle4!D$2:D$32,ROUNDDOWN((ROW()-2)/10,0)+1)</f>
        <v>2201.5</v>
      </c>
      <c r="D295">
        <f ca="1">INDEX(Tabelle4!E$2:E$32,ROUNDDOWN((ROW()-2)/10,0)+1)</f>
        <v>3562</v>
      </c>
      <c r="E295">
        <f ca="1">INDEX(Tabelle4!F$2:F$32,ROUNDDOWN((ROW()-2)/10,0)+1)</f>
        <v>5487.75</v>
      </c>
      <c r="F295">
        <f ca="1">INDEX(Tabelle4!G$2:G$32,ROUNDDOWN((ROW()-2)/10,0)+1)</f>
        <v>8442</v>
      </c>
    </row>
    <row r="296" spans="1:6" x14ac:dyDescent="0.25">
      <c r="A296">
        <v>294</v>
      </c>
      <c r="B296">
        <f ca="1">INDEX(Tabelle4!C$2:C$32,ROUNDDOWN((ROW()-2)/10,0)+1)</f>
        <v>165</v>
      </c>
      <c r="C296">
        <f ca="1">INDEX(Tabelle4!D$2:D$32,ROUNDDOWN((ROW()-2)/10,0)+1)</f>
        <v>2201.5</v>
      </c>
      <c r="D296">
        <f ca="1">INDEX(Tabelle4!E$2:E$32,ROUNDDOWN((ROW()-2)/10,0)+1)</f>
        <v>3562</v>
      </c>
      <c r="E296">
        <f ca="1">INDEX(Tabelle4!F$2:F$32,ROUNDDOWN((ROW()-2)/10,0)+1)</f>
        <v>5487.75</v>
      </c>
      <c r="F296">
        <f ca="1">INDEX(Tabelle4!G$2:G$32,ROUNDDOWN((ROW()-2)/10,0)+1)</f>
        <v>8442</v>
      </c>
    </row>
    <row r="297" spans="1:6" x14ac:dyDescent="0.25">
      <c r="A297">
        <v>295</v>
      </c>
      <c r="B297">
        <f ca="1">INDEX(Tabelle4!C$2:C$32,ROUNDDOWN((ROW()-2)/10,0)+1)</f>
        <v>165</v>
      </c>
      <c r="C297">
        <f ca="1">INDEX(Tabelle4!D$2:D$32,ROUNDDOWN((ROW()-2)/10,0)+1)</f>
        <v>2201.5</v>
      </c>
      <c r="D297">
        <f ca="1">INDEX(Tabelle4!E$2:E$32,ROUNDDOWN((ROW()-2)/10,0)+1)</f>
        <v>3562</v>
      </c>
      <c r="E297">
        <f ca="1">INDEX(Tabelle4!F$2:F$32,ROUNDDOWN((ROW()-2)/10,0)+1)</f>
        <v>5487.75</v>
      </c>
      <c r="F297">
        <f ca="1">INDEX(Tabelle4!G$2:G$32,ROUNDDOWN((ROW()-2)/10,0)+1)</f>
        <v>8442</v>
      </c>
    </row>
    <row r="298" spans="1:6" x14ac:dyDescent="0.25">
      <c r="A298">
        <v>296</v>
      </c>
      <c r="B298">
        <f ca="1">INDEX(Tabelle4!C$2:C$32,ROUNDDOWN((ROW()-2)/10,0)+1)</f>
        <v>165</v>
      </c>
      <c r="C298">
        <f ca="1">INDEX(Tabelle4!D$2:D$32,ROUNDDOWN((ROW()-2)/10,0)+1)</f>
        <v>2201.5</v>
      </c>
      <c r="D298">
        <f ca="1">INDEX(Tabelle4!E$2:E$32,ROUNDDOWN((ROW()-2)/10,0)+1)</f>
        <v>3562</v>
      </c>
      <c r="E298">
        <f ca="1">INDEX(Tabelle4!F$2:F$32,ROUNDDOWN((ROW()-2)/10,0)+1)</f>
        <v>5487.75</v>
      </c>
      <c r="F298">
        <f ca="1">INDEX(Tabelle4!G$2:G$32,ROUNDDOWN((ROW()-2)/10,0)+1)</f>
        <v>8442</v>
      </c>
    </row>
    <row r="299" spans="1:6" x14ac:dyDescent="0.25">
      <c r="A299">
        <v>297</v>
      </c>
      <c r="B299">
        <f ca="1">INDEX(Tabelle4!C$2:C$32,ROUNDDOWN((ROW()-2)/10,0)+1)</f>
        <v>165</v>
      </c>
      <c r="C299">
        <f ca="1">INDEX(Tabelle4!D$2:D$32,ROUNDDOWN((ROW()-2)/10,0)+1)</f>
        <v>2201.5</v>
      </c>
      <c r="D299">
        <f ca="1">INDEX(Tabelle4!E$2:E$32,ROUNDDOWN((ROW()-2)/10,0)+1)</f>
        <v>3562</v>
      </c>
      <c r="E299">
        <f ca="1">INDEX(Tabelle4!F$2:F$32,ROUNDDOWN((ROW()-2)/10,0)+1)</f>
        <v>5487.75</v>
      </c>
      <c r="F299">
        <f ca="1">INDEX(Tabelle4!G$2:G$32,ROUNDDOWN((ROW()-2)/10,0)+1)</f>
        <v>8442</v>
      </c>
    </row>
    <row r="300" spans="1:6" x14ac:dyDescent="0.25">
      <c r="A300">
        <v>298</v>
      </c>
      <c r="B300">
        <f ca="1">INDEX(Tabelle4!C$2:C$32,ROUNDDOWN((ROW()-2)/10,0)+1)</f>
        <v>165</v>
      </c>
      <c r="C300">
        <f ca="1">INDEX(Tabelle4!D$2:D$32,ROUNDDOWN((ROW()-2)/10,0)+1)</f>
        <v>2201.5</v>
      </c>
      <c r="D300">
        <f ca="1">INDEX(Tabelle4!E$2:E$32,ROUNDDOWN((ROW()-2)/10,0)+1)</f>
        <v>3562</v>
      </c>
      <c r="E300">
        <f ca="1">INDEX(Tabelle4!F$2:F$32,ROUNDDOWN((ROW()-2)/10,0)+1)</f>
        <v>5487.75</v>
      </c>
      <c r="F300">
        <f ca="1">INDEX(Tabelle4!G$2:G$32,ROUNDDOWN((ROW()-2)/10,0)+1)</f>
        <v>8442</v>
      </c>
    </row>
    <row r="301" spans="1:6" x14ac:dyDescent="0.25">
      <c r="A301">
        <v>299</v>
      </c>
      <c r="B301">
        <f ca="1">INDEX(Tabelle4!C$2:C$32,ROUNDDOWN((ROW()-2)/10,0)+1)</f>
        <v>165</v>
      </c>
      <c r="C301">
        <f ca="1">INDEX(Tabelle4!D$2:D$32,ROUNDDOWN((ROW()-2)/10,0)+1)</f>
        <v>2201.5</v>
      </c>
      <c r="D301">
        <f ca="1">INDEX(Tabelle4!E$2:E$32,ROUNDDOWN((ROW()-2)/10,0)+1)</f>
        <v>3562</v>
      </c>
      <c r="E301">
        <f ca="1">INDEX(Tabelle4!F$2:F$32,ROUNDDOWN((ROW()-2)/10,0)+1)</f>
        <v>5487.75</v>
      </c>
      <c r="F301">
        <f ca="1">INDEX(Tabelle4!G$2:G$32,ROUNDDOWN((ROW()-2)/10,0)+1)</f>
        <v>8442</v>
      </c>
    </row>
    <row r="302" spans="1:6" x14ac:dyDescent="0.25">
      <c r="A302">
        <v>300</v>
      </c>
      <c r="B302">
        <f ca="1">INDEX(Tabelle4!C$2:C$32,ROUNDDOWN((ROW()-2)/10,0)+1)</f>
        <v>165</v>
      </c>
      <c r="C302">
        <f ca="1">INDEX(Tabelle4!D$2:D$32,ROUNDDOWN((ROW()-2)/10,0)+1)</f>
        <v>2207</v>
      </c>
      <c r="D302">
        <f ca="1">INDEX(Tabelle4!E$2:E$32,ROUNDDOWN((ROW()-2)/10,0)+1)</f>
        <v>3514</v>
      </c>
      <c r="E302">
        <f ca="1">INDEX(Tabelle4!F$2:F$32,ROUNDDOWN((ROW()-2)/10,0)+1)</f>
        <v>5474.5</v>
      </c>
      <c r="F302">
        <f ca="1">INDEX(Tabelle4!G$2:G$32,ROUNDDOWN((ROW()-2)/10,0)+1)</f>
        <v>8442</v>
      </c>
    </row>
    <row r="303" spans="1:6" x14ac:dyDescent="0.25">
      <c r="A303">
        <v>301</v>
      </c>
      <c r="B303">
        <f ca="1">INDEX(Tabelle4!C$2:C$32,ROUNDDOWN((ROW()-2)/10,0)+1)</f>
        <v>165</v>
      </c>
      <c r="C303">
        <f ca="1">INDEX(Tabelle4!D$2:D$32,ROUNDDOWN((ROW()-2)/10,0)+1)</f>
        <v>2207</v>
      </c>
      <c r="D303">
        <f ca="1">INDEX(Tabelle4!E$2:E$32,ROUNDDOWN((ROW()-2)/10,0)+1)</f>
        <v>3514</v>
      </c>
      <c r="E303">
        <f ca="1">INDEX(Tabelle4!F$2:F$32,ROUNDDOWN((ROW()-2)/10,0)+1)</f>
        <v>5474.5</v>
      </c>
      <c r="F303">
        <f ca="1">INDEX(Tabelle4!G$2:G$32,ROUNDDOWN((ROW()-2)/10,0)+1)</f>
        <v>8442</v>
      </c>
    </row>
    <row r="304" spans="1:6" x14ac:dyDescent="0.25">
      <c r="A304">
        <v>302</v>
      </c>
      <c r="B304">
        <f ca="1">INDEX(Tabelle4!C$2:C$32,ROUNDDOWN((ROW()-2)/10,0)+1)</f>
        <v>165</v>
      </c>
      <c r="C304">
        <f ca="1">INDEX(Tabelle4!D$2:D$32,ROUNDDOWN((ROW()-2)/10,0)+1)</f>
        <v>2207</v>
      </c>
      <c r="D304">
        <f ca="1">INDEX(Tabelle4!E$2:E$32,ROUNDDOWN((ROW()-2)/10,0)+1)</f>
        <v>3514</v>
      </c>
      <c r="E304">
        <f ca="1">INDEX(Tabelle4!F$2:F$32,ROUNDDOWN((ROW()-2)/10,0)+1)</f>
        <v>5474.5</v>
      </c>
      <c r="F304">
        <f ca="1">INDEX(Tabelle4!G$2:G$32,ROUNDDOWN((ROW()-2)/10,0)+1)</f>
        <v>8442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F4" sqref="F4"/>
    </sheetView>
  </sheetViews>
  <sheetFormatPr baseColWidth="10" defaultRowHeight="15" x14ac:dyDescent="0.25"/>
  <cols>
    <col min="2" max="2" width="12" bestFit="1" customWidth="1"/>
    <col min="3" max="3" width="12" customWidth="1"/>
    <col min="4" max="4" width="5" customWidth="1"/>
    <col min="5" max="5" width="8" customWidth="1"/>
    <col min="6" max="6" width="14.5703125" customWidth="1"/>
    <col min="7" max="7" width="8" customWidth="1"/>
    <col min="8" max="8" width="15.5703125" bestFit="1" customWidth="1"/>
  </cols>
  <sheetData>
    <row r="1" spans="1:12" x14ac:dyDescent="0.25">
      <c r="A1" t="s">
        <v>0</v>
      </c>
      <c r="B1" t="s">
        <v>22</v>
      </c>
      <c r="C1" t="s">
        <v>23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L1" t="s">
        <v>70</v>
      </c>
    </row>
    <row r="2" spans="1:12" x14ac:dyDescent="0.25">
      <c r="A2">
        <v>1</v>
      </c>
      <c r="B2">
        <v>3384</v>
      </c>
      <c r="C2">
        <v>0</v>
      </c>
      <c r="D2">
        <v>3384</v>
      </c>
      <c r="E2">
        <v>3384</v>
      </c>
      <c r="F2">
        <v>3384</v>
      </c>
      <c r="G2">
        <v>3384</v>
      </c>
      <c r="H2">
        <v>3384</v>
      </c>
      <c r="I2" t="b">
        <f>F2&gt;Reward_Expert_Simple!$F$2</f>
        <v>1</v>
      </c>
      <c r="J2" t="b">
        <f>G2&gt;Reward_Expert_Simple!$G$2</f>
        <v>0</v>
      </c>
      <c r="K2" t="b">
        <f>_xlfn.QUARTILE.INC($F$2:$F$63,3)&lt;F2</f>
        <v>0</v>
      </c>
      <c r="L2" t="b">
        <f>AND(I2,J2,K2)</f>
        <v>0</v>
      </c>
    </row>
    <row r="3" spans="1:12" x14ac:dyDescent="0.25">
      <c r="A3">
        <v>2</v>
      </c>
      <c r="B3">
        <v>4901.8</v>
      </c>
      <c r="C3">
        <v>3733.70143977518</v>
      </c>
      <c r="D3">
        <v>1918</v>
      </c>
      <c r="E3">
        <v>3384</v>
      </c>
      <c r="F3">
        <v>3384</v>
      </c>
      <c r="G3">
        <v>3384</v>
      </c>
      <c r="H3">
        <v>18556</v>
      </c>
      <c r="I3" s="2" t="b">
        <f>F3&gt;Reward_Expert_Simple!$F$2</f>
        <v>1</v>
      </c>
      <c r="J3" s="2" t="b">
        <f>G3&gt;Reward_Expert_Simple!$G$2</f>
        <v>0</v>
      </c>
      <c r="K3" s="2" t="b">
        <f t="shared" ref="K3:K63" si="0">_xlfn.QUARTILE.INC($F$2:$F$63,3)&lt;F3</f>
        <v>0</v>
      </c>
      <c r="L3" t="b">
        <f t="shared" ref="L3:L63" si="1">AND(I3,J3,K3)</f>
        <v>0</v>
      </c>
    </row>
    <row r="4" spans="1:12" x14ac:dyDescent="0.25">
      <c r="A4">
        <v>3</v>
      </c>
      <c r="B4">
        <v>3479.7666666666601</v>
      </c>
      <c r="C4">
        <v>811.86756535666598</v>
      </c>
      <c r="D4">
        <v>2058</v>
      </c>
      <c r="E4">
        <v>3384</v>
      </c>
      <c r="F4">
        <v>3384</v>
      </c>
      <c r="G4">
        <v>3384</v>
      </c>
      <c r="H4">
        <v>7583</v>
      </c>
      <c r="I4" s="2" t="b">
        <f>F4&gt;Reward_Expert_Simple!$F$2</f>
        <v>1</v>
      </c>
      <c r="J4" s="2" t="b">
        <f>G4&gt;Reward_Expert_Simple!$G$2</f>
        <v>0</v>
      </c>
      <c r="K4" s="2" t="b">
        <f t="shared" si="0"/>
        <v>0</v>
      </c>
      <c r="L4" t="b">
        <f t="shared" si="1"/>
        <v>0</v>
      </c>
    </row>
    <row r="5" spans="1:12" x14ac:dyDescent="0.25">
      <c r="A5">
        <v>4</v>
      </c>
      <c r="B5">
        <v>3846.9666666666599</v>
      </c>
      <c r="C5">
        <v>1905.8774336126701</v>
      </c>
      <c r="D5">
        <v>785</v>
      </c>
      <c r="E5">
        <v>2437</v>
      </c>
      <c r="F5">
        <v>3448.5</v>
      </c>
      <c r="G5">
        <v>5075.25</v>
      </c>
      <c r="H5">
        <v>7957</v>
      </c>
      <c r="I5" s="2" t="b">
        <f>F5&gt;Reward_Expert_Simple!$F$2</f>
        <v>1</v>
      </c>
      <c r="J5" s="2" t="b">
        <f>G5&gt;Reward_Expert_Simple!$G$2</f>
        <v>0</v>
      </c>
      <c r="K5" s="2" t="b">
        <f t="shared" si="0"/>
        <v>0</v>
      </c>
      <c r="L5" t="b">
        <f t="shared" si="1"/>
        <v>0</v>
      </c>
    </row>
    <row r="6" spans="1:12" x14ac:dyDescent="0.25">
      <c r="A6">
        <v>5</v>
      </c>
      <c r="B6">
        <v>3412.7333333333299</v>
      </c>
      <c r="C6">
        <v>2346.6214294882102</v>
      </c>
      <c r="D6">
        <v>1269</v>
      </c>
      <c r="E6">
        <v>1594.25</v>
      </c>
      <c r="F6">
        <v>2888.5</v>
      </c>
      <c r="G6">
        <v>4268.25</v>
      </c>
      <c r="H6">
        <v>12059</v>
      </c>
      <c r="I6" s="2" t="b">
        <f>F6&gt;Reward_Expert_Simple!$F$2</f>
        <v>0</v>
      </c>
      <c r="J6" s="2" t="b">
        <f>G6&gt;Reward_Expert_Simple!$G$2</f>
        <v>0</v>
      </c>
      <c r="K6" s="2" t="b">
        <f t="shared" si="0"/>
        <v>0</v>
      </c>
      <c r="L6" t="b">
        <f t="shared" si="1"/>
        <v>0</v>
      </c>
    </row>
    <row r="7" spans="1:12" x14ac:dyDescent="0.25">
      <c r="A7">
        <v>6</v>
      </c>
      <c r="B7">
        <v>4328.6333333333296</v>
      </c>
      <c r="C7">
        <v>2628.4332488534201</v>
      </c>
      <c r="D7">
        <v>1372</v>
      </c>
      <c r="E7">
        <v>2283</v>
      </c>
      <c r="F7">
        <v>3703.5</v>
      </c>
      <c r="G7">
        <v>5903</v>
      </c>
      <c r="H7">
        <v>12115</v>
      </c>
      <c r="I7" s="2" t="b">
        <f>F7&gt;Reward_Expert_Simple!$F$2</f>
        <v>1</v>
      </c>
      <c r="J7" s="2" t="b">
        <f>G7&gt;Reward_Expert_Simple!$G$2</f>
        <v>1</v>
      </c>
      <c r="K7" s="2" t="b">
        <f t="shared" si="0"/>
        <v>0</v>
      </c>
      <c r="L7" t="b">
        <f t="shared" si="1"/>
        <v>0</v>
      </c>
    </row>
    <row r="8" spans="1:12" x14ac:dyDescent="0.25">
      <c r="A8">
        <v>7</v>
      </c>
      <c r="B8">
        <v>1145.0999999999999</v>
      </c>
      <c r="C8">
        <v>780.13081794237996</v>
      </c>
      <c r="D8">
        <v>377</v>
      </c>
      <c r="E8">
        <v>852.75</v>
      </c>
      <c r="F8">
        <v>1028.5</v>
      </c>
      <c r="G8">
        <v>1225.75</v>
      </c>
      <c r="H8">
        <v>4748</v>
      </c>
      <c r="I8" s="2" t="b">
        <f>F8&gt;Reward_Expert_Simple!$F$2</f>
        <v>0</v>
      </c>
      <c r="J8" s="2" t="b">
        <f>G8&gt;Reward_Expert_Simple!$G$2</f>
        <v>0</v>
      </c>
      <c r="K8" s="2" t="b">
        <f t="shared" si="0"/>
        <v>0</v>
      </c>
      <c r="L8" t="b">
        <f t="shared" si="1"/>
        <v>0</v>
      </c>
    </row>
    <row r="9" spans="1:12" x14ac:dyDescent="0.25">
      <c r="A9">
        <v>8</v>
      </c>
      <c r="B9">
        <v>7898.2666666666601</v>
      </c>
      <c r="C9">
        <v>5656.87396270104</v>
      </c>
      <c r="D9">
        <v>2181</v>
      </c>
      <c r="E9">
        <v>3735</v>
      </c>
      <c r="F9">
        <v>6699</v>
      </c>
      <c r="G9">
        <v>9317.25</v>
      </c>
      <c r="H9">
        <v>27565</v>
      </c>
      <c r="I9" s="2" t="b">
        <f>F9&gt;Reward_Expert_Simple!$F$2</f>
        <v>1</v>
      </c>
      <c r="J9" s="2" t="b">
        <f>G9&gt;Reward_Expert_Simple!$G$2</f>
        <v>1</v>
      </c>
      <c r="K9" s="2" t="b">
        <f t="shared" si="0"/>
        <v>1</v>
      </c>
      <c r="L9" t="b">
        <f t="shared" si="1"/>
        <v>1</v>
      </c>
    </row>
    <row r="10" spans="1:12" x14ac:dyDescent="0.25">
      <c r="A10">
        <v>9</v>
      </c>
      <c r="B10">
        <v>5012.1000000000004</v>
      </c>
      <c r="C10">
        <v>2066.2691908281199</v>
      </c>
      <c r="D10">
        <v>1990</v>
      </c>
      <c r="E10">
        <v>3526.25</v>
      </c>
      <c r="F10">
        <v>4746</v>
      </c>
      <c r="G10">
        <v>6276</v>
      </c>
      <c r="H10">
        <v>9312</v>
      </c>
      <c r="I10" s="2" t="b">
        <f>F10&gt;Reward_Expert_Simple!$F$2</f>
        <v>1</v>
      </c>
      <c r="J10" s="2" t="b">
        <f>G10&gt;Reward_Expert_Simple!$G$2</f>
        <v>1</v>
      </c>
      <c r="K10" s="2" t="b">
        <f t="shared" si="0"/>
        <v>1</v>
      </c>
      <c r="L10" t="b">
        <f t="shared" si="1"/>
        <v>1</v>
      </c>
    </row>
    <row r="11" spans="1:12" x14ac:dyDescent="0.25">
      <c r="A11">
        <v>10</v>
      </c>
      <c r="B11">
        <v>4378.6000000000004</v>
      </c>
      <c r="C11">
        <v>3061.89656799563</v>
      </c>
      <c r="D11">
        <v>786</v>
      </c>
      <c r="E11">
        <v>2006</v>
      </c>
      <c r="F11">
        <v>3829</v>
      </c>
      <c r="G11">
        <v>5673.25</v>
      </c>
      <c r="H11">
        <v>13266</v>
      </c>
      <c r="I11" s="2" t="b">
        <f>F11&gt;Reward_Expert_Simple!$F$2</f>
        <v>1</v>
      </c>
      <c r="J11" s="2" t="b">
        <f>G11&gt;Reward_Expert_Simple!$G$2</f>
        <v>1</v>
      </c>
      <c r="K11" s="2" t="b">
        <f t="shared" si="0"/>
        <v>0</v>
      </c>
      <c r="L11" t="b">
        <f t="shared" si="1"/>
        <v>0</v>
      </c>
    </row>
    <row r="12" spans="1:12" x14ac:dyDescent="0.25">
      <c r="A12">
        <v>11</v>
      </c>
      <c r="B12">
        <v>5976.4666666666599</v>
      </c>
      <c r="C12">
        <v>5328.6295173649796</v>
      </c>
      <c r="D12">
        <v>1439</v>
      </c>
      <c r="E12">
        <v>2879</v>
      </c>
      <c r="F12">
        <v>4437</v>
      </c>
      <c r="G12">
        <v>7079.5</v>
      </c>
      <c r="H12">
        <v>25958</v>
      </c>
      <c r="I12" s="2" t="b">
        <f>F12&gt;Reward_Expert_Simple!$F$2</f>
        <v>1</v>
      </c>
      <c r="J12" s="2" t="b">
        <f>G12&gt;Reward_Expert_Simple!$G$2</f>
        <v>1</v>
      </c>
      <c r="K12" s="2" t="b">
        <f t="shared" si="0"/>
        <v>1</v>
      </c>
      <c r="L12" t="b">
        <f t="shared" si="1"/>
        <v>1</v>
      </c>
    </row>
    <row r="13" spans="1:12" x14ac:dyDescent="0.25">
      <c r="A13">
        <v>12</v>
      </c>
      <c r="B13">
        <v>5153.2666666666601</v>
      </c>
      <c r="C13">
        <v>4082.2635027331498</v>
      </c>
      <c r="D13">
        <v>1877</v>
      </c>
      <c r="E13">
        <v>2799.5</v>
      </c>
      <c r="F13">
        <v>3762.5</v>
      </c>
      <c r="G13">
        <v>6818.25</v>
      </c>
      <c r="H13">
        <v>23468</v>
      </c>
      <c r="I13" s="2" t="b">
        <f>F13&gt;Reward_Expert_Simple!$F$2</f>
        <v>1</v>
      </c>
      <c r="J13" s="2" t="b">
        <f>G13&gt;Reward_Expert_Simple!$G$2</f>
        <v>1</v>
      </c>
      <c r="K13" s="2" t="b">
        <f t="shared" si="0"/>
        <v>0</v>
      </c>
      <c r="L13" t="b">
        <f t="shared" si="1"/>
        <v>0</v>
      </c>
    </row>
    <row r="14" spans="1:12" x14ac:dyDescent="0.25">
      <c r="A14">
        <v>13</v>
      </c>
      <c r="B14">
        <v>5776.8333333333303</v>
      </c>
      <c r="C14">
        <v>5202.4597834918904</v>
      </c>
      <c r="D14">
        <v>924</v>
      </c>
      <c r="E14">
        <v>2545</v>
      </c>
      <c r="F14">
        <v>3923</v>
      </c>
      <c r="G14">
        <v>6614.25</v>
      </c>
      <c r="H14">
        <v>20870</v>
      </c>
      <c r="I14" s="2" t="b">
        <f>F14&gt;Reward_Expert_Simple!$F$2</f>
        <v>1</v>
      </c>
      <c r="J14" s="2" t="b">
        <f>G14&gt;Reward_Expert_Simple!$G$2</f>
        <v>1</v>
      </c>
      <c r="K14" s="2" t="b">
        <f t="shared" si="0"/>
        <v>1</v>
      </c>
      <c r="L14" t="b">
        <f t="shared" si="1"/>
        <v>1</v>
      </c>
    </row>
    <row r="15" spans="1:12" x14ac:dyDescent="0.25">
      <c r="A15">
        <v>14</v>
      </c>
      <c r="B15">
        <v>4645.5</v>
      </c>
      <c r="C15">
        <v>3566.1026804603098</v>
      </c>
      <c r="D15">
        <v>1026</v>
      </c>
      <c r="E15">
        <v>2407.5</v>
      </c>
      <c r="F15">
        <v>3581</v>
      </c>
      <c r="G15">
        <v>5080.75</v>
      </c>
      <c r="H15">
        <v>16057</v>
      </c>
      <c r="I15" s="2" t="b">
        <f>F15&gt;Reward_Expert_Simple!$F$2</f>
        <v>1</v>
      </c>
      <c r="J15" s="2" t="b">
        <f>G15&gt;Reward_Expert_Simple!$G$2</f>
        <v>0</v>
      </c>
      <c r="K15" s="2" t="b">
        <f t="shared" si="0"/>
        <v>0</v>
      </c>
      <c r="L15" t="b">
        <f t="shared" si="1"/>
        <v>0</v>
      </c>
    </row>
    <row r="16" spans="1:12" x14ac:dyDescent="0.25">
      <c r="A16">
        <v>15</v>
      </c>
      <c r="B16">
        <v>4393.7666666666601</v>
      </c>
      <c r="C16">
        <v>3265.5492824472799</v>
      </c>
      <c r="D16">
        <v>848</v>
      </c>
      <c r="E16">
        <v>2046</v>
      </c>
      <c r="F16">
        <v>3001.5</v>
      </c>
      <c r="G16">
        <v>6776.5</v>
      </c>
      <c r="H16">
        <v>16072</v>
      </c>
      <c r="I16" s="2" t="b">
        <f>F16&gt;Reward_Expert_Simple!$F$2</f>
        <v>0</v>
      </c>
      <c r="J16" s="2" t="b">
        <f>G16&gt;Reward_Expert_Simple!$G$2</f>
        <v>1</v>
      </c>
      <c r="K16" s="2" t="b">
        <f t="shared" si="0"/>
        <v>0</v>
      </c>
      <c r="L16" t="b">
        <f t="shared" si="1"/>
        <v>0</v>
      </c>
    </row>
    <row r="17" spans="1:12" x14ac:dyDescent="0.25">
      <c r="A17">
        <v>16</v>
      </c>
      <c r="B17">
        <v>5369.1</v>
      </c>
      <c r="C17">
        <v>2831.1977646852201</v>
      </c>
      <c r="D17">
        <v>1806</v>
      </c>
      <c r="E17">
        <v>3403.5</v>
      </c>
      <c r="F17">
        <v>4367</v>
      </c>
      <c r="G17">
        <v>7021.25</v>
      </c>
      <c r="H17">
        <v>13336</v>
      </c>
      <c r="I17" s="2" t="b">
        <f>F17&gt;Reward_Expert_Simple!$F$2</f>
        <v>1</v>
      </c>
      <c r="J17" s="2" t="b">
        <f>G17&gt;Reward_Expert_Simple!$G$2</f>
        <v>1</v>
      </c>
      <c r="K17" s="2" t="b">
        <f t="shared" si="0"/>
        <v>1</v>
      </c>
      <c r="L17" t="b">
        <f t="shared" si="1"/>
        <v>1</v>
      </c>
    </row>
    <row r="18" spans="1:12" x14ac:dyDescent="0.25">
      <c r="A18">
        <v>17</v>
      </c>
      <c r="B18">
        <v>3915.2666666666601</v>
      </c>
      <c r="C18">
        <v>2393.82031897555</v>
      </c>
      <c r="D18">
        <v>2115</v>
      </c>
      <c r="E18">
        <v>3384</v>
      </c>
      <c r="F18">
        <v>3384</v>
      </c>
      <c r="G18">
        <v>3384</v>
      </c>
      <c r="H18">
        <v>15975</v>
      </c>
      <c r="I18" s="2" t="b">
        <f>F18&gt;Reward_Expert_Simple!$F$2</f>
        <v>1</v>
      </c>
      <c r="J18" s="2" t="b">
        <f>G18&gt;Reward_Expert_Simple!$G$2</f>
        <v>0</v>
      </c>
      <c r="K18" s="2" t="b">
        <f t="shared" si="0"/>
        <v>0</v>
      </c>
      <c r="L18" t="b">
        <f t="shared" si="1"/>
        <v>0</v>
      </c>
    </row>
    <row r="19" spans="1:12" x14ac:dyDescent="0.25">
      <c r="A19">
        <v>18</v>
      </c>
      <c r="B19">
        <v>6815.7</v>
      </c>
      <c r="C19">
        <v>5079.7663206503603</v>
      </c>
      <c r="D19">
        <v>2171</v>
      </c>
      <c r="E19">
        <v>3572.5</v>
      </c>
      <c r="F19">
        <v>5040.5</v>
      </c>
      <c r="G19">
        <v>8385</v>
      </c>
      <c r="H19">
        <v>25704</v>
      </c>
      <c r="I19" s="2" t="b">
        <f>F19&gt;Reward_Expert_Simple!$F$2</f>
        <v>1</v>
      </c>
      <c r="J19" s="2" t="b">
        <f>G19&gt;Reward_Expert_Simple!$G$2</f>
        <v>1</v>
      </c>
      <c r="K19" s="2" t="b">
        <f t="shared" si="0"/>
        <v>1</v>
      </c>
      <c r="L19" t="b">
        <f t="shared" si="1"/>
        <v>1</v>
      </c>
    </row>
    <row r="20" spans="1:12" x14ac:dyDescent="0.25">
      <c r="A20">
        <v>19</v>
      </c>
      <c r="B20">
        <v>6155.4666666666599</v>
      </c>
      <c r="C20">
        <v>4676.5427455091904</v>
      </c>
      <c r="D20">
        <v>2487</v>
      </c>
      <c r="E20">
        <v>3384</v>
      </c>
      <c r="F20">
        <v>4661.5</v>
      </c>
      <c r="G20">
        <v>6715</v>
      </c>
      <c r="H20">
        <v>23238</v>
      </c>
      <c r="I20" s="2" t="b">
        <f>F20&gt;Reward_Expert_Simple!$F$2</f>
        <v>1</v>
      </c>
      <c r="J20" s="2" t="b">
        <f>G20&gt;Reward_Expert_Simple!$G$2</f>
        <v>1</v>
      </c>
      <c r="K20" s="2" t="b">
        <f t="shared" si="0"/>
        <v>1</v>
      </c>
      <c r="L20" t="b">
        <f t="shared" si="1"/>
        <v>1</v>
      </c>
    </row>
    <row r="21" spans="1:12" x14ac:dyDescent="0.25">
      <c r="A21">
        <v>20</v>
      </c>
      <c r="B21">
        <v>4150.8666666666604</v>
      </c>
      <c r="C21">
        <v>1855.10499253636</v>
      </c>
      <c r="D21">
        <v>1671</v>
      </c>
      <c r="E21">
        <v>2719</v>
      </c>
      <c r="F21">
        <v>4121</v>
      </c>
      <c r="G21">
        <v>5007.5</v>
      </c>
      <c r="H21">
        <v>9545</v>
      </c>
      <c r="I21" s="2" t="b">
        <f>F21&gt;Reward_Expert_Simple!$F$2</f>
        <v>1</v>
      </c>
      <c r="J21" s="2" t="b">
        <f>G21&gt;Reward_Expert_Simple!$G$2</f>
        <v>0</v>
      </c>
      <c r="K21" s="2" t="b">
        <f t="shared" si="0"/>
        <v>1</v>
      </c>
      <c r="L21" t="b">
        <f t="shared" si="1"/>
        <v>0</v>
      </c>
    </row>
    <row r="22" spans="1:12" x14ac:dyDescent="0.25">
      <c r="A22">
        <v>21</v>
      </c>
      <c r="B22">
        <v>6419.3</v>
      </c>
      <c r="C22">
        <v>4364.0397699600599</v>
      </c>
      <c r="D22">
        <v>1730</v>
      </c>
      <c r="E22">
        <v>3488</v>
      </c>
      <c r="F22">
        <v>5334</v>
      </c>
      <c r="G22">
        <v>7642</v>
      </c>
      <c r="H22">
        <v>18250</v>
      </c>
      <c r="I22" s="2" t="b">
        <f>F22&gt;Reward_Expert_Simple!$F$2</f>
        <v>1</v>
      </c>
      <c r="J22" s="2" t="b">
        <f>G22&gt;Reward_Expert_Simple!$G$2</f>
        <v>1</v>
      </c>
      <c r="K22" s="2" t="b">
        <f t="shared" si="0"/>
        <v>1</v>
      </c>
      <c r="L22" t="b">
        <f t="shared" si="1"/>
        <v>1</v>
      </c>
    </row>
    <row r="23" spans="1:12" x14ac:dyDescent="0.25">
      <c r="A23">
        <v>22</v>
      </c>
      <c r="B23">
        <v>4982.8666666666604</v>
      </c>
      <c r="C23">
        <v>3040.69661634364</v>
      </c>
      <c r="D23">
        <v>2673</v>
      </c>
      <c r="E23">
        <v>3384</v>
      </c>
      <c r="F23">
        <v>3384</v>
      </c>
      <c r="G23">
        <v>5816</v>
      </c>
      <c r="H23">
        <v>15305</v>
      </c>
      <c r="I23" s="2" t="b">
        <f>F23&gt;Reward_Expert_Simple!$F$2</f>
        <v>1</v>
      </c>
      <c r="J23" s="2" t="b">
        <f>G23&gt;Reward_Expert_Simple!$G$2</f>
        <v>1</v>
      </c>
      <c r="K23" s="2" t="b">
        <f t="shared" si="0"/>
        <v>0</v>
      </c>
      <c r="L23" t="b">
        <f t="shared" si="1"/>
        <v>0</v>
      </c>
    </row>
    <row r="24" spans="1:12" x14ac:dyDescent="0.25">
      <c r="A24">
        <v>23</v>
      </c>
      <c r="B24">
        <v>6208.6</v>
      </c>
      <c r="C24">
        <v>4709.9331249370498</v>
      </c>
      <c r="D24">
        <v>1711</v>
      </c>
      <c r="E24">
        <v>3072</v>
      </c>
      <c r="F24">
        <v>4349.5</v>
      </c>
      <c r="G24">
        <v>8316</v>
      </c>
      <c r="H24">
        <v>22015</v>
      </c>
      <c r="I24" s="2" t="b">
        <f>F24&gt;Reward_Expert_Simple!$F$2</f>
        <v>1</v>
      </c>
      <c r="J24" s="2" t="b">
        <f>G24&gt;Reward_Expert_Simple!$G$2</f>
        <v>1</v>
      </c>
      <c r="K24" s="2" t="b">
        <f t="shared" si="0"/>
        <v>1</v>
      </c>
      <c r="L24" t="b">
        <f t="shared" si="1"/>
        <v>1</v>
      </c>
    </row>
    <row r="25" spans="1:12" x14ac:dyDescent="0.25">
      <c r="A25">
        <v>24</v>
      </c>
      <c r="B25">
        <v>4153.1333333333296</v>
      </c>
      <c r="C25">
        <v>1591.1606852976099</v>
      </c>
      <c r="D25">
        <v>1459</v>
      </c>
      <c r="E25">
        <v>2958.5</v>
      </c>
      <c r="F25">
        <v>3839.5</v>
      </c>
      <c r="G25">
        <v>5184</v>
      </c>
      <c r="H25">
        <v>6917</v>
      </c>
      <c r="I25" s="2" t="b">
        <f>F25&gt;Reward_Expert_Simple!$F$2</f>
        <v>1</v>
      </c>
      <c r="J25" s="2" t="b">
        <f>G25&gt;Reward_Expert_Simple!$G$2</f>
        <v>0</v>
      </c>
      <c r="K25" s="2" t="b">
        <f t="shared" si="0"/>
        <v>1</v>
      </c>
      <c r="L25" t="b">
        <f t="shared" si="1"/>
        <v>0</v>
      </c>
    </row>
    <row r="26" spans="1:12" x14ac:dyDescent="0.25">
      <c r="A26">
        <v>25</v>
      </c>
      <c r="B26">
        <v>3459.13333333333</v>
      </c>
      <c r="C26">
        <v>1854.5722200928701</v>
      </c>
      <c r="D26">
        <v>813</v>
      </c>
      <c r="E26">
        <v>2304.25</v>
      </c>
      <c r="F26">
        <v>3033.5</v>
      </c>
      <c r="G26">
        <v>4129</v>
      </c>
      <c r="H26">
        <v>8240</v>
      </c>
      <c r="I26" s="2" t="b">
        <f>F26&gt;Reward_Expert_Simple!$F$2</f>
        <v>0</v>
      </c>
      <c r="J26" s="2" t="b">
        <f>G26&gt;Reward_Expert_Simple!$G$2</f>
        <v>0</v>
      </c>
      <c r="K26" s="2" t="b">
        <f t="shared" si="0"/>
        <v>0</v>
      </c>
      <c r="L26" t="b">
        <f t="shared" si="1"/>
        <v>0</v>
      </c>
    </row>
    <row r="27" spans="1:12" x14ac:dyDescent="0.25">
      <c r="A27">
        <v>26</v>
      </c>
      <c r="B27">
        <v>3840.13333333333</v>
      </c>
      <c r="C27">
        <v>1893.01685391213</v>
      </c>
      <c r="D27">
        <v>1105</v>
      </c>
      <c r="E27">
        <v>2050.25</v>
      </c>
      <c r="F27">
        <v>3682</v>
      </c>
      <c r="G27">
        <v>5445.25</v>
      </c>
      <c r="H27">
        <v>7651</v>
      </c>
      <c r="I27" s="2" t="b">
        <f>F27&gt;Reward_Expert_Simple!$F$2</f>
        <v>1</v>
      </c>
      <c r="J27" s="2" t="b">
        <f>G27&gt;Reward_Expert_Simple!$G$2</f>
        <v>1</v>
      </c>
      <c r="K27" s="2" t="b">
        <f t="shared" si="0"/>
        <v>0</v>
      </c>
      <c r="L27" t="b">
        <f t="shared" si="1"/>
        <v>0</v>
      </c>
    </row>
    <row r="28" spans="1:12" x14ac:dyDescent="0.25">
      <c r="A28">
        <v>27</v>
      </c>
      <c r="B28">
        <v>3099.9333333333302</v>
      </c>
      <c r="C28">
        <v>1913.73384690285</v>
      </c>
      <c r="D28">
        <v>764</v>
      </c>
      <c r="E28">
        <v>1838.25</v>
      </c>
      <c r="F28">
        <v>2593</v>
      </c>
      <c r="G28">
        <v>4241.5</v>
      </c>
      <c r="H28">
        <v>9296</v>
      </c>
      <c r="I28" s="2" t="b">
        <f>F28&gt;Reward_Expert_Simple!$F$2</f>
        <v>0</v>
      </c>
      <c r="J28" s="2" t="b">
        <f>G28&gt;Reward_Expert_Simple!$G$2</f>
        <v>0</v>
      </c>
      <c r="K28" s="2" t="b">
        <f t="shared" si="0"/>
        <v>0</v>
      </c>
      <c r="L28" t="b">
        <f t="shared" si="1"/>
        <v>0</v>
      </c>
    </row>
    <row r="29" spans="1:12" x14ac:dyDescent="0.25">
      <c r="A29">
        <v>28</v>
      </c>
      <c r="B29">
        <v>2948.9333333333302</v>
      </c>
      <c r="C29">
        <v>1713.38565687804</v>
      </c>
      <c r="D29">
        <v>448</v>
      </c>
      <c r="E29">
        <v>1710</v>
      </c>
      <c r="F29">
        <v>2637</v>
      </c>
      <c r="G29">
        <v>3672.75</v>
      </c>
      <c r="H29">
        <v>8373</v>
      </c>
      <c r="I29" s="2" t="b">
        <f>F29&gt;Reward_Expert_Simple!$F$2</f>
        <v>0</v>
      </c>
      <c r="J29" s="2" t="b">
        <f>G29&gt;Reward_Expert_Simple!$G$2</f>
        <v>0</v>
      </c>
      <c r="K29" s="2" t="b">
        <f t="shared" si="0"/>
        <v>0</v>
      </c>
      <c r="L29" t="b">
        <f t="shared" si="1"/>
        <v>0</v>
      </c>
    </row>
    <row r="30" spans="1:12" x14ac:dyDescent="0.25">
      <c r="A30">
        <v>29</v>
      </c>
      <c r="B30">
        <v>3782.1666666666601</v>
      </c>
      <c r="C30">
        <v>2853.9744952504798</v>
      </c>
      <c r="D30">
        <v>653</v>
      </c>
      <c r="E30">
        <v>1761</v>
      </c>
      <c r="F30">
        <v>2985</v>
      </c>
      <c r="G30">
        <v>4910.75</v>
      </c>
      <c r="H30">
        <v>13202</v>
      </c>
      <c r="I30" s="2" t="b">
        <f>F30&gt;Reward_Expert_Simple!$F$2</f>
        <v>0</v>
      </c>
      <c r="J30" s="2" t="b">
        <f>G30&gt;Reward_Expert_Simple!$G$2</f>
        <v>0</v>
      </c>
      <c r="K30" s="2" t="b">
        <f t="shared" si="0"/>
        <v>0</v>
      </c>
      <c r="L30" t="b">
        <f t="shared" si="1"/>
        <v>0</v>
      </c>
    </row>
    <row r="31" spans="1:12" x14ac:dyDescent="0.25">
      <c r="A31">
        <v>30</v>
      </c>
      <c r="B31">
        <v>4264.9333333333298</v>
      </c>
      <c r="C31">
        <v>2900.29692812035</v>
      </c>
      <c r="D31">
        <v>1100</v>
      </c>
      <c r="E31">
        <v>2369.25</v>
      </c>
      <c r="F31">
        <v>3548.5</v>
      </c>
      <c r="G31">
        <v>5844</v>
      </c>
      <c r="H31">
        <v>14358</v>
      </c>
      <c r="I31" s="2" t="b">
        <f>F31&gt;Reward_Expert_Simple!$F$2</f>
        <v>1</v>
      </c>
      <c r="J31" s="2" t="b">
        <f>G31&gt;Reward_Expert_Simple!$G$2</f>
        <v>1</v>
      </c>
      <c r="K31" s="2" t="b">
        <f t="shared" si="0"/>
        <v>0</v>
      </c>
      <c r="L31" t="b">
        <f t="shared" si="1"/>
        <v>0</v>
      </c>
    </row>
    <row r="32" spans="1:12" x14ac:dyDescent="0.25">
      <c r="A32">
        <v>31</v>
      </c>
      <c r="B32">
        <v>4477.8999999999996</v>
      </c>
      <c r="C32">
        <v>3263.34184910774</v>
      </c>
      <c r="D32">
        <v>1600</v>
      </c>
      <c r="E32">
        <v>2970.5</v>
      </c>
      <c r="F32">
        <v>3819</v>
      </c>
      <c r="G32">
        <v>4623.5</v>
      </c>
      <c r="H32">
        <v>18914</v>
      </c>
      <c r="I32" s="2" t="b">
        <f>F32&gt;Reward_Expert_Simple!$F$2</f>
        <v>1</v>
      </c>
      <c r="J32" s="2" t="b">
        <f>G32&gt;Reward_Expert_Simple!$G$2</f>
        <v>0</v>
      </c>
      <c r="K32" s="2" t="b">
        <f t="shared" si="0"/>
        <v>0</v>
      </c>
      <c r="L32" t="b">
        <f t="shared" si="1"/>
        <v>0</v>
      </c>
    </row>
    <row r="33" spans="1:12" x14ac:dyDescent="0.25">
      <c r="A33">
        <v>32</v>
      </c>
      <c r="B33">
        <v>4219.2333333333299</v>
      </c>
      <c r="C33">
        <v>2174.5938769998002</v>
      </c>
      <c r="D33">
        <v>1452</v>
      </c>
      <c r="E33">
        <v>2776.5</v>
      </c>
      <c r="F33">
        <v>3496.5</v>
      </c>
      <c r="G33">
        <v>5617.5</v>
      </c>
      <c r="H33">
        <v>9243</v>
      </c>
      <c r="I33" s="2" t="b">
        <f>F33&gt;Reward_Expert_Simple!$F$2</f>
        <v>1</v>
      </c>
      <c r="J33" s="2" t="b">
        <f>G33&gt;Reward_Expert_Simple!$G$2</f>
        <v>1</v>
      </c>
      <c r="K33" s="2" t="b">
        <f t="shared" si="0"/>
        <v>0</v>
      </c>
      <c r="L33" t="b">
        <f t="shared" si="1"/>
        <v>0</v>
      </c>
    </row>
    <row r="34" spans="1:12" x14ac:dyDescent="0.25">
      <c r="A34">
        <v>33</v>
      </c>
      <c r="B34">
        <v>5098.6333333333296</v>
      </c>
      <c r="C34">
        <v>5894.4973257257898</v>
      </c>
      <c r="D34">
        <v>1679</v>
      </c>
      <c r="E34">
        <v>2720.25</v>
      </c>
      <c r="F34">
        <v>3538.5</v>
      </c>
      <c r="G34">
        <v>5064.25</v>
      </c>
      <c r="H34">
        <v>34593</v>
      </c>
      <c r="I34" s="2" t="b">
        <f>F34&gt;Reward_Expert_Simple!$F$2</f>
        <v>1</v>
      </c>
      <c r="J34" s="2" t="b">
        <f>G34&gt;Reward_Expert_Simple!$G$2</f>
        <v>0</v>
      </c>
      <c r="K34" s="2" t="b">
        <f t="shared" si="0"/>
        <v>0</v>
      </c>
      <c r="L34" t="b">
        <f t="shared" si="1"/>
        <v>0</v>
      </c>
    </row>
    <row r="35" spans="1:12" x14ac:dyDescent="0.25">
      <c r="A35">
        <v>34</v>
      </c>
      <c r="B35">
        <v>4656.5</v>
      </c>
      <c r="C35">
        <v>2634.3163053345902</v>
      </c>
      <c r="D35">
        <v>1392</v>
      </c>
      <c r="E35">
        <v>3051</v>
      </c>
      <c r="F35">
        <v>4235.5</v>
      </c>
      <c r="G35">
        <v>5373.25</v>
      </c>
      <c r="H35">
        <v>13968</v>
      </c>
      <c r="I35" s="2" t="b">
        <f>F35&gt;Reward_Expert_Simple!$F$2</f>
        <v>1</v>
      </c>
      <c r="J35" s="2" t="b">
        <f>G35&gt;Reward_Expert_Simple!$G$2</f>
        <v>1</v>
      </c>
      <c r="K35" s="2" t="b">
        <f t="shared" si="0"/>
        <v>1</v>
      </c>
      <c r="L35" t="b">
        <f t="shared" si="1"/>
        <v>1</v>
      </c>
    </row>
    <row r="36" spans="1:12" x14ac:dyDescent="0.25">
      <c r="A36">
        <v>35</v>
      </c>
      <c r="B36">
        <v>3529.2333333333299</v>
      </c>
      <c r="C36">
        <v>2209.3052689169799</v>
      </c>
      <c r="D36">
        <v>1193</v>
      </c>
      <c r="E36">
        <v>2107.5</v>
      </c>
      <c r="F36">
        <v>2671</v>
      </c>
      <c r="G36">
        <v>4415.5</v>
      </c>
      <c r="H36">
        <v>9831</v>
      </c>
      <c r="I36" s="2" t="b">
        <f>F36&gt;Reward_Expert_Simple!$F$2</f>
        <v>0</v>
      </c>
      <c r="J36" s="2" t="b">
        <f>G36&gt;Reward_Expert_Simple!$G$2</f>
        <v>0</v>
      </c>
      <c r="K36" s="2" t="b">
        <f t="shared" si="0"/>
        <v>0</v>
      </c>
      <c r="L36" t="b">
        <f t="shared" si="1"/>
        <v>0</v>
      </c>
    </row>
    <row r="37" spans="1:12" x14ac:dyDescent="0.25">
      <c r="A37">
        <v>36</v>
      </c>
      <c r="B37">
        <v>3805.8</v>
      </c>
      <c r="C37">
        <v>2275.11231098295</v>
      </c>
      <c r="D37">
        <v>967</v>
      </c>
      <c r="E37">
        <v>2644</v>
      </c>
      <c r="F37">
        <v>3324.5</v>
      </c>
      <c r="G37">
        <v>4495.75</v>
      </c>
      <c r="H37">
        <v>11488</v>
      </c>
      <c r="I37" s="2" t="b">
        <f>F37&gt;Reward_Expert_Simple!$F$2</f>
        <v>0</v>
      </c>
      <c r="J37" s="2" t="b">
        <f>G37&gt;Reward_Expert_Simple!$G$2</f>
        <v>0</v>
      </c>
      <c r="K37" s="2" t="b">
        <f t="shared" si="0"/>
        <v>0</v>
      </c>
      <c r="L37" t="b">
        <f t="shared" si="1"/>
        <v>0</v>
      </c>
    </row>
    <row r="38" spans="1:12" x14ac:dyDescent="0.25">
      <c r="A38">
        <v>37</v>
      </c>
      <c r="B38">
        <v>3515.8</v>
      </c>
      <c r="C38">
        <v>1874.76055298656</v>
      </c>
      <c r="D38">
        <v>1128</v>
      </c>
      <c r="E38">
        <v>2273.25</v>
      </c>
      <c r="F38">
        <v>2844.5</v>
      </c>
      <c r="G38">
        <v>3897.75</v>
      </c>
      <c r="H38">
        <v>7449</v>
      </c>
      <c r="I38" s="2" t="b">
        <f>F38&gt;Reward_Expert_Simple!$F$2</f>
        <v>0</v>
      </c>
      <c r="J38" s="2" t="b">
        <f>G38&gt;Reward_Expert_Simple!$G$2</f>
        <v>0</v>
      </c>
      <c r="K38" s="2" t="b">
        <f t="shared" si="0"/>
        <v>0</v>
      </c>
      <c r="L38" t="b">
        <f t="shared" si="1"/>
        <v>0</v>
      </c>
    </row>
    <row r="39" spans="1:12" x14ac:dyDescent="0.25">
      <c r="A39">
        <v>38</v>
      </c>
      <c r="B39">
        <v>4183.9666666666599</v>
      </c>
      <c r="C39">
        <v>2076.87551273597</v>
      </c>
      <c r="D39">
        <v>1625</v>
      </c>
      <c r="E39">
        <v>2711.5</v>
      </c>
      <c r="F39">
        <v>3671</v>
      </c>
      <c r="G39">
        <v>5244</v>
      </c>
      <c r="H39">
        <v>8536</v>
      </c>
      <c r="I39" s="2" t="b">
        <f>F39&gt;Reward_Expert_Simple!$F$2</f>
        <v>1</v>
      </c>
      <c r="J39" s="2" t="b">
        <f>G39&gt;Reward_Expert_Simple!$G$2</f>
        <v>1</v>
      </c>
      <c r="K39" s="2" t="b">
        <f t="shared" si="0"/>
        <v>0</v>
      </c>
      <c r="L39" t="b">
        <f t="shared" si="1"/>
        <v>0</v>
      </c>
    </row>
    <row r="40" spans="1:12" x14ac:dyDescent="0.25">
      <c r="A40">
        <v>39</v>
      </c>
      <c r="B40">
        <v>4466.8333333333303</v>
      </c>
      <c r="C40">
        <v>2163.17627389772</v>
      </c>
      <c r="D40">
        <v>1287</v>
      </c>
      <c r="E40">
        <v>2812.75</v>
      </c>
      <c r="F40">
        <v>4249.5</v>
      </c>
      <c r="G40">
        <v>5019</v>
      </c>
      <c r="H40">
        <v>9129</v>
      </c>
      <c r="I40" s="2" t="b">
        <f>F40&gt;Reward_Expert_Simple!$F$2</f>
        <v>1</v>
      </c>
      <c r="J40" s="2" t="b">
        <f>G40&gt;Reward_Expert_Simple!$G$2</f>
        <v>0</v>
      </c>
      <c r="K40" s="2" t="b">
        <f t="shared" si="0"/>
        <v>1</v>
      </c>
      <c r="L40" t="b">
        <f t="shared" si="1"/>
        <v>0</v>
      </c>
    </row>
    <row r="41" spans="1:12" x14ac:dyDescent="0.25">
      <c r="A41">
        <v>40</v>
      </c>
      <c r="B41">
        <v>4438.0666666666602</v>
      </c>
      <c r="C41">
        <v>2673.5068141034299</v>
      </c>
      <c r="D41">
        <v>1567</v>
      </c>
      <c r="E41">
        <v>2822.5</v>
      </c>
      <c r="F41">
        <v>4091</v>
      </c>
      <c r="G41">
        <v>5069.5</v>
      </c>
      <c r="H41">
        <v>15889</v>
      </c>
      <c r="I41" s="2" t="b">
        <f>F41&gt;Reward_Expert_Simple!$F$2</f>
        <v>1</v>
      </c>
      <c r="J41" s="2" t="b">
        <f>G41&gt;Reward_Expert_Simple!$G$2</f>
        <v>0</v>
      </c>
      <c r="K41" s="2" t="b">
        <f t="shared" si="0"/>
        <v>1</v>
      </c>
      <c r="L41" t="b">
        <f t="shared" si="1"/>
        <v>0</v>
      </c>
    </row>
    <row r="42" spans="1:12" x14ac:dyDescent="0.25">
      <c r="A42">
        <v>41</v>
      </c>
      <c r="B42">
        <v>3634.6666666666601</v>
      </c>
      <c r="C42">
        <v>1759.6444847308401</v>
      </c>
      <c r="D42">
        <v>1130</v>
      </c>
      <c r="E42">
        <v>2664.5</v>
      </c>
      <c r="F42">
        <v>3484</v>
      </c>
      <c r="G42">
        <v>4638</v>
      </c>
      <c r="H42">
        <v>9825</v>
      </c>
      <c r="I42" s="2" t="b">
        <f>F42&gt;Reward_Expert_Simple!$F$2</f>
        <v>1</v>
      </c>
      <c r="J42" s="2" t="b">
        <f>G42&gt;Reward_Expert_Simple!$G$2</f>
        <v>0</v>
      </c>
      <c r="K42" s="2" t="b">
        <f t="shared" si="0"/>
        <v>0</v>
      </c>
      <c r="L42" t="b">
        <f t="shared" si="1"/>
        <v>0</v>
      </c>
    </row>
    <row r="43" spans="1:12" x14ac:dyDescent="0.25">
      <c r="A43">
        <v>42</v>
      </c>
      <c r="B43">
        <v>4271.2333333333299</v>
      </c>
      <c r="C43">
        <v>1989.23557806949</v>
      </c>
      <c r="D43">
        <v>1607</v>
      </c>
      <c r="E43">
        <v>2739</v>
      </c>
      <c r="F43">
        <v>4088</v>
      </c>
      <c r="G43">
        <v>5407.25</v>
      </c>
      <c r="H43">
        <v>9563</v>
      </c>
      <c r="I43" s="2" t="b">
        <f>F43&gt;Reward_Expert_Simple!$F$2</f>
        <v>1</v>
      </c>
      <c r="J43" s="2" t="b">
        <f>G43&gt;Reward_Expert_Simple!$G$2</f>
        <v>1</v>
      </c>
      <c r="K43" s="2" t="b">
        <f t="shared" si="0"/>
        <v>1</v>
      </c>
      <c r="L43" t="b">
        <f t="shared" si="1"/>
        <v>1</v>
      </c>
    </row>
    <row r="44" spans="1:12" x14ac:dyDescent="0.25">
      <c r="A44">
        <v>43</v>
      </c>
      <c r="B44">
        <v>4941.8999999999996</v>
      </c>
      <c r="C44">
        <v>3110.0431901868401</v>
      </c>
      <c r="D44">
        <v>1266</v>
      </c>
      <c r="E44">
        <v>2725.75</v>
      </c>
      <c r="F44">
        <v>4078.5</v>
      </c>
      <c r="G44">
        <v>6407.75</v>
      </c>
      <c r="H44">
        <v>15670</v>
      </c>
      <c r="I44" s="2" t="b">
        <f>F44&gt;Reward_Expert_Simple!$F$2</f>
        <v>1</v>
      </c>
      <c r="J44" s="2" t="b">
        <f>G44&gt;Reward_Expert_Simple!$G$2</f>
        <v>1</v>
      </c>
      <c r="K44" s="2" t="b">
        <f t="shared" si="0"/>
        <v>1</v>
      </c>
      <c r="L44" t="b">
        <f t="shared" si="1"/>
        <v>1</v>
      </c>
    </row>
    <row r="45" spans="1:12" x14ac:dyDescent="0.25">
      <c r="A45">
        <v>44</v>
      </c>
      <c r="B45">
        <v>3659.8333333333298</v>
      </c>
      <c r="C45">
        <v>2057.5137169414602</v>
      </c>
      <c r="D45">
        <v>1061</v>
      </c>
      <c r="E45">
        <v>2204.5</v>
      </c>
      <c r="F45">
        <v>2980</v>
      </c>
      <c r="G45">
        <v>5258.75</v>
      </c>
      <c r="H45">
        <v>7864</v>
      </c>
      <c r="I45" s="2" t="b">
        <f>F45&gt;Reward_Expert_Simple!$F$2</f>
        <v>0</v>
      </c>
      <c r="J45" s="2" t="b">
        <f>G45&gt;Reward_Expert_Simple!$G$2</f>
        <v>1</v>
      </c>
      <c r="K45" s="2" t="b">
        <f t="shared" si="0"/>
        <v>0</v>
      </c>
      <c r="L45" t="b">
        <f t="shared" si="1"/>
        <v>0</v>
      </c>
    </row>
    <row r="46" spans="1:12" x14ac:dyDescent="0.25">
      <c r="A46">
        <v>45</v>
      </c>
      <c r="B46">
        <v>3104</v>
      </c>
      <c r="C46">
        <v>1568.69266896201</v>
      </c>
      <c r="D46">
        <v>1204</v>
      </c>
      <c r="E46">
        <v>1934</v>
      </c>
      <c r="F46">
        <v>2914.5</v>
      </c>
      <c r="G46">
        <v>4021.5</v>
      </c>
      <c r="H46">
        <v>7548</v>
      </c>
      <c r="I46" s="2" t="b">
        <f>F46&gt;Reward_Expert_Simple!$F$2</f>
        <v>0</v>
      </c>
      <c r="J46" s="2" t="b">
        <f>G46&gt;Reward_Expert_Simple!$G$2</f>
        <v>0</v>
      </c>
      <c r="K46" s="2" t="b">
        <f t="shared" si="0"/>
        <v>0</v>
      </c>
      <c r="L46" t="b">
        <f t="shared" si="1"/>
        <v>0</v>
      </c>
    </row>
    <row r="47" spans="1:12" x14ac:dyDescent="0.25">
      <c r="A47">
        <v>46</v>
      </c>
      <c r="B47">
        <v>3504.5</v>
      </c>
      <c r="C47">
        <v>1725.2194013396099</v>
      </c>
      <c r="D47">
        <v>259</v>
      </c>
      <c r="E47">
        <v>2342.75</v>
      </c>
      <c r="F47">
        <v>2935.5</v>
      </c>
      <c r="G47">
        <v>4758.5</v>
      </c>
      <c r="H47">
        <v>7455</v>
      </c>
      <c r="I47" s="2" t="b">
        <f>F47&gt;Reward_Expert_Simple!$F$2</f>
        <v>0</v>
      </c>
      <c r="J47" s="2" t="b">
        <f>G47&gt;Reward_Expert_Simple!$G$2</f>
        <v>0</v>
      </c>
      <c r="K47" s="2" t="b">
        <f t="shared" si="0"/>
        <v>0</v>
      </c>
      <c r="L47" t="b">
        <f t="shared" si="1"/>
        <v>0</v>
      </c>
    </row>
    <row r="48" spans="1:12" x14ac:dyDescent="0.25">
      <c r="A48">
        <v>47</v>
      </c>
      <c r="B48">
        <v>3945.8</v>
      </c>
      <c r="C48">
        <v>2526.3986280051299</v>
      </c>
      <c r="D48">
        <v>1566</v>
      </c>
      <c r="E48">
        <v>2470.75</v>
      </c>
      <c r="F48">
        <v>3408</v>
      </c>
      <c r="G48">
        <v>4476.25</v>
      </c>
      <c r="H48">
        <v>14528</v>
      </c>
      <c r="I48" s="2" t="b">
        <f>F48&gt;Reward_Expert_Simple!$F$2</f>
        <v>1</v>
      </c>
      <c r="J48" s="2" t="b">
        <f>G48&gt;Reward_Expert_Simple!$G$2</f>
        <v>0</v>
      </c>
      <c r="K48" s="2" t="b">
        <f t="shared" si="0"/>
        <v>0</v>
      </c>
      <c r="L48" t="b">
        <f t="shared" si="1"/>
        <v>0</v>
      </c>
    </row>
    <row r="49" spans="1:12" x14ac:dyDescent="0.25">
      <c r="A49">
        <v>48</v>
      </c>
      <c r="B49">
        <v>3414.3</v>
      </c>
      <c r="C49">
        <v>1579.5427568412399</v>
      </c>
      <c r="D49">
        <v>1017</v>
      </c>
      <c r="E49">
        <v>2350</v>
      </c>
      <c r="F49">
        <v>2804.5</v>
      </c>
      <c r="G49">
        <v>4638.75</v>
      </c>
      <c r="H49">
        <v>6388</v>
      </c>
      <c r="I49" s="2" t="b">
        <f>F49&gt;Reward_Expert_Simple!$F$2</f>
        <v>0</v>
      </c>
      <c r="J49" s="2" t="b">
        <f>G49&gt;Reward_Expert_Simple!$G$2</f>
        <v>0</v>
      </c>
      <c r="K49" s="2" t="b">
        <f t="shared" si="0"/>
        <v>0</v>
      </c>
      <c r="L49" t="b">
        <f t="shared" si="1"/>
        <v>0</v>
      </c>
    </row>
    <row r="50" spans="1:12" x14ac:dyDescent="0.25">
      <c r="A50">
        <v>49</v>
      </c>
      <c r="B50">
        <v>3723.2333333333299</v>
      </c>
      <c r="C50">
        <v>1729.15878857089</v>
      </c>
      <c r="D50">
        <v>779</v>
      </c>
      <c r="E50">
        <v>2532</v>
      </c>
      <c r="F50">
        <v>3550.5</v>
      </c>
      <c r="G50">
        <v>4692.25</v>
      </c>
      <c r="H50">
        <v>8058</v>
      </c>
      <c r="I50" s="2" t="b">
        <f>F50&gt;Reward_Expert_Simple!$F$2</f>
        <v>1</v>
      </c>
      <c r="J50" s="2" t="b">
        <f>G50&gt;Reward_Expert_Simple!$G$2</f>
        <v>0</v>
      </c>
      <c r="K50" s="2" t="b">
        <f t="shared" si="0"/>
        <v>0</v>
      </c>
      <c r="L50" t="b">
        <f t="shared" si="1"/>
        <v>0</v>
      </c>
    </row>
    <row r="51" spans="1:12" x14ac:dyDescent="0.25">
      <c r="A51">
        <v>50</v>
      </c>
      <c r="B51">
        <v>3239.2</v>
      </c>
      <c r="C51">
        <v>2253.4750084687198</v>
      </c>
      <c r="D51">
        <v>1063</v>
      </c>
      <c r="E51">
        <v>1716.25</v>
      </c>
      <c r="F51">
        <v>2710.5</v>
      </c>
      <c r="G51">
        <v>4355</v>
      </c>
      <c r="H51">
        <v>12441</v>
      </c>
      <c r="I51" s="2" t="b">
        <f>F51&gt;Reward_Expert_Simple!$F$2</f>
        <v>0</v>
      </c>
      <c r="J51" s="2" t="b">
        <f>G51&gt;Reward_Expert_Simple!$G$2</f>
        <v>0</v>
      </c>
      <c r="K51" s="2" t="b">
        <f t="shared" si="0"/>
        <v>0</v>
      </c>
      <c r="L51" t="b">
        <f t="shared" si="1"/>
        <v>0</v>
      </c>
    </row>
    <row r="52" spans="1:12" x14ac:dyDescent="0.25">
      <c r="A52">
        <v>51</v>
      </c>
      <c r="B52">
        <v>3080.7666666666601</v>
      </c>
      <c r="C52">
        <v>1490.1967165522101</v>
      </c>
      <c r="D52">
        <v>1086</v>
      </c>
      <c r="E52">
        <v>2166.75</v>
      </c>
      <c r="F52">
        <v>2696.5</v>
      </c>
      <c r="G52">
        <v>3548</v>
      </c>
      <c r="H52">
        <v>8039</v>
      </c>
      <c r="I52" s="2" t="b">
        <f>F52&gt;Reward_Expert_Simple!$F$2</f>
        <v>0</v>
      </c>
      <c r="J52" s="2" t="b">
        <f>G52&gt;Reward_Expert_Simple!$G$2</f>
        <v>0</v>
      </c>
      <c r="K52" s="2" t="b">
        <f t="shared" si="0"/>
        <v>0</v>
      </c>
      <c r="L52" t="b">
        <f t="shared" si="1"/>
        <v>0</v>
      </c>
    </row>
    <row r="53" spans="1:12" x14ac:dyDescent="0.25">
      <c r="A53">
        <v>52</v>
      </c>
      <c r="B53">
        <v>3039.36666666666</v>
      </c>
      <c r="C53">
        <v>2016.30348843403</v>
      </c>
      <c r="D53">
        <v>315</v>
      </c>
      <c r="E53">
        <v>1808</v>
      </c>
      <c r="F53">
        <v>2761</v>
      </c>
      <c r="G53">
        <v>3605.5</v>
      </c>
      <c r="H53">
        <v>9302</v>
      </c>
      <c r="I53" s="2" t="b">
        <f>F53&gt;Reward_Expert_Simple!$F$2</f>
        <v>0</v>
      </c>
      <c r="J53" s="2" t="b">
        <f>G53&gt;Reward_Expert_Simple!$G$2</f>
        <v>0</v>
      </c>
      <c r="K53" s="2" t="b">
        <f t="shared" si="0"/>
        <v>0</v>
      </c>
      <c r="L53" t="b">
        <f t="shared" si="1"/>
        <v>0</v>
      </c>
    </row>
    <row r="54" spans="1:12" x14ac:dyDescent="0.25">
      <c r="A54">
        <v>53</v>
      </c>
      <c r="B54">
        <v>3717.3</v>
      </c>
      <c r="C54">
        <v>1691.82358561038</v>
      </c>
      <c r="D54">
        <v>948</v>
      </c>
      <c r="E54">
        <v>2531</v>
      </c>
      <c r="F54">
        <v>3409</v>
      </c>
      <c r="G54">
        <v>4569.75</v>
      </c>
      <c r="H54">
        <v>8095</v>
      </c>
      <c r="I54" s="2" t="b">
        <f>F54&gt;Reward_Expert_Simple!$F$2</f>
        <v>1</v>
      </c>
      <c r="J54" s="2" t="b">
        <f>G54&gt;Reward_Expert_Simple!$G$2</f>
        <v>0</v>
      </c>
      <c r="K54" s="2" t="b">
        <f t="shared" si="0"/>
        <v>0</v>
      </c>
      <c r="L54" t="b">
        <f t="shared" si="1"/>
        <v>0</v>
      </c>
    </row>
    <row r="55" spans="1:12" x14ac:dyDescent="0.25">
      <c r="A55">
        <v>54</v>
      </c>
      <c r="B55">
        <v>3304.4333333333302</v>
      </c>
      <c r="C55">
        <v>1952.34180662225</v>
      </c>
      <c r="D55">
        <v>1136</v>
      </c>
      <c r="E55">
        <v>1989.25</v>
      </c>
      <c r="F55">
        <v>2745.5</v>
      </c>
      <c r="G55">
        <v>4118.25</v>
      </c>
      <c r="H55">
        <v>10460</v>
      </c>
      <c r="I55" s="2" t="b">
        <f>F55&gt;Reward_Expert_Simple!$F$2</f>
        <v>0</v>
      </c>
      <c r="J55" s="2" t="b">
        <f>G55&gt;Reward_Expert_Simple!$G$2</f>
        <v>0</v>
      </c>
      <c r="K55" s="2" t="b">
        <f t="shared" si="0"/>
        <v>0</v>
      </c>
      <c r="L55" t="b">
        <f t="shared" si="1"/>
        <v>0</v>
      </c>
    </row>
    <row r="56" spans="1:12" x14ac:dyDescent="0.25">
      <c r="A56">
        <v>55</v>
      </c>
      <c r="B56">
        <v>3951.2333333333299</v>
      </c>
      <c r="C56">
        <v>2752.5483450711599</v>
      </c>
      <c r="D56">
        <v>1171</v>
      </c>
      <c r="E56">
        <v>2300</v>
      </c>
      <c r="F56">
        <v>2938</v>
      </c>
      <c r="G56">
        <v>5108.25</v>
      </c>
      <c r="H56">
        <v>14585</v>
      </c>
      <c r="I56" s="2" t="b">
        <f>F56&gt;Reward_Expert_Simple!$F$2</f>
        <v>0</v>
      </c>
      <c r="J56" s="2" t="b">
        <f>G56&gt;Reward_Expert_Simple!$G$2</f>
        <v>0</v>
      </c>
      <c r="K56" s="2" t="b">
        <f t="shared" si="0"/>
        <v>0</v>
      </c>
      <c r="L56" t="b">
        <f t="shared" si="1"/>
        <v>0</v>
      </c>
    </row>
    <row r="57" spans="1:12" x14ac:dyDescent="0.25">
      <c r="A57">
        <v>56</v>
      </c>
      <c r="B57">
        <v>3297.7</v>
      </c>
      <c r="C57">
        <v>1827.32640856752</v>
      </c>
      <c r="D57">
        <v>889</v>
      </c>
      <c r="E57">
        <v>1937</v>
      </c>
      <c r="F57">
        <v>2533</v>
      </c>
      <c r="G57">
        <v>4733</v>
      </c>
      <c r="H57">
        <v>7644</v>
      </c>
      <c r="I57" s="2" t="b">
        <f>F57&gt;Reward_Expert_Simple!$F$2</f>
        <v>0</v>
      </c>
      <c r="J57" s="2" t="b">
        <f>G57&gt;Reward_Expert_Simple!$G$2</f>
        <v>0</v>
      </c>
      <c r="K57" s="2" t="b">
        <f t="shared" si="0"/>
        <v>0</v>
      </c>
      <c r="L57" t="b">
        <f t="shared" si="1"/>
        <v>0</v>
      </c>
    </row>
    <row r="58" spans="1:12" x14ac:dyDescent="0.25">
      <c r="A58">
        <v>57</v>
      </c>
      <c r="B58">
        <v>3956.13333333333</v>
      </c>
      <c r="C58">
        <v>2483.66702934263</v>
      </c>
      <c r="D58">
        <v>1169</v>
      </c>
      <c r="E58">
        <v>2410.5</v>
      </c>
      <c r="F58">
        <v>3541.5</v>
      </c>
      <c r="G58">
        <v>4740.75</v>
      </c>
      <c r="H58">
        <v>14394</v>
      </c>
      <c r="I58" s="2" t="b">
        <f>F58&gt;Reward_Expert_Simple!$F$2</f>
        <v>1</v>
      </c>
      <c r="J58" s="2" t="b">
        <f>G58&gt;Reward_Expert_Simple!$G$2</f>
        <v>0</v>
      </c>
      <c r="K58" s="2" t="b">
        <f t="shared" si="0"/>
        <v>0</v>
      </c>
      <c r="L58" t="b">
        <f t="shared" si="1"/>
        <v>0</v>
      </c>
    </row>
    <row r="59" spans="1:12" x14ac:dyDescent="0.25">
      <c r="A59">
        <v>58</v>
      </c>
      <c r="B59">
        <v>2939.7</v>
      </c>
      <c r="C59">
        <v>1500.0191067748599</v>
      </c>
      <c r="D59">
        <v>1061</v>
      </c>
      <c r="E59">
        <v>2062.5</v>
      </c>
      <c r="F59">
        <v>2471</v>
      </c>
      <c r="G59">
        <v>3453</v>
      </c>
      <c r="H59">
        <v>7108</v>
      </c>
      <c r="I59" s="2" t="b">
        <f>F59&gt;Reward_Expert_Simple!$F$2</f>
        <v>0</v>
      </c>
      <c r="J59" s="2" t="b">
        <f>G59&gt;Reward_Expert_Simple!$G$2</f>
        <v>0</v>
      </c>
      <c r="K59" s="2" t="b">
        <f t="shared" si="0"/>
        <v>0</v>
      </c>
      <c r="L59" t="b">
        <f t="shared" si="1"/>
        <v>0</v>
      </c>
    </row>
    <row r="60" spans="1:12" x14ac:dyDescent="0.25">
      <c r="A60">
        <v>59</v>
      </c>
      <c r="B60">
        <v>3958.5666666666598</v>
      </c>
      <c r="C60">
        <v>3180.6487809590099</v>
      </c>
      <c r="D60">
        <v>459</v>
      </c>
      <c r="E60">
        <v>1864</v>
      </c>
      <c r="F60">
        <v>2813</v>
      </c>
      <c r="G60">
        <v>5168.25</v>
      </c>
      <c r="H60">
        <v>13183</v>
      </c>
      <c r="I60" s="2" t="b">
        <f>F60&gt;Reward_Expert_Simple!$F$2</f>
        <v>0</v>
      </c>
      <c r="J60" s="2" t="b">
        <f>G60&gt;Reward_Expert_Simple!$G$2</f>
        <v>0</v>
      </c>
      <c r="K60" s="2" t="b">
        <f t="shared" si="0"/>
        <v>0</v>
      </c>
      <c r="L60" t="b">
        <f t="shared" si="1"/>
        <v>0</v>
      </c>
    </row>
    <row r="61" spans="1:12" x14ac:dyDescent="0.25">
      <c r="A61">
        <v>60</v>
      </c>
      <c r="B61">
        <v>4170.3999999999996</v>
      </c>
      <c r="C61">
        <v>2400.0902368093498</v>
      </c>
      <c r="D61">
        <v>1289</v>
      </c>
      <c r="E61">
        <v>2739.75</v>
      </c>
      <c r="F61">
        <v>3309</v>
      </c>
      <c r="G61">
        <v>4937.75</v>
      </c>
      <c r="H61">
        <v>11441</v>
      </c>
      <c r="I61" s="2" t="b">
        <f>F61&gt;Reward_Expert_Simple!$F$2</f>
        <v>0</v>
      </c>
      <c r="J61" s="2" t="b">
        <f>G61&gt;Reward_Expert_Simple!$G$2</f>
        <v>0</v>
      </c>
      <c r="K61" s="2" t="b">
        <f t="shared" si="0"/>
        <v>0</v>
      </c>
      <c r="L61" t="b">
        <f t="shared" si="1"/>
        <v>0</v>
      </c>
    </row>
    <row r="62" spans="1:12" x14ac:dyDescent="0.25">
      <c r="A62">
        <v>61</v>
      </c>
      <c r="B62">
        <v>3601.7</v>
      </c>
      <c r="C62">
        <v>2237.9525918679001</v>
      </c>
      <c r="D62">
        <v>810</v>
      </c>
      <c r="E62">
        <v>1944.75</v>
      </c>
      <c r="F62">
        <v>2721</v>
      </c>
      <c r="G62">
        <v>4713.5</v>
      </c>
      <c r="H62">
        <v>9135</v>
      </c>
      <c r="I62" s="2" t="b">
        <f>F62&gt;Reward_Expert_Simple!$F$2</f>
        <v>0</v>
      </c>
      <c r="J62" s="2" t="b">
        <f>G62&gt;Reward_Expert_Simple!$G$2</f>
        <v>0</v>
      </c>
      <c r="K62" s="2" t="b">
        <f t="shared" si="0"/>
        <v>0</v>
      </c>
      <c r="L62" t="b">
        <f t="shared" si="1"/>
        <v>0</v>
      </c>
    </row>
    <row r="63" spans="1:12" x14ac:dyDescent="0.25">
      <c r="A63">
        <v>62</v>
      </c>
      <c r="B63" s="2">
        <v>2929.9333333333302</v>
      </c>
      <c r="C63" s="2">
        <v>1743.0889136585999</v>
      </c>
      <c r="D63" s="2">
        <v>396</v>
      </c>
      <c r="E63" s="2">
        <v>1580.75</v>
      </c>
      <c r="F63" s="2">
        <v>2488</v>
      </c>
      <c r="G63" s="2">
        <v>4226</v>
      </c>
      <c r="H63" s="2">
        <v>7166</v>
      </c>
      <c r="I63" s="2" t="b">
        <f>F63&gt;Reward_Expert_Simple!$F$2</f>
        <v>0</v>
      </c>
      <c r="J63" s="2" t="b">
        <f>G63&gt;Reward_Expert_Simple!$G$2</f>
        <v>0</v>
      </c>
      <c r="K63" s="2" t="b">
        <f t="shared" si="0"/>
        <v>0</v>
      </c>
      <c r="L63" t="b">
        <f t="shared" si="1"/>
        <v>0</v>
      </c>
    </row>
    <row r="65" spans="12:12" x14ac:dyDescent="0.25">
      <c r="L65">
        <f>COUNTIF(L17:L63,TRUE)</f>
        <v>8</v>
      </c>
    </row>
  </sheetData>
  <conditionalFormatting sqref="L2:L303">
    <cfRule type="cellIs" dxfId="5" priority="2" operator="equal">
      <formula>TRUE</formula>
    </cfRule>
  </conditionalFormatting>
  <conditionalFormatting sqref="A2:K2 A63:A302 B63:H63 A3:H62 I3:K302">
    <cfRule type="expression" dxfId="4" priority="1">
      <formula>INDEX($L$2:$L$302,ROW()-1)=TRUE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85" zoomScaleNormal="85" workbookViewId="0">
      <selection activeCell="A44" activeCellId="5" sqref="A18:F18 A20:F21 A23:F23 A25:F25 A36:F36 A44:F45"/>
    </sheetView>
  </sheetViews>
  <sheetFormatPr baseColWidth="10" defaultRowHeight="15" x14ac:dyDescent="0.25"/>
  <cols>
    <col min="2" max="2" width="15.28515625" bestFit="1" customWidth="1"/>
    <col min="3" max="3" width="14.85546875" bestFit="1" customWidth="1"/>
    <col min="4" max="4" width="13.42578125" bestFit="1" customWidth="1"/>
    <col min="5" max="5" width="14.42578125" bestFit="1" customWidth="1"/>
    <col min="6" max="6" width="15.5703125" bestFit="1" customWidth="1"/>
    <col min="7" max="7" width="17" bestFit="1" customWidth="1"/>
    <col min="8" max="8" width="16.5703125" bestFit="1" customWidth="1"/>
    <col min="9" max="9" width="15" bestFit="1" customWidth="1"/>
    <col min="10" max="10" width="16.140625" bestFit="1" customWidth="1"/>
    <col min="11" max="11" width="17.28515625" bestFit="1" customWidth="1"/>
  </cols>
  <sheetData>
    <row r="1" spans="1:11" x14ac:dyDescent="0.25">
      <c r="A1" t="s">
        <v>0</v>
      </c>
      <c r="B1" t="str">
        <f>Reward_Agent!D1</f>
        <v>Minimum Agent</v>
      </c>
      <c r="C1" t="str">
        <f>Reward_Agent!E1</f>
        <v>1. Quartil Agent</v>
      </c>
      <c r="D1" t="str">
        <f>Reward_Agent!F1</f>
        <v>Median Agent</v>
      </c>
      <c r="E1" t="str">
        <f>Reward_Agent!G1</f>
        <v>3.Quartil Agent</v>
      </c>
      <c r="F1" t="str">
        <f>Reward_Agent!H1</f>
        <v>Maximum Agent</v>
      </c>
      <c r="G1" t="str">
        <f>Reward_Expert!B1</f>
        <v>Minimum Experte</v>
      </c>
      <c r="H1" t="str">
        <f>Reward_Expert!C1</f>
        <v>1. Quartil Experte</v>
      </c>
      <c r="I1" t="str">
        <f>Reward_Expert!D1</f>
        <v>Median Experte</v>
      </c>
      <c r="J1" t="str">
        <f>Reward_Expert!E1</f>
        <v>3.Quartil Experte</v>
      </c>
      <c r="K1" t="str">
        <f>Reward_Expert!F1</f>
        <v>Maximum Experte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Reward_Expert_Simple!E$2</f>
        <v>713</v>
      </c>
      <c r="H2" s="2">
        <f>Reward_Expert_Simple!F$2</f>
        <v>3335.75</v>
      </c>
      <c r="I2" s="2">
        <f>Reward_Expert_Simple!G$2</f>
        <v>5207.5</v>
      </c>
      <c r="J2" s="2">
        <f>Reward_Expert_Simple!H$2</f>
        <v>6930.75</v>
      </c>
      <c r="K2" s="2">
        <f>Reward_Expert_Simple!I$2</f>
        <v>13003</v>
      </c>
    </row>
    <row r="3" spans="1:11" x14ac:dyDescent="0.25">
      <c r="A3">
        <v>1</v>
      </c>
      <c r="B3">
        <f>Reward_Agent!D2</f>
        <v>3384</v>
      </c>
      <c r="C3">
        <f>Reward_Agent!E2-Reward_Agent!D2</f>
        <v>0</v>
      </c>
      <c r="D3">
        <f>Reward_Agent!F2-Reward_Agent!E2</f>
        <v>0</v>
      </c>
      <c r="E3">
        <f>Reward_Agent!G2-Reward_Agent!F2</f>
        <v>0</v>
      </c>
      <c r="F3">
        <f>Reward_Agent!H2-Reward_Agent!G2</f>
        <v>0</v>
      </c>
      <c r="G3" s="2">
        <f>Reward_Expert_Simple!E$2</f>
        <v>713</v>
      </c>
      <c r="H3" s="2">
        <f>Reward_Expert_Simple!F$2</f>
        <v>3335.75</v>
      </c>
      <c r="I3" s="2">
        <f>Reward_Expert_Simple!G$2</f>
        <v>5207.5</v>
      </c>
      <c r="J3" s="2">
        <f>Reward_Expert_Simple!H$2</f>
        <v>6930.75</v>
      </c>
      <c r="K3" s="2">
        <f>Reward_Expert_Simple!I$2</f>
        <v>13003</v>
      </c>
    </row>
    <row r="4" spans="1:11" x14ac:dyDescent="0.25">
      <c r="A4">
        <v>2</v>
      </c>
      <c r="B4">
        <f>Reward_Agent!D3</f>
        <v>1918</v>
      </c>
      <c r="C4">
        <f>Reward_Agent!E3-Reward_Agent!D3</f>
        <v>1466</v>
      </c>
      <c r="D4">
        <f>Reward_Agent!F3-Reward_Agent!E3</f>
        <v>0</v>
      </c>
      <c r="E4">
        <f>Reward_Agent!G3-Reward_Agent!F3</f>
        <v>0</v>
      </c>
      <c r="F4">
        <f>Reward_Agent!H3-Reward_Agent!G3</f>
        <v>15172</v>
      </c>
      <c r="G4" s="2">
        <f>Reward_Expert_Simple!E$2</f>
        <v>713</v>
      </c>
      <c r="H4" s="2">
        <f>Reward_Expert_Simple!F$2</f>
        <v>3335.75</v>
      </c>
      <c r="I4" s="2">
        <f>Reward_Expert_Simple!G$2</f>
        <v>5207.5</v>
      </c>
      <c r="J4" s="2">
        <f>Reward_Expert_Simple!H$2</f>
        <v>6930.75</v>
      </c>
      <c r="K4" s="2">
        <f>Reward_Expert_Simple!I$2</f>
        <v>13003</v>
      </c>
    </row>
    <row r="5" spans="1:11" x14ac:dyDescent="0.25">
      <c r="A5">
        <v>3</v>
      </c>
      <c r="B5">
        <f>Reward_Agent!D4</f>
        <v>2058</v>
      </c>
      <c r="C5">
        <f>Reward_Agent!E4-Reward_Agent!D4</f>
        <v>1326</v>
      </c>
      <c r="D5">
        <f>Reward_Agent!F4-Reward_Agent!E4</f>
        <v>0</v>
      </c>
      <c r="E5">
        <f>Reward_Agent!G4-Reward_Agent!F4</f>
        <v>0</v>
      </c>
      <c r="F5">
        <f>Reward_Agent!H4-Reward_Agent!G4</f>
        <v>4199</v>
      </c>
      <c r="G5" s="2">
        <f>Reward_Expert_Simple!E$2</f>
        <v>713</v>
      </c>
      <c r="H5" s="2">
        <f>Reward_Expert_Simple!F$2</f>
        <v>3335.75</v>
      </c>
      <c r="I5" s="2">
        <f>Reward_Expert_Simple!G$2</f>
        <v>5207.5</v>
      </c>
      <c r="J5" s="2">
        <f>Reward_Expert_Simple!H$2</f>
        <v>6930.75</v>
      </c>
      <c r="K5" s="2">
        <f>Reward_Expert_Simple!I$2</f>
        <v>13003</v>
      </c>
    </row>
    <row r="6" spans="1:11" x14ac:dyDescent="0.25">
      <c r="A6">
        <v>4</v>
      </c>
      <c r="B6">
        <f>Reward_Agent!D5</f>
        <v>785</v>
      </c>
      <c r="C6">
        <f>Reward_Agent!E5-Reward_Agent!D5</f>
        <v>1652</v>
      </c>
      <c r="D6">
        <f>Reward_Agent!F5-Reward_Agent!E5</f>
        <v>1011.5</v>
      </c>
      <c r="E6">
        <f>Reward_Agent!G5-Reward_Agent!F5</f>
        <v>1626.75</v>
      </c>
      <c r="F6">
        <f>Reward_Agent!H5-Reward_Agent!G5</f>
        <v>2881.75</v>
      </c>
      <c r="G6" s="2">
        <f>Reward_Expert_Simple!E$2</f>
        <v>713</v>
      </c>
      <c r="H6" s="2">
        <f>Reward_Expert_Simple!F$2</f>
        <v>3335.75</v>
      </c>
      <c r="I6" s="2">
        <f>Reward_Expert_Simple!G$2</f>
        <v>5207.5</v>
      </c>
      <c r="J6" s="2">
        <f>Reward_Expert_Simple!H$2</f>
        <v>6930.75</v>
      </c>
      <c r="K6" s="2">
        <f>Reward_Expert_Simple!I$2</f>
        <v>13003</v>
      </c>
    </row>
    <row r="7" spans="1:11" x14ac:dyDescent="0.25">
      <c r="A7">
        <v>5</v>
      </c>
      <c r="B7">
        <f>Reward_Agent!D6</f>
        <v>1269</v>
      </c>
      <c r="C7">
        <f>Reward_Agent!E6-Reward_Agent!D6</f>
        <v>325.25</v>
      </c>
      <c r="D7">
        <f>Reward_Agent!F6-Reward_Agent!E6</f>
        <v>1294.25</v>
      </c>
      <c r="E7">
        <f>Reward_Agent!G6-Reward_Agent!F6</f>
        <v>1379.75</v>
      </c>
      <c r="F7">
        <f>Reward_Agent!H6-Reward_Agent!G6</f>
        <v>7790.75</v>
      </c>
      <c r="G7" s="2">
        <f>Reward_Expert_Simple!E$2</f>
        <v>713</v>
      </c>
      <c r="H7" s="2">
        <f>Reward_Expert_Simple!F$2</f>
        <v>3335.75</v>
      </c>
      <c r="I7" s="2">
        <f>Reward_Expert_Simple!G$2</f>
        <v>5207.5</v>
      </c>
      <c r="J7" s="2">
        <f>Reward_Expert_Simple!H$2</f>
        <v>6930.75</v>
      </c>
      <c r="K7" s="2">
        <f>Reward_Expert_Simple!I$2</f>
        <v>13003</v>
      </c>
    </row>
    <row r="8" spans="1:11" x14ac:dyDescent="0.25">
      <c r="A8">
        <v>6</v>
      </c>
      <c r="B8">
        <f>Reward_Agent!D7</f>
        <v>1372</v>
      </c>
      <c r="C8">
        <f>Reward_Agent!E7-Reward_Agent!D7</f>
        <v>911</v>
      </c>
      <c r="D8">
        <f>Reward_Agent!F7-Reward_Agent!E7</f>
        <v>1420.5</v>
      </c>
      <c r="E8">
        <f>Reward_Agent!G7-Reward_Agent!F7</f>
        <v>2199.5</v>
      </c>
      <c r="F8">
        <f>Reward_Agent!H7-Reward_Agent!G7</f>
        <v>6212</v>
      </c>
      <c r="G8" s="2">
        <f>Reward_Expert_Simple!E$2</f>
        <v>713</v>
      </c>
      <c r="H8" s="2">
        <f>Reward_Expert_Simple!F$2</f>
        <v>3335.75</v>
      </c>
      <c r="I8" s="2">
        <f>Reward_Expert_Simple!G$2</f>
        <v>5207.5</v>
      </c>
      <c r="J8" s="2">
        <f>Reward_Expert_Simple!H$2</f>
        <v>6930.75</v>
      </c>
      <c r="K8" s="2">
        <f>Reward_Expert_Simple!I$2</f>
        <v>13003</v>
      </c>
    </row>
    <row r="9" spans="1:11" x14ac:dyDescent="0.25">
      <c r="A9">
        <v>7</v>
      </c>
      <c r="B9">
        <f>Reward_Agent!D8</f>
        <v>377</v>
      </c>
      <c r="C9">
        <f>Reward_Agent!E8-Reward_Agent!D8</f>
        <v>475.75</v>
      </c>
      <c r="D9">
        <f>Reward_Agent!F8-Reward_Agent!E8</f>
        <v>175.75</v>
      </c>
      <c r="E9">
        <f>Reward_Agent!G8-Reward_Agent!F8</f>
        <v>197.25</v>
      </c>
      <c r="F9">
        <f>Reward_Agent!H8-Reward_Agent!G8</f>
        <v>3522.25</v>
      </c>
      <c r="G9" s="2">
        <f>Reward_Expert_Simple!E$2</f>
        <v>713</v>
      </c>
      <c r="H9" s="2">
        <f>Reward_Expert_Simple!F$2</f>
        <v>3335.75</v>
      </c>
      <c r="I9" s="2">
        <f>Reward_Expert_Simple!G$2</f>
        <v>5207.5</v>
      </c>
      <c r="J9" s="2">
        <f>Reward_Expert_Simple!H$2</f>
        <v>6930.75</v>
      </c>
      <c r="K9" s="2">
        <f>Reward_Expert_Simple!I$2</f>
        <v>13003</v>
      </c>
    </row>
    <row r="10" spans="1:11" x14ac:dyDescent="0.25">
      <c r="A10">
        <v>8</v>
      </c>
      <c r="B10">
        <f>Reward_Agent!D9</f>
        <v>2181</v>
      </c>
      <c r="C10">
        <f>Reward_Agent!E9-Reward_Agent!D9</f>
        <v>1554</v>
      </c>
      <c r="D10">
        <f>Reward_Agent!F9-Reward_Agent!E9</f>
        <v>2964</v>
      </c>
      <c r="E10">
        <f>Reward_Agent!G9-Reward_Agent!F9</f>
        <v>2618.25</v>
      </c>
      <c r="F10">
        <f>Reward_Agent!H9-Reward_Agent!G9</f>
        <v>18247.75</v>
      </c>
      <c r="G10" s="2">
        <f>Reward_Expert_Simple!E$2</f>
        <v>713</v>
      </c>
      <c r="H10" s="2">
        <f>Reward_Expert_Simple!F$2</f>
        <v>3335.75</v>
      </c>
      <c r="I10" s="2">
        <f>Reward_Expert_Simple!G$2</f>
        <v>5207.5</v>
      </c>
      <c r="J10" s="2">
        <f>Reward_Expert_Simple!H$2</f>
        <v>6930.75</v>
      </c>
      <c r="K10" s="2">
        <f>Reward_Expert_Simple!I$2</f>
        <v>13003</v>
      </c>
    </row>
    <row r="11" spans="1:11" x14ac:dyDescent="0.25">
      <c r="A11">
        <v>9</v>
      </c>
      <c r="B11">
        <f>Reward_Agent!D10</f>
        <v>1990</v>
      </c>
      <c r="C11">
        <f>Reward_Agent!E10-Reward_Agent!D10</f>
        <v>1536.25</v>
      </c>
      <c r="D11">
        <f>Reward_Agent!F10-Reward_Agent!E10</f>
        <v>1219.75</v>
      </c>
      <c r="E11">
        <f>Reward_Agent!G10-Reward_Agent!F10</f>
        <v>1530</v>
      </c>
      <c r="F11">
        <f>Reward_Agent!H10-Reward_Agent!G10</f>
        <v>3036</v>
      </c>
      <c r="G11" s="2">
        <f>Reward_Expert_Simple!E$2</f>
        <v>713</v>
      </c>
      <c r="H11" s="2">
        <f>Reward_Expert_Simple!F$2</f>
        <v>3335.75</v>
      </c>
      <c r="I11" s="2">
        <f>Reward_Expert_Simple!G$2</f>
        <v>5207.5</v>
      </c>
      <c r="J11" s="2">
        <f>Reward_Expert_Simple!H$2</f>
        <v>6930.75</v>
      </c>
      <c r="K11" s="2">
        <f>Reward_Expert_Simple!I$2</f>
        <v>13003</v>
      </c>
    </row>
    <row r="12" spans="1:11" x14ac:dyDescent="0.25">
      <c r="A12">
        <v>10</v>
      </c>
      <c r="B12">
        <f>Reward_Agent!D11</f>
        <v>786</v>
      </c>
      <c r="C12">
        <f>Reward_Agent!E11-Reward_Agent!D11</f>
        <v>1220</v>
      </c>
      <c r="D12">
        <f>Reward_Agent!F11-Reward_Agent!E11</f>
        <v>1823</v>
      </c>
      <c r="E12">
        <f>Reward_Agent!G11-Reward_Agent!F11</f>
        <v>1844.25</v>
      </c>
      <c r="F12">
        <f>Reward_Agent!H11-Reward_Agent!G11</f>
        <v>7592.75</v>
      </c>
      <c r="G12" s="2">
        <f>Reward_Expert_Simple!E$2</f>
        <v>713</v>
      </c>
      <c r="H12" s="2">
        <f>Reward_Expert_Simple!F$2</f>
        <v>3335.75</v>
      </c>
      <c r="I12" s="2">
        <f>Reward_Expert_Simple!G$2</f>
        <v>5207.5</v>
      </c>
      <c r="J12" s="2">
        <f>Reward_Expert_Simple!H$2</f>
        <v>6930.75</v>
      </c>
      <c r="K12" s="2">
        <f>Reward_Expert_Simple!I$2</f>
        <v>13003</v>
      </c>
    </row>
    <row r="13" spans="1:11" x14ac:dyDescent="0.25">
      <c r="A13">
        <v>11</v>
      </c>
      <c r="B13">
        <f>Reward_Agent!D12</f>
        <v>1439</v>
      </c>
      <c r="C13">
        <f>Reward_Agent!E12-Reward_Agent!D12</f>
        <v>1440</v>
      </c>
      <c r="D13">
        <f>Reward_Agent!F12-Reward_Agent!E12</f>
        <v>1558</v>
      </c>
      <c r="E13">
        <f>Reward_Agent!G12-Reward_Agent!F12</f>
        <v>2642.5</v>
      </c>
      <c r="F13">
        <f>Reward_Agent!H12-Reward_Agent!G12</f>
        <v>18878.5</v>
      </c>
      <c r="G13" s="2">
        <f>Reward_Expert_Simple!E$2</f>
        <v>713</v>
      </c>
      <c r="H13" s="2">
        <f>Reward_Expert_Simple!F$2</f>
        <v>3335.75</v>
      </c>
      <c r="I13" s="2">
        <f>Reward_Expert_Simple!G$2</f>
        <v>5207.5</v>
      </c>
      <c r="J13" s="2">
        <f>Reward_Expert_Simple!H$2</f>
        <v>6930.75</v>
      </c>
      <c r="K13" s="2">
        <f>Reward_Expert_Simple!I$2</f>
        <v>13003</v>
      </c>
    </row>
    <row r="14" spans="1:11" x14ac:dyDescent="0.25">
      <c r="A14">
        <v>12</v>
      </c>
      <c r="B14">
        <f>Reward_Agent!D13</f>
        <v>1877</v>
      </c>
      <c r="C14">
        <f>Reward_Agent!E13-Reward_Agent!D13</f>
        <v>922.5</v>
      </c>
      <c r="D14">
        <f>Reward_Agent!F13-Reward_Agent!E13</f>
        <v>963</v>
      </c>
      <c r="E14">
        <f>Reward_Agent!G13-Reward_Agent!F13</f>
        <v>3055.75</v>
      </c>
      <c r="F14">
        <f>Reward_Agent!H13-Reward_Agent!G13</f>
        <v>16649.75</v>
      </c>
      <c r="G14" s="2">
        <f>Reward_Expert_Simple!E$2</f>
        <v>713</v>
      </c>
      <c r="H14" s="2">
        <f>Reward_Expert_Simple!F$2</f>
        <v>3335.75</v>
      </c>
      <c r="I14" s="2">
        <f>Reward_Expert_Simple!G$2</f>
        <v>5207.5</v>
      </c>
      <c r="J14" s="2">
        <f>Reward_Expert_Simple!H$2</f>
        <v>6930.75</v>
      </c>
      <c r="K14" s="2">
        <f>Reward_Expert_Simple!I$2</f>
        <v>13003</v>
      </c>
    </row>
    <row r="15" spans="1:11" x14ac:dyDescent="0.25">
      <c r="A15">
        <v>13</v>
      </c>
      <c r="B15">
        <f>Reward_Agent!D14</f>
        <v>924</v>
      </c>
      <c r="C15">
        <f>Reward_Agent!E14-Reward_Agent!D14</f>
        <v>1621</v>
      </c>
      <c r="D15">
        <f>Reward_Agent!F14-Reward_Agent!E14</f>
        <v>1378</v>
      </c>
      <c r="E15">
        <f>Reward_Agent!G14-Reward_Agent!F14</f>
        <v>2691.25</v>
      </c>
      <c r="F15">
        <f>Reward_Agent!H14-Reward_Agent!G14</f>
        <v>14255.75</v>
      </c>
      <c r="G15" s="2">
        <f>Reward_Expert_Simple!E$2</f>
        <v>713</v>
      </c>
      <c r="H15" s="2">
        <f>Reward_Expert_Simple!F$2</f>
        <v>3335.75</v>
      </c>
      <c r="I15" s="2">
        <f>Reward_Expert_Simple!G$2</f>
        <v>5207.5</v>
      </c>
      <c r="J15" s="2">
        <f>Reward_Expert_Simple!H$2</f>
        <v>6930.75</v>
      </c>
      <c r="K15" s="2">
        <f>Reward_Expert_Simple!I$2</f>
        <v>13003</v>
      </c>
    </row>
    <row r="16" spans="1:11" x14ac:dyDescent="0.25">
      <c r="A16">
        <v>14</v>
      </c>
      <c r="B16">
        <f>Reward_Agent!D15</f>
        <v>1026</v>
      </c>
      <c r="C16">
        <f>Reward_Agent!E15-Reward_Agent!D15</f>
        <v>1381.5</v>
      </c>
      <c r="D16">
        <f>Reward_Agent!F15-Reward_Agent!E15</f>
        <v>1173.5</v>
      </c>
      <c r="E16">
        <f>Reward_Agent!G15-Reward_Agent!F15</f>
        <v>1499.75</v>
      </c>
      <c r="F16">
        <f>Reward_Agent!H15-Reward_Agent!G15</f>
        <v>10976.25</v>
      </c>
      <c r="G16" s="2">
        <f>Reward_Expert_Simple!E$2</f>
        <v>713</v>
      </c>
      <c r="H16" s="2">
        <f>Reward_Expert_Simple!F$2</f>
        <v>3335.75</v>
      </c>
      <c r="I16" s="2">
        <f>Reward_Expert_Simple!G$2</f>
        <v>5207.5</v>
      </c>
      <c r="J16" s="2">
        <f>Reward_Expert_Simple!H$2</f>
        <v>6930.75</v>
      </c>
      <c r="K16" s="2">
        <f>Reward_Expert_Simple!I$2</f>
        <v>13003</v>
      </c>
    </row>
    <row r="17" spans="1:11" x14ac:dyDescent="0.25">
      <c r="A17">
        <v>15</v>
      </c>
      <c r="B17">
        <f>Reward_Agent!D16</f>
        <v>848</v>
      </c>
      <c r="C17">
        <f>Reward_Agent!E16-Reward_Agent!D16</f>
        <v>1198</v>
      </c>
      <c r="D17">
        <f>Reward_Agent!F16-Reward_Agent!E16</f>
        <v>955.5</v>
      </c>
      <c r="E17">
        <f>Reward_Agent!G16-Reward_Agent!F16</f>
        <v>3775</v>
      </c>
      <c r="F17">
        <f>Reward_Agent!H16-Reward_Agent!G16</f>
        <v>9295.5</v>
      </c>
      <c r="G17" s="2">
        <f>Reward_Expert_Simple!E$2</f>
        <v>713</v>
      </c>
      <c r="H17" s="2">
        <f>Reward_Expert_Simple!F$2</f>
        <v>3335.75</v>
      </c>
      <c r="I17" s="2">
        <f>Reward_Expert_Simple!G$2</f>
        <v>5207.5</v>
      </c>
      <c r="J17" s="2">
        <f>Reward_Expert_Simple!H$2</f>
        <v>6930.75</v>
      </c>
      <c r="K17" s="2">
        <f>Reward_Expert_Simple!I$2</f>
        <v>13003</v>
      </c>
    </row>
    <row r="18" spans="1:11" s="4" customFormat="1" x14ac:dyDescent="0.25">
      <c r="A18" s="4">
        <v>16</v>
      </c>
      <c r="B18" s="4">
        <f>Reward_Agent!D17</f>
        <v>1806</v>
      </c>
      <c r="C18" s="4">
        <f>Reward_Agent!E17-Reward_Agent!D17</f>
        <v>1597.5</v>
      </c>
      <c r="D18" s="4">
        <f>Reward_Agent!F17-Reward_Agent!E17</f>
        <v>963.5</v>
      </c>
      <c r="E18" s="4">
        <f>Reward_Agent!G17-Reward_Agent!F17</f>
        <v>2654.25</v>
      </c>
      <c r="F18" s="4">
        <f>Reward_Agent!H17-Reward_Agent!G17</f>
        <v>6314.75</v>
      </c>
      <c r="G18" s="4">
        <f>Reward_Expert_Simple!E$2</f>
        <v>713</v>
      </c>
      <c r="H18" s="4">
        <f>Reward_Expert_Simple!F$2</f>
        <v>3335.75</v>
      </c>
      <c r="I18" s="4">
        <f>Reward_Expert_Simple!G$2</f>
        <v>5207.5</v>
      </c>
      <c r="J18" s="4">
        <f>Reward_Expert_Simple!H$2</f>
        <v>6930.75</v>
      </c>
      <c r="K18" s="4">
        <f>Reward_Expert_Simple!I$2</f>
        <v>13003</v>
      </c>
    </row>
    <row r="19" spans="1:11" x14ac:dyDescent="0.25">
      <c r="A19">
        <v>17</v>
      </c>
      <c r="B19">
        <f>Reward_Agent!D18</f>
        <v>2115</v>
      </c>
      <c r="C19">
        <f>Reward_Agent!E18-Reward_Agent!D18</f>
        <v>1269</v>
      </c>
      <c r="D19">
        <f>Reward_Agent!F18-Reward_Agent!E18</f>
        <v>0</v>
      </c>
      <c r="E19">
        <f>Reward_Agent!G18-Reward_Agent!F18</f>
        <v>0</v>
      </c>
      <c r="F19">
        <f>Reward_Agent!H18-Reward_Agent!G18</f>
        <v>12591</v>
      </c>
      <c r="G19" s="2">
        <f>Reward_Expert_Simple!E$2</f>
        <v>713</v>
      </c>
      <c r="H19" s="2">
        <f>Reward_Expert_Simple!F$2</f>
        <v>3335.75</v>
      </c>
      <c r="I19" s="2">
        <f>Reward_Expert_Simple!G$2</f>
        <v>5207.5</v>
      </c>
      <c r="J19" s="2">
        <f>Reward_Expert_Simple!H$2</f>
        <v>6930.75</v>
      </c>
      <c r="K19" s="2">
        <f>Reward_Expert_Simple!I$2</f>
        <v>13003</v>
      </c>
    </row>
    <row r="20" spans="1:11" s="4" customFormat="1" x14ac:dyDescent="0.25">
      <c r="A20" s="4">
        <v>18</v>
      </c>
      <c r="B20" s="4">
        <f>Reward_Agent!D19</f>
        <v>2171</v>
      </c>
      <c r="C20" s="4">
        <f>Reward_Agent!E19-Reward_Agent!D19</f>
        <v>1401.5</v>
      </c>
      <c r="D20" s="4">
        <f>Reward_Agent!F19-Reward_Agent!E19</f>
        <v>1468</v>
      </c>
      <c r="E20" s="4">
        <f>Reward_Agent!G19-Reward_Agent!F19</f>
        <v>3344.5</v>
      </c>
      <c r="F20" s="4">
        <f>Reward_Agent!H19-Reward_Agent!G19</f>
        <v>17319</v>
      </c>
      <c r="G20" s="4">
        <f>Reward_Expert_Simple!E$2</f>
        <v>713</v>
      </c>
      <c r="H20" s="4">
        <f>Reward_Expert_Simple!F$2</f>
        <v>3335.75</v>
      </c>
      <c r="I20" s="4">
        <f>Reward_Expert_Simple!G$2</f>
        <v>5207.5</v>
      </c>
      <c r="J20" s="4">
        <f>Reward_Expert_Simple!H$2</f>
        <v>6930.75</v>
      </c>
      <c r="K20" s="4">
        <f>Reward_Expert_Simple!I$2</f>
        <v>13003</v>
      </c>
    </row>
    <row r="21" spans="1:11" s="4" customFormat="1" x14ac:dyDescent="0.25">
      <c r="A21" s="4">
        <v>19</v>
      </c>
      <c r="B21" s="4">
        <f>Reward_Agent!D20</f>
        <v>2487</v>
      </c>
      <c r="C21" s="4">
        <f>Reward_Agent!E20-Reward_Agent!D20</f>
        <v>897</v>
      </c>
      <c r="D21" s="4">
        <f>Reward_Agent!F20-Reward_Agent!E20</f>
        <v>1277.5</v>
      </c>
      <c r="E21" s="4">
        <f>Reward_Agent!G20-Reward_Agent!F20</f>
        <v>2053.5</v>
      </c>
      <c r="F21" s="4">
        <f>Reward_Agent!H20-Reward_Agent!G20</f>
        <v>16523</v>
      </c>
      <c r="G21" s="4">
        <f>Reward_Expert_Simple!E$2</f>
        <v>713</v>
      </c>
      <c r="H21" s="4">
        <f>Reward_Expert_Simple!F$2</f>
        <v>3335.75</v>
      </c>
      <c r="I21" s="4">
        <f>Reward_Expert_Simple!G$2</f>
        <v>5207.5</v>
      </c>
      <c r="J21" s="4">
        <f>Reward_Expert_Simple!H$2</f>
        <v>6930.75</v>
      </c>
      <c r="K21" s="4">
        <f>Reward_Expert_Simple!I$2</f>
        <v>13003</v>
      </c>
    </row>
    <row r="22" spans="1:11" x14ac:dyDescent="0.25">
      <c r="A22">
        <v>20</v>
      </c>
      <c r="B22">
        <f>Reward_Agent!D21</f>
        <v>1671</v>
      </c>
      <c r="C22">
        <f>Reward_Agent!E21-Reward_Agent!D21</f>
        <v>1048</v>
      </c>
      <c r="D22">
        <f>Reward_Agent!F21-Reward_Agent!E21</f>
        <v>1402</v>
      </c>
      <c r="E22">
        <f>Reward_Agent!G21-Reward_Agent!F21</f>
        <v>886.5</v>
      </c>
      <c r="F22">
        <f>Reward_Agent!H21-Reward_Agent!G21</f>
        <v>4537.5</v>
      </c>
      <c r="G22" s="2">
        <f>Reward_Expert_Simple!E$2</f>
        <v>713</v>
      </c>
      <c r="H22" s="2">
        <f>Reward_Expert_Simple!F$2</f>
        <v>3335.75</v>
      </c>
      <c r="I22" s="2">
        <f>Reward_Expert_Simple!G$2</f>
        <v>5207.5</v>
      </c>
      <c r="J22" s="2">
        <f>Reward_Expert_Simple!H$2</f>
        <v>6930.75</v>
      </c>
      <c r="K22" s="2">
        <f>Reward_Expert_Simple!I$2</f>
        <v>13003</v>
      </c>
    </row>
    <row r="23" spans="1:11" s="4" customFormat="1" x14ac:dyDescent="0.25">
      <c r="A23" s="4">
        <v>21</v>
      </c>
      <c r="B23" s="4">
        <f>Reward_Agent!D22</f>
        <v>1730</v>
      </c>
      <c r="C23" s="4">
        <f>Reward_Agent!E22-Reward_Agent!D22</f>
        <v>1758</v>
      </c>
      <c r="D23" s="4">
        <f>Reward_Agent!F22-Reward_Agent!E22</f>
        <v>1846</v>
      </c>
      <c r="E23" s="4">
        <f>Reward_Agent!G22-Reward_Agent!F22</f>
        <v>2308</v>
      </c>
      <c r="F23" s="4">
        <f>Reward_Agent!H22-Reward_Agent!G22</f>
        <v>10608</v>
      </c>
      <c r="G23" s="4">
        <f>Reward_Expert_Simple!E$2</f>
        <v>713</v>
      </c>
      <c r="H23" s="4">
        <f>Reward_Expert_Simple!F$2</f>
        <v>3335.75</v>
      </c>
      <c r="I23" s="4">
        <f>Reward_Expert_Simple!G$2</f>
        <v>5207.5</v>
      </c>
      <c r="J23" s="4">
        <f>Reward_Expert_Simple!H$2</f>
        <v>6930.75</v>
      </c>
      <c r="K23" s="4">
        <f>Reward_Expert_Simple!I$2</f>
        <v>13003</v>
      </c>
    </row>
    <row r="24" spans="1:11" x14ac:dyDescent="0.25">
      <c r="A24">
        <v>22</v>
      </c>
      <c r="B24">
        <f>Reward_Agent!D23</f>
        <v>2673</v>
      </c>
      <c r="C24">
        <f>Reward_Agent!E23-Reward_Agent!D23</f>
        <v>711</v>
      </c>
      <c r="D24">
        <f>Reward_Agent!F23-Reward_Agent!E23</f>
        <v>0</v>
      </c>
      <c r="E24">
        <f>Reward_Agent!G23-Reward_Agent!F23</f>
        <v>2432</v>
      </c>
      <c r="F24">
        <f>Reward_Agent!H23-Reward_Agent!G23</f>
        <v>9489</v>
      </c>
      <c r="G24" s="2">
        <f>Reward_Expert_Simple!E$2</f>
        <v>713</v>
      </c>
      <c r="H24" s="2">
        <f>Reward_Expert_Simple!F$2</f>
        <v>3335.75</v>
      </c>
      <c r="I24" s="2">
        <f>Reward_Expert_Simple!G$2</f>
        <v>5207.5</v>
      </c>
      <c r="J24" s="2">
        <f>Reward_Expert_Simple!H$2</f>
        <v>6930.75</v>
      </c>
      <c r="K24" s="2">
        <f>Reward_Expert_Simple!I$2</f>
        <v>13003</v>
      </c>
    </row>
    <row r="25" spans="1:11" s="4" customFormat="1" x14ac:dyDescent="0.25">
      <c r="A25" s="4">
        <v>23</v>
      </c>
      <c r="B25" s="4">
        <f>Reward_Agent!D24</f>
        <v>1711</v>
      </c>
      <c r="C25" s="4">
        <f>Reward_Agent!E24-Reward_Agent!D24</f>
        <v>1361</v>
      </c>
      <c r="D25" s="4">
        <f>Reward_Agent!F24-Reward_Agent!E24</f>
        <v>1277.5</v>
      </c>
      <c r="E25" s="4">
        <f>Reward_Agent!G24-Reward_Agent!F24</f>
        <v>3966.5</v>
      </c>
      <c r="F25" s="4">
        <f>Reward_Agent!H24-Reward_Agent!G24</f>
        <v>13699</v>
      </c>
      <c r="G25" s="4">
        <f>Reward_Expert_Simple!E$2</f>
        <v>713</v>
      </c>
      <c r="H25" s="4">
        <f>Reward_Expert_Simple!F$2</f>
        <v>3335.75</v>
      </c>
      <c r="I25" s="4">
        <f>Reward_Expert_Simple!G$2</f>
        <v>5207.5</v>
      </c>
      <c r="J25" s="4">
        <f>Reward_Expert_Simple!H$2</f>
        <v>6930.75</v>
      </c>
      <c r="K25" s="4">
        <f>Reward_Expert_Simple!I$2</f>
        <v>13003</v>
      </c>
    </row>
    <row r="26" spans="1:11" x14ac:dyDescent="0.25">
      <c r="A26">
        <v>24</v>
      </c>
      <c r="B26">
        <f>Reward_Agent!D25</f>
        <v>1459</v>
      </c>
      <c r="C26">
        <f>Reward_Agent!E25-Reward_Agent!D25</f>
        <v>1499.5</v>
      </c>
      <c r="D26">
        <f>Reward_Agent!F25-Reward_Agent!E25</f>
        <v>881</v>
      </c>
      <c r="E26">
        <f>Reward_Agent!G25-Reward_Agent!F25</f>
        <v>1344.5</v>
      </c>
      <c r="F26">
        <f>Reward_Agent!H25-Reward_Agent!G25</f>
        <v>1733</v>
      </c>
      <c r="G26" s="2">
        <f>Reward_Expert_Simple!E$2</f>
        <v>713</v>
      </c>
      <c r="H26" s="2">
        <f>Reward_Expert_Simple!F$2</f>
        <v>3335.75</v>
      </c>
      <c r="I26" s="2">
        <f>Reward_Expert_Simple!G$2</f>
        <v>5207.5</v>
      </c>
      <c r="J26" s="2">
        <f>Reward_Expert_Simple!H$2</f>
        <v>6930.75</v>
      </c>
      <c r="K26" s="2">
        <f>Reward_Expert_Simple!I$2</f>
        <v>13003</v>
      </c>
    </row>
    <row r="27" spans="1:11" x14ac:dyDescent="0.25">
      <c r="A27">
        <v>25</v>
      </c>
      <c r="B27">
        <f>Reward_Agent!D26</f>
        <v>813</v>
      </c>
      <c r="C27">
        <f>Reward_Agent!E26-Reward_Agent!D26</f>
        <v>1491.25</v>
      </c>
      <c r="D27">
        <f>Reward_Agent!F26-Reward_Agent!E26</f>
        <v>729.25</v>
      </c>
      <c r="E27">
        <f>Reward_Agent!G26-Reward_Agent!F26</f>
        <v>1095.5</v>
      </c>
      <c r="F27">
        <f>Reward_Agent!H26-Reward_Agent!G26</f>
        <v>4111</v>
      </c>
      <c r="G27" s="2">
        <f>Reward_Expert_Simple!E$2</f>
        <v>713</v>
      </c>
      <c r="H27" s="2">
        <f>Reward_Expert_Simple!F$2</f>
        <v>3335.75</v>
      </c>
      <c r="I27" s="2">
        <f>Reward_Expert_Simple!G$2</f>
        <v>5207.5</v>
      </c>
      <c r="J27" s="2">
        <f>Reward_Expert_Simple!H$2</f>
        <v>6930.75</v>
      </c>
      <c r="K27" s="2">
        <f>Reward_Expert_Simple!I$2</f>
        <v>13003</v>
      </c>
    </row>
    <row r="28" spans="1:11" x14ac:dyDescent="0.25">
      <c r="A28">
        <v>26</v>
      </c>
      <c r="B28">
        <f>Reward_Agent!D27</f>
        <v>1105</v>
      </c>
      <c r="C28">
        <f>Reward_Agent!E27-Reward_Agent!D27</f>
        <v>945.25</v>
      </c>
      <c r="D28">
        <f>Reward_Agent!F27-Reward_Agent!E27</f>
        <v>1631.75</v>
      </c>
      <c r="E28">
        <f>Reward_Agent!G27-Reward_Agent!F27</f>
        <v>1763.25</v>
      </c>
      <c r="F28">
        <f>Reward_Agent!H27-Reward_Agent!G27</f>
        <v>2205.75</v>
      </c>
      <c r="G28" s="2">
        <f>Reward_Expert_Simple!E$2</f>
        <v>713</v>
      </c>
      <c r="H28" s="2">
        <f>Reward_Expert_Simple!F$2</f>
        <v>3335.75</v>
      </c>
      <c r="I28" s="2">
        <f>Reward_Expert_Simple!G$2</f>
        <v>5207.5</v>
      </c>
      <c r="J28" s="2">
        <f>Reward_Expert_Simple!H$2</f>
        <v>6930.75</v>
      </c>
      <c r="K28" s="2">
        <f>Reward_Expert_Simple!I$2</f>
        <v>13003</v>
      </c>
    </row>
    <row r="29" spans="1:11" x14ac:dyDescent="0.25">
      <c r="A29">
        <v>27</v>
      </c>
      <c r="B29">
        <f>Reward_Agent!D28</f>
        <v>764</v>
      </c>
      <c r="C29">
        <f>Reward_Agent!E28-Reward_Agent!D28</f>
        <v>1074.25</v>
      </c>
      <c r="D29">
        <f>Reward_Agent!F28-Reward_Agent!E28</f>
        <v>754.75</v>
      </c>
      <c r="E29">
        <f>Reward_Agent!G28-Reward_Agent!F28</f>
        <v>1648.5</v>
      </c>
      <c r="F29">
        <f>Reward_Agent!H28-Reward_Agent!G28</f>
        <v>5054.5</v>
      </c>
      <c r="G29" s="2">
        <f>Reward_Expert_Simple!E$2</f>
        <v>713</v>
      </c>
      <c r="H29" s="2">
        <f>Reward_Expert_Simple!F$2</f>
        <v>3335.75</v>
      </c>
      <c r="I29" s="2">
        <f>Reward_Expert_Simple!G$2</f>
        <v>5207.5</v>
      </c>
      <c r="J29" s="2">
        <f>Reward_Expert_Simple!H$2</f>
        <v>6930.75</v>
      </c>
      <c r="K29" s="2">
        <f>Reward_Expert_Simple!I$2</f>
        <v>13003</v>
      </c>
    </row>
    <row r="30" spans="1:11" x14ac:dyDescent="0.25">
      <c r="A30">
        <v>28</v>
      </c>
      <c r="B30">
        <f>Reward_Agent!D29</f>
        <v>448</v>
      </c>
      <c r="C30">
        <f>Reward_Agent!E29-Reward_Agent!D29</f>
        <v>1262</v>
      </c>
      <c r="D30">
        <f>Reward_Agent!F29-Reward_Agent!E29</f>
        <v>927</v>
      </c>
      <c r="E30">
        <f>Reward_Agent!G29-Reward_Agent!F29</f>
        <v>1035.75</v>
      </c>
      <c r="F30">
        <f>Reward_Agent!H29-Reward_Agent!G29</f>
        <v>4700.25</v>
      </c>
      <c r="G30" s="2">
        <f>Reward_Expert_Simple!E$2</f>
        <v>713</v>
      </c>
      <c r="H30" s="2">
        <f>Reward_Expert_Simple!F$2</f>
        <v>3335.75</v>
      </c>
      <c r="I30" s="2">
        <f>Reward_Expert_Simple!G$2</f>
        <v>5207.5</v>
      </c>
      <c r="J30" s="2">
        <f>Reward_Expert_Simple!H$2</f>
        <v>6930.75</v>
      </c>
      <c r="K30" s="2">
        <f>Reward_Expert_Simple!I$2</f>
        <v>13003</v>
      </c>
    </row>
    <row r="31" spans="1:11" x14ac:dyDescent="0.25">
      <c r="A31">
        <v>29</v>
      </c>
      <c r="B31">
        <f>Reward_Agent!D30</f>
        <v>653</v>
      </c>
      <c r="C31">
        <f>Reward_Agent!E30-Reward_Agent!D30</f>
        <v>1108</v>
      </c>
      <c r="D31">
        <f>Reward_Agent!F30-Reward_Agent!E30</f>
        <v>1224</v>
      </c>
      <c r="E31">
        <f>Reward_Agent!G30-Reward_Agent!F30</f>
        <v>1925.75</v>
      </c>
      <c r="F31">
        <f>Reward_Agent!H30-Reward_Agent!G30</f>
        <v>8291.25</v>
      </c>
      <c r="G31" s="2">
        <f>Reward_Expert_Simple!E$2</f>
        <v>713</v>
      </c>
      <c r="H31" s="2">
        <f>Reward_Expert_Simple!F$2</f>
        <v>3335.75</v>
      </c>
      <c r="I31" s="2">
        <f>Reward_Expert_Simple!G$2</f>
        <v>5207.5</v>
      </c>
      <c r="J31" s="2">
        <f>Reward_Expert_Simple!H$2</f>
        <v>6930.75</v>
      </c>
      <c r="K31" s="2">
        <f>Reward_Expert_Simple!I$2</f>
        <v>13003</v>
      </c>
    </row>
    <row r="32" spans="1:11" x14ac:dyDescent="0.25">
      <c r="A32">
        <v>30</v>
      </c>
      <c r="B32">
        <f>Reward_Agent!D31</f>
        <v>1100</v>
      </c>
      <c r="C32">
        <f>Reward_Agent!E31-Reward_Agent!D31</f>
        <v>1269.25</v>
      </c>
      <c r="D32">
        <f>Reward_Agent!F31-Reward_Agent!E31</f>
        <v>1179.25</v>
      </c>
      <c r="E32">
        <f>Reward_Agent!G31-Reward_Agent!F31</f>
        <v>2295.5</v>
      </c>
      <c r="F32">
        <f>Reward_Agent!H31-Reward_Agent!G31</f>
        <v>8514</v>
      </c>
      <c r="G32" s="2">
        <f>Reward_Expert_Simple!E$2</f>
        <v>713</v>
      </c>
      <c r="H32" s="2">
        <f>Reward_Expert_Simple!F$2</f>
        <v>3335.75</v>
      </c>
      <c r="I32" s="2">
        <f>Reward_Expert_Simple!G$2</f>
        <v>5207.5</v>
      </c>
      <c r="J32" s="2">
        <f>Reward_Expert_Simple!H$2</f>
        <v>6930.75</v>
      </c>
      <c r="K32" s="2">
        <f>Reward_Expert_Simple!I$2</f>
        <v>13003</v>
      </c>
    </row>
    <row r="33" spans="1:11" x14ac:dyDescent="0.25">
      <c r="A33">
        <v>31</v>
      </c>
      <c r="B33">
        <f>Reward_Agent!D32</f>
        <v>1600</v>
      </c>
      <c r="C33">
        <f>Reward_Agent!E32-Reward_Agent!D32</f>
        <v>1370.5</v>
      </c>
      <c r="D33">
        <f>Reward_Agent!F32-Reward_Agent!E32</f>
        <v>848.5</v>
      </c>
      <c r="E33">
        <f>Reward_Agent!G32-Reward_Agent!F32</f>
        <v>804.5</v>
      </c>
      <c r="F33">
        <f>Reward_Agent!H32-Reward_Agent!G32</f>
        <v>14290.5</v>
      </c>
      <c r="G33" s="2">
        <f>Reward_Expert_Simple!E$2</f>
        <v>713</v>
      </c>
      <c r="H33" s="2">
        <f>Reward_Expert_Simple!F$2</f>
        <v>3335.75</v>
      </c>
      <c r="I33" s="2">
        <f>Reward_Expert_Simple!G$2</f>
        <v>5207.5</v>
      </c>
      <c r="J33" s="2">
        <f>Reward_Expert_Simple!H$2</f>
        <v>6930.75</v>
      </c>
      <c r="K33" s="2">
        <f>Reward_Expert_Simple!I$2</f>
        <v>13003</v>
      </c>
    </row>
    <row r="34" spans="1:11" x14ac:dyDescent="0.25">
      <c r="A34">
        <v>32</v>
      </c>
      <c r="B34">
        <f>Reward_Agent!D33</f>
        <v>1452</v>
      </c>
      <c r="C34">
        <f>Reward_Agent!E33-Reward_Agent!D33</f>
        <v>1324.5</v>
      </c>
      <c r="D34">
        <f>Reward_Agent!F33-Reward_Agent!E33</f>
        <v>720</v>
      </c>
      <c r="E34">
        <f>Reward_Agent!G33-Reward_Agent!F33</f>
        <v>2121</v>
      </c>
      <c r="F34">
        <f>Reward_Agent!H33-Reward_Agent!G33</f>
        <v>3625.5</v>
      </c>
      <c r="G34" s="2">
        <f>Reward_Expert_Simple!E$2</f>
        <v>713</v>
      </c>
      <c r="H34" s="2">
        <f>Reward_Expert_Simple!F$2</f>
        <v>3335.75</v>
      </c>
      <c r="I34" s="2">
        <f>Reward_Expert_Simple!G$2</f>
        <v>5207.5</v>
      </c>
      <c r="J34" s="2">
        <f>Reward_Expert_Simple!H$2</f>
        <v>6930.75</v>
      </c>
      <c r="K34" s="2">
        <f>Reward_Expert_Simple!I$2</f>
        <v>13003</v>
      </c>
    </row>
    <row r="35" spans="1:11" x14ac:dyDescent="0.25">
      <c r="A35">
        <v>33</v>
      </c>
      <c r="B35">
        <f>Reward_Agent!D34</f>
        <v>1679</v>
      </c>
      <c r="C35">
        <f>Reward_Agent!E34-Reward_Agent!D34</f>
        <v>1041.25</v>
      </c>
      <c r="D35">
        <f>Reward_Agent!F34-Reward_Agent!E34</f>
        <v>818.25</v>
      </c>
      <c r="E35">
        <f>Reward_Agent!G34-Reward_Agent!F34</f>
        <v>1525.75</v>
      </c>
      <c r="F35">
        <f>Reward_Agent!H34-Reward_Agent!G34</f>
        <v>29528.75</v>
      </c>
      <c r="G35" s="2">
        <f>Reward_Expert_Simple!E$2</f>
        <v>713</v>
      </c>
      <c r="H35" s="2">
        <f>Reward_Expert_Simple!F$2</f>
        <v>3335.75</v>
      </c>
      <c r="I35" s="2">
        <f>Reward_Expert_Simple!G$2</f>
        <v>5207.5</v>
      </c>
      <c r="J35" s="2">
        <f>Reward_Expert_Simple!H$2</f>
        <v>6930.75</v>
      </c>
      <c r="K35" s="2">
        <f>Reward_Expert_Simple!I$2</f>
        <v>13003</v>
      </c>
    </row>
    <row r="36" spans="1:11" s="4" customFormat="1" x14ac:dyDescent="0.25">
      <c r="A36" s="4">
        <v>34</v>
      </c>
      <c r="B36" s="4">
        <f>Reward_Agent!D35</f>
        <v>1392</v>
      </c>
      <c r="C36" s="4">
        <f>Reward_Agent!E35-Reward_Agent!D35</f>
        <v>1659</v>
      </c>
      <c r="D36" s="4">
        <f>Reward_Agent!F35-Reward_Agent!E35</f>
        <v>1184.5</v>
      </c>
      <c r="E36" s="4">
        <f>Reward_Agent!G35-Reward_Agent!F35</f>
        <v>1137.75</v>
      </c>
      <c r="F36" s="4">
        <f>Reward_Agent!H35-Reward_Agent!G35</f>
        <v>8594.75</v>
      </c>
      <c r="G36" s="4">
        <f>Reward_Expert_Simple!E$2</f>
        <v>713</v>
      </c>
      <c r="H36" s="4">
        <f>Reward_Expert_Simple!F$2</f>
        <v>3335.75</v>
      </c>
      <c r="I36" s="4">
        <f>Reward_Expert_Simple!G$2</f>
        <v>5207.5</v>
      </c>
      <c r="J36" s="4">
        <f>Reward_Expert_Simple!H$2</f>
        <v>6930.75</v>
      </c>
      <c r="K36" s="4">
        <f>Reward_Expert_Simple!I$2</f>
        <v>13003</v>
      </c>
    </row>
    <row r="37" spans="1:11" x14ac:dyDescent="0.25">
      <c r="A37">
        <v>35</v>
      </c>
      <c r="B37">
        <f>Reward_Agent!D36</f>
        <v>1193</v>
      </c>
      <c r="C37">
        <f>Reward_Agent!E36-Reward_Agent!D36</f>
        <v>914.5</v>
      </c>
      <c r="D37">
        <f>Reward_Agent!F36-Reward_Agent!E36</f>
        <v>563.5</v>
      </c>
      <c r="E37">
        <f>Reward_Agent!G36-Reward_Agent!F36</f>
        <v>1744.5</v>
      </c>
      <c r="F37">
        <f>Reward_Agent!H36-Reward_Agent!G36</f>
        <v>5415.5</v>
      </c>
      <c r="G37" s="2">
        <f>Reward_Expert_Simple!E$2</f>
        <v>713</v>
      </c>
      <c r="H37" s="2">
        <f>Reward_Expert_Simple!F$2</f>
        <v>3335.75</v>
      </c>
      <c r="I37" s="2">
        <f>Reward_Expert_Simple!G$2</f>
        <v>5207.5</v>
      </c>
      <c r="J37" s="2">
        <f>Reward_Expert_Simple!H$2</f>
        <v>6930.75</v>
      </c>
      <c r="K37" s="2">
        <f>Reward_Expert_Simple!I$2</f>
        <v>13003</v>
      </c>
    </row>
    <row r="38" spans="1:11" x14ac:dyDescent="0.25">
      <c r="A38">
        <v>36</v>
      </c>
      <c r="B38">
        <f>Reward_Agent!D37</f>
        <v>967</v>
      </c>
      <c r="C38">
        <f>Reward_Agent!E37-Reward_Agent!D37</f>
        <v>1677</v>
      </c>
      <c r="D38">
        <f>Reward_Agent!F37-Reward_Agent!E37</f>
        <v>680.5</v>
      </c>
      <c r="E38">
        <f>Reward_Agent!G37-Reward_Agent!F37</f>
        <v>1171.25</v>
      </c>
      <c r="F38">
        <f>Reward_Agent!H37-Reward_Agent!G37</f>
        <v>6992.25</v>
      </c>
      <c r="G38" s="2">
        <f>Reward_Expert_Simple!E$2</f>
        <v>713</v>
      </c>
      <c r="H38" s="2">
        <f>Reward_Expert_Simple!F$2</f>
        <v>3335.75</v>
      </c>
      <c r="I38" s="2">
        <f>Reward_Expert_Simple!G$2</f>
        <v>5207.5</v>
      </c>
      <c r="J38" s="2">
        <f>Reward_Expert_Simple!H$2</f>
        <v>6930.75</v>
      </c>
      <c r="K38" s="2">
        <f>Reward_Expert_Simple!I$2</f>
        <v>13003</v>
      </c>
    </row>
    <row r="39" spans="1:11" x14ac:dyDescent="0.25">
      <c r="A39">
        <v>37</v>
      </c>
      <c r="B39">
        <f>Reward_Agent!D38</f>
        <v>1128</v>
      </c>
      <c r="C39">
        <f>Reward_Agent!E38-Reward_Agent!D38</f>
        <v>1145.25</v>
      </c>
      <c r="D39">
        <f>Reward_Agent!F38-Reward_Agent!E38</f>
        <v>571.25</v>
      </c>
      <c r="E39">
        <f>Reward_Agent!G38-Reward_Agent!F38</f>
        <v>1053.25</v>
      </c>
      <c r="F39">
        <f>Reward_Agent!H38-Reward_Agent!G38</f>
        <v>3551.25</v>
      </c>
      <c r="G39" s="2">
        <f>Reward_Expert_Simple!E$2</f>
        <v>713</v>
      </c>
      <c r="H39" s="2">
        <f>Reward_Expert_Simple!F$2</f>
        <v>3335.75</v>
      </c>
      <c r="I39" s="2">
        <f>Reward_Expert_Simple!G$2</f>
        <v>5207.5</v>
      </c>
      <c r="J39" s="2">
        <f>Reward_Expert_Simple!H$2</f>
        <v>6930.75</v>
      </c>
      <c r="K39" s="2">
        <f>Reward_Expert_Simple!I$2</f>
        <v>13003</v>
      </c>
    </row>
    <row r="40" spans="1:11" x14ac:dyDescent="0.25">
      <c r="A40">
        <v>38</v>
      </c>
      <c r="B40">
        <f>Reward_Agent!D39</f>
        <v>1625</v>
      </c>
      <c r="C40">
        <f>Reward_Agent!E39-Reward_Agent!D39</f>
        <v>1086.5</v>
      </c>
      <c r="D40">
        <f>Reward_Agent!F39-Reward_Agent!E39</f>
        <v>959.5</v>
      </c>
      <c r="E40">
        <f>Reward_Agent!G39-Reward_Agent!F39</f>
        <v>1573</v>
      </c>
      <c r="F40">
        <f>Reward_Agent!H39-Reward_Agent!G39</f>
        <v>3292</v>
      </c>
      <c r="G40" s="2">
        <f>Reward_Expert_Simple!E$2</f>
        <v>713</v>
      </c>
      <c r="H40" s="2">
        <f>Reward_Expert_Simple!F$2</f>
        <v>3335.75</v>
      </c>
      <c r="I40" s="2">
        <f>Reward_Expert_Simple!G$2</f>
        <v>5207.5</v>
      </c>
      <c r="J40" s="2">
        <f>Reward_Expert_Simple!H$2</f>
        <v>6930.75</v>
      </c>
      <c r="K40" s="2">
        <f>Reward_Expert_Simple!I$2</f>
        <v>13003</v>
      </c>
    </row>
    <row r="41" spans="1:11" x14ac:dyDescent="0.25">
      <c r="A41">
        <v>39</v>
      </c>
      <c r="B41">
        <f>Reward_Agent!D40</f>
        <v>1287</v>
      </c>
      <c r="C41">
        <f>Reward_Agent!E40-Reward_Agent!D40</f>
        <v>1525.75</v>
      </c>
      <c r="D41">
        <f>Reward_Agent!F40-Reward_Agent!E40</f>
        <v>1436.75</v>
      </c>
      <c r="E41">
        <f>Reward_Agent!G40-Reward_Agent!F40</f>
        <v>769.5</v>
      </c>
      <c r="F41">
        <f>Reward_Agent!H40-Reward_Agent!G40</f>
        <v>4110</v>
      </c>
      <c r="G41" s="2">
        <f>Reward_Expert_Simple!E$2</f>
        <v>713</v>
      </c>
      <c r="H41" s="2">
        <f>Reward_Expert_Simple!F$2</f>
        <v>3335.75</v>
      </c>
      <c r="I41" s="2">
        <f>Reward_Expert_Simple!G$2</f>
        <v>5207.5</v>
      </c>
      <c r="J41" s="2">
        <f>Reward_Expert_Simple!H$2</f>
        <v>6930.75</v>
      </c>
      <c r="K41" s="2">
        <f>Reward_Expert_Simple!I$2</f>
        <v>13003</v>
      </c>
    </row>
    <row r="42" spans="1:11" x14ac:dyDescent="0.25">
      <c r="A42">
        <v>40</v>
      </c>
      <c r="B42">
        <f>Reward_Agent!D41</f>
        <v>1567</v>
      </c>
      <c r="C42">
        <f>Reward_Agent!E41-Reward_Agent!D41</f>
        <v>1255.5</v>
      </c>
      <c r="D42">
        <f>Reward_Agent!F41-Reward_Agent!E41</f>
        <v>1268.5</v>
      </c>
      <c r="E42">
        <f>Reward_Agent!G41-Reward_Agent!F41</f>
        <v>978.5</v>
      </c>
      <c r="F42">
        <f>Reward_Agent!H41-Reward_Agent!G41</f>
        <v>10819.5</v>
      </c>
      <c r="G42" s="2">
        <f>Reward_Expert_Simple!E$2</f>
        <v>713</v>
      </c>
      <c r="H42" s="2">
        <f>Reward_Expert_Simple!F$2</f>
        <v>3335.75</v>
      </c>
      <c r="I42" s="2">
        <f>Reward_Expert_Simple!G$2</f>
        <v>5207.5</v>
      </c>
      <c r="J42" s="2">
        <f>Reward_Expert_Simple!H$2</f>
        <v>6930.75</v>
      </c>
      <c r="K42" s="2">
        <f>Reward_Expert_Simple!I$2</f>
        <v>13003</v>
      </c>
    </row>
    <row r="43" spans="1:11" x14ac:dyDescent="0.25">
      <c r="A43">
        <v>41</v>
      </c>
      <c r="B43">
        <f>Reward_Agent!D42</f>
        <v>1130</v>
      </c>
      <c r="C43">
        <f>Reward_Agent!E42-Reward_Agent!D42</f>
        <v>1534.5</v>
      </c>
      <c r="D43">
        <f>Reward_Agent!F42-Reward_Agent!E42</f>
        <v>819.5</v>
      </c>
      <c r="E43">
        <f>Reward_Agent!G42-Reward_Agent!F42</f>
        <v>1154</v>
      </c>
      <c r="F43">
        <f>Reward_Agent!H42-Reward_Agent!G42</f>
        <v>5187</v>
      </c>
      <c r="G43" s="2">
        <f>Reward_Expert_Simple!E$2</f>
        <v>713</v>
      </c>
      <c r="H43" s="2">
        <f>Reward_Expert_Simple!F$2</f>
        <v>3335.75</v>
      </c>
      <c r="I43" s="2">
        <f>Reward_Expert_Simple!G$2</f>
        <v>5207.5</v>
      </c>
      <c r="J43" s="2">
        <f>Reward_Expert_Simple!H$2</f>
        <v>6930.75</v>
      </c>
      <c r="K43" s="2">
        <f>Reward_Expert_Simple!I$2</f>
        <v>13003</v>
      </c>
    </row>
    <row r="44" spans="1:11" s="4" customFormat="1" x14ac:dyDescent="0.25">
      <c r="A44" s="4">
        <v>42</v>
      </c>
      <c r="B44" s="4">
        <f>Reward_Agent!D43</f>
        <v>1607</v>
      </c>
      <c r="C44" s="4">
        <f>Reward_Agent!E43-Reward_Agent!D43</f>
        <v>1132</v>
      </c>
      <c r="D44" s="4">
        <f>Reward_Agent!F43-Reward_Agent!E43</f>
        <v>1349</v>
      </c>
      <c r="E44" s="4">
        <f>Reward_Agent!G43-Reward_Agent!F43</f>
        <v>1319.25</v>
      </c>
      <c r="F44" s="4">
        <f>Reward_Agent!H43-Reward_Agent!G43</f>
        <v>4155.75</v>
      </c>
      <c r="G44" s="4">
        <f>Reward_Expert_Simple!E$2</f>
        <v>713</v>
      </c>
      <c r="H44" s="4">
        <f>Reward_Expert_Simple!F$2</f>
        <v>3335.75</v>
      </c>
      <c r="I44" s="4">
        <f>Reward_Expert_Simple!G$2</f>
        <v>5207.5</v>
      </c>
      <c r="J44" s="4">
        <f>Reward_Expert_Simple!H$2</f>
        <v>6930.75</v>
      </c>
      <c r="K44" s="4">
        <f>Reward_Expert_Simple!I$2</f>
        <v>13003</v>
      </c>
    </row>
    <row r="45" spans="1:11" s="4" customFormat="1" x14ac:dyDescent="0.25">
      <c r="A45" s="4">
        <v>43</v>
      </c>
      <c r="B45" s="4">
        <f>Reward_Agent!D44</f>
        <v>1266</v>
      </c>
      <c r="C45" s="4">
        <f>Reward_Agent!E44-Reward_Agent!D44</f>
        <v>1459.75</v>
      </c>
      <c r="D45" s="4">
        <f>Reward_Agent!F44-Reward_Agent!E44</f>
        <v>1352.75</v>
      </c>
      <c r="E45" s="4">
        <f>Reward_Agent!G44-Reward_Agent!F44</f>
        <v>2329.25</v>
      </c>
      <c r="F45" s="4">
        <f>Reward_Agent!H44-Reward_Agent!G44</f>
        <v>9262.25</v>
      </c>
      <c r="G45" s="4">
        <f>Reward_Expert_Simple!E$2</f>
        <v>713</v>
      </c>
      <c r="H45" s="4">
        <f>Reward_Expert_Simple!F$2</f>
        <v>3335.75</v>
      </c>
      <c r="I45" s="4">
        <f>Reward_Expert_Simple!G$2</f>
        <v>5207.5</v>
      </c>
      <c r="J45" s="4">
        <f>Reward_Expert_Simple!H$2</f>
        <v>6930.75</v>
      </c>
      <c r="K45" s="4">
        <f>Reward_Expert_Simple!I$2</f>
        <v>13003</v>
      </c>
    </row>
    <row r="46" spans="1:11" x14ac:dyDescent="0.25">
      <c r="A46">
        <v>44</v>
      </c>
      <c r="B46">
        <f>Reward_Agent!D45</f>
        <v>1061</v>
      </c>
      <c r="C46">
        <f>Reward_Agent!E45-Reward_Agent!D45</f>
        <v>1143.5</v>
      </c>
      <c r="D46">
        <f>Reward_Agent!F45-Reward_Agent!E45</f>
        <v>775.5</v>
      </c>
      <c r="E46">
        <f>Reward_Agent!G45-Reward_Agent!F45</f>
        <v>2278.75</v>
      </c>
      <c r="F46">
        <f>Reward_Agent!H45-Reward_Agent!G45</f>
        <v>2605.25</v>
      </c>
      <c r="G46" s="2">
        <f>Reward_Expert_Simple!E$2</f>
        <v>713</v>
      </c>
      <c r="H46" s="2">
        <f>Reward_Expert_Simple!F$2</f>
        <v>3335.75</v>
      </c>
      <c r="I46" s="2">
        <f>Reward_Expert_Simple!G$2</f>
        <v>5207.5</v>
      </c>
      <c r="J46" s="2">
        <f>Reward_Expert_Simple!H$2</f>
        <v>6930.75</v>
      </c>
      <c r="K46" s="2">
        <f>Reward_Expert_Simple!I$2</f>
        <v>13003</v>
      </c>
    </row>
    <row r="47" spans="1:11" x14ac:dyDescent="0.25">
      <c r="A47">
        <v>45</v>
      </c>
      <c r="B47">
        <f>Reward_Agent!D46</f>
        <v>1204</v>
      </c>
      <c r="C47">
        <f>Reward_Agent!E46-Reward_Agent!D46</f>
        <v>730</v>
      </c>
      <c r="D47">
        <f>Reward_Agent!F46-Reward_Agent!E46</f>
        <v>980.5</v>
      </c>
      <c r="E47">
        <f>Reward_Agent!G46-Reward_Agent!F46</f>
        <v>1107</v>
      </c>
      <c r="F47">
        <f>Reward_Agent!H46-Reward_Agent!G46</f>
        <v>3526.5</v>
      </c>
      <c r="G47" s="2">
        <f>Reward_Expert_Simple!E$2</f>
        <v>713</v>
      </c>
      <c r="H47" s="2">
        <f>Reward_Expert_Simple!F$2</f>
        <v>3335.75</v>
      </c>
      <c r="I47" s="2">
        <f>Reward_Expert_Simple!G$2</f>
        <v>5207.5</v>
      </c>
      <c r="J47" s="2">
        <f>Reward_Expert_Simple!H$2</f>
        <v>6930.75</v>
      </c>
      <c r="K47" s="2">
        <f>Reward_Expert_Simple!I$2</f>
        <v>13003</v>
      </c>
    </row>
    <row r="48" spans="1:11" x14ac:dyDescent="0.25">
      <c r="A48">
        <v>46</v>
      </c>
      <c r="B48">
        <f>Reward_Agent!D47</f>
        <v>259</v>
      </c>
      <c r="C48">
        <f>Reward_Agent!E47-Reward_Agent!D47</f>
        <v>2083.75</v>
      </c>
      <c r="D48">
        <f>Reward_Agent!F47-Reward_Agent!E47</f>
        <v>592.75</v>
      </c>
      <c r="E48">
        <f>Reward_Agent!G47-Reward_Agent!F47</f>
        <v>1823</v>
      </c>
      <c r="F48">
        <f>Reward_Agent!H47-Reward_Agent!G47</f>
        <v>2696.5</v>
      </c>
      <c r="G48" s="2">
        <f>Reward_Expert_Simple!E$2</f>
        <v>713</v>
      </c>
      <c r="H48" s="2">
        <f>Reward_Expert_Simple!F$2</f>
        <v>3335.75</v>
      </c>
      <c r="I48" s="2">
        <f>Reward_Expert_Simple!G$2</f>
        <v>5207.5</v>
      </c>
      <c r="J48" s="2">
        <f>Reward_Expert_Simple!H$2</f>
        <v>6930.75</v>
      </c>
      <c r="K48" s="2">
        <f>Reward_Expert_Simple!I$2</f>
        <v>13003</v>
      </c>
    </row>
    <row r="49" spans="1:11" x14ac:dyDescent="0.25">
      <c r="A49">
        <v>47</v>
      </c>
      <c r="B49">
        <f>Reward_Agent!D48</f>
        <v>1566</v>
      </c>
      <c r="C49">
        <f>Reward_Agent!E48-Reward_Agent!D48</f>
        <v>904.75</v>
      </c>
      <c r="D49">
        <f>Reward_Agent!F48-Reward_Agent!E48</f>
        <v>937.25</v>
      </c>
      <c r="E49">
        <f>Reward_Agent!G48-Reward_Agent!F48</f>
        <v>1068.25</v>
      </c>
      <c r="F49">
        <f>Reward_Agent!H48-Reward_Agent!G48</f>
        <v>10051.75</v>
      </c>
      <c r="G49" s="2">
        <f>Reward_Expert_Simple!E$2</f>
        <v>713</v>
      </c>
      <c r="H49" s="2">
        <f>Reward_Expert_Simple!F$2</f>
        <v>3335.75</v>
      </c>
      <c r="I49" s="2">
        <f>Reward_Expert_Simple!G$2</f>
        <v>5207.5</v>
      </c>
      <c r="J49" s="2">
        <f>Reward_Expert_Simple!H$2</f>
        <v>6930.75</v>
      </c>
      <c r="K49" s="2">
        <f>Reward_Expert_Simple!I$2</f>
        <v>13003</v>
      </c>
    </row>
    <row r="50" spans="1:11" x14ac:dyDescent="0.25">
      <c r="A50">
        <v>48</v>
      </c>
      <c r="B50">
        <f>Reward_Agent!D49</f>
        <v>1017</v>
      </c>
      <c r="C50">
        <f>Reward_Agent!E49-Reward_Agent!D49</f>
        <v>1333</v>
      </c>
      <c r="D50">
        <f>Reward_Agent!F49-Reward_Agent!E49</f>
        <v>454.5</v>
      </c>
      <c r="E50">
        <f>Reward_Agent!G49-Reward_Agent!F49</f>
        <v>1834.25</v>
      </c>
      <c r="F50">
        <f>Reward_Agent!H49-Reward_Agent!G49</f>
        <v>1749.25</v>
      </c>
      <c r="G50" s="2">
        <f>Reward_Expert_Simple!E$2</f>
        <v>713</v>
      </c>
      <c r="H50" s="2">
        <f>Reward_Expert_Simple!F$2</f>
        <v>3335.75</v>
      </c>
      <c r="I50" s="2">
        <f>Reward_Expert_Simple!G$2</f>
        <v>5207.5</v>
      </c>
      <c r="J50" s="2">
        <f>Reward_Expert_Simple!H$2</f>
        <v>6930.75</v>
      </c>
      <c r="K50" s="2">
        <f>Reward_Expert_Simple!I$2</f>
        <v>13003</v>
      </c>
    </row>
    <row r="51" spans="1:11" x14ac:dyDescent="0.25">
      <c r="A51">
        <v>49</v>
      </c>
      <c r="B51">
        <f>Reward_Agent!D50</f>
        <v>779</v>
      </c>
      <c r="C51">
        <f>Reward_Agent!E50-Reward_Agent!D50</f>
        <v>1753</v>
      </c>
      <c r="D51">
        <f>Reward_Agent!F50-Reward_Agent!E50</f>
        <v>1018.5</v>
      </c>
      <c r="E51">
        <f>Reward_Agent!G50-Reward_Agent!F50</f>
        <v>1141.75</v>
      </c>
      <c r="F51">
        <f>Reward_Agent!H50-Reward_Agent!G50</f>
        <v>3365.75</v>
      </c>
      <c r="G51" s="2">
        <f>Reward_Expert_Simple!E$2</f>
        <v>713</v>
      </c>
      <c r="H51" s="2">
        <f>Reward_Expert_Simple!F$2</f>
        <v>3335.75</v>
      </c>
      <c r="I51" s="2">
        <f>Reward_Expert_Simple!G$2</f>
        <v>5207.5</v>
      </c>
      <c r="J51" s="2">
        <f>Reward_Expert_Simple!H$2</f>
        <v>6930.75</v>
      </c>
      <c r="K51" s="2">
        <f>Reward_Expert_Simple!I$2</f>
        <v>13003</v>
      </c>
    </row>
    <row r="52" spans="1:11" x14ac:dyDescent="0.25">
      <c r="A52">
        <v>50</v>
      </c>
      <c r="B52">
        <f>Reward_Agent!D51</f>
        <v>1063</v>
      </c>
      <c r="C52">
        <f>Reward_Agent!E51-Reward_Agent!D51</f>
        <v>653.25</v>
      </c>
      <c r="D52">
        <f>Reward_Agent!F51-Reward_Agent!E51</f>
        <v>994.25</v>
      </c>
      <c r="E52">
        <f>Reward_Agent!G51-Reward_Agent!F51</f>
        <v>1644.5</v>
      </c>
      <c r="F52">
        <f>Reward_Agent!H51-Reward_Agent!G51</f>
        <v>8086</v>
      </c>
      <c r="G52" s="2">
        <f>Reward_Expert_Simple!E$2</f>
        <v>713</v>
      </c>
      <c r="H52" s="2">
        <f>Reward_Expert_Simple!F$2</f>
        <v>3335.75</v>
      </c>
      <c r="I52" s="2">
        <f>Reward_Expert_Simple!G$2</f>
        <v>5207.5</v>
      </c>
      <c r="J52" s="2">
        <f>Reward_Expert_Simple!H$2</f>
        <v>6930.75</v>
      </c>
      <c r="K52" s="2">
        <f>Reward_Expert_Simple!I$2</f>
        <v>13003</v>
      </c>
    </row>
    <row r="53" spans="1:11" x14ac:dyDescent="0.25">
      <c r="A53">
        <v>51</v>
      </c>
      <c r="B53">
        <f>Reward_Agent!D52</f>
        <v>1086</v>
      </c>
      <c r="C53">
        <f>Reward_Agent!E52-Reward_Agent!D52</f>
        <v>1080.75</v>
      </c>
      <c r="D53">
        <f>Reward_Agent!F52-Reward_Agent!E52</f>
        <v>529.75</v>
      </c>
      <c r="E53">
        <f>Reward_Agent!G52-Reward_Agent!F52</f>
        <v>851.5</v>
      </c>
      <c r="F53">
        <f>Reward_Agent!H52-Reward_Agent!G52</f>
        <v>4491</v>
      </c>
      <c r="G53" s="2">
        <f>Reward_Expert_Simple!E$2</f>
        <v>713</v>
      </c>
      <c r="H53" s="2">
        <f>Reward_Expert_Simple!F$2</f>
        <v>3335.75</v>
      </c>
      <c r="I53" s="2">
        <f>Reward_Expert_Simple!G$2</f>
        <v>5207.5</v>
      </c>
      <c r="J53" s="2">
        <f>Reward_Expert_Simple!H$2</f>
        <v>6930.75</v>
      </c>
      <c r="K53" s="2">
        <f>Reward_Expert_Simple!I$2</f>
        <v>13003</v>
      </c>
    </row>
    <row r="54" spans="1:11" x14ac:dyDescent="0.25">
      <c r="A54">
        <v>52</v>
      </c>
      <c r="B54">
        <f>Reward_Agent!D53</f>
        <v>315</v>
      </c>
      <c r="C54">
        <f>Reward_Agent!E53-Reward_Agent!D53</f>
        <v>1493</v>
      </c>
      <c r="D54">
        <f>Reward_Agent!F53-Reward_Agent!E53</f>
        <v>953</v>
      </c>
      <c r="E54">
        <f>Reward_Agent!G53-Reward_Agent!F53</f>
        <v>844.5</v>
      </c>
      <c r="F54">
        <f>Reward_Agent!H53-Reward_Agent!G53</f>
        <v>5696.5</v>
      </c>
      <c r="G54" s="2">
        <f>Reward_Expert_Simple!E$2</f>
        <v>713</v>
      </c>
      <c r="H54" s="2">
        <f>Reward_Expert_Simple!F$2</f>
        <v>3335.75</v>
      </c>
      <c r="I54" s="2">
        <f>Reward_Expert_Simple!G$2</f>
        <v>5207.5</v>
      </c>
      <c r="J54" s="2">
        <f>Reward_Expert_Simple!H$2</f>
        <v>6930.75</v>
      </c>
      <c r="K54" s="2">
        <f>Reward_Expert_Simple!I$2</f>
        <v>13003</v>
      </c>
    </row>
    <row r="55" spans="1:11" x14ac:dyDescent="0.25">
      <c r="A55">
        <v>53</v>
      </c>
      <c r="B55">
        <f>Reward_Agent!D54</f>
        <v>948</v>
      </c>
      <c r="C55">
        <f>Reward_Agent!E54-Reward_Agent!D54</f>
        <v>1583</v>
      </c>
      <c r="D55">
        <f>Reward_Agent!F54-Reward_Agent!E54</f>
        <v>878</v>
      </c>
      <c r="E55">
        <f>Reward_Agent!G54-Reward_Agent!F54</f>
        <v>1160.75</v>
      </c>
      <c r="F55">
        <f>Reward_Agent!H54-Reward_Agent!G54</f>
        <v>3525.25</v>
      </c>
      <c r="G55" s="2">
        <f>Reward_Expert_Simple!E$2</f>
        <v>713</v>
      </c>
      <c r="H55" s="2">
        <f>Reward_Expert_Simple!F$2</f>
        <v>3335.75</v>
      </c>
      <c r="I55" s="2">
        <f>Reward_Expert_Simple!G$2</f>
        <v>5207.5</v>
      </c>
      <c r="J55" s="2">
        <f>Reward_Expert_Simple!H$2</f>
        <v>6930.75</v>
      </c>
      <c r="K55" s="2">
        <f>Reward_Expert_Simple!I$2</f>
        <v>13003</v>
      </c>
    </row>
    <row r="56" spans="1:11" x14ac:dyDescent="0.25">
      <c r="A56">
        <v>54</v>
      </c>
      <c r="B56">
        <f>Reward_Agent!D55</f>
        <v>1136</v>
      </c>
      <c r="C56">
        <f>Reward_Agent!E55-Reward_Agent!D55</f>
        <v>853.25</v>
      </c>
      <c r="D56">
        <f>Reward_Agent!F55-Reward_Agent!E55</f>
        <v>756.25</v>
      </c>
      <c r="E56">
        <f>Reward_Agent!G55-Reward_Agent!F55</f>
        <v>1372.75</v>
      </c>
      <c r="F56">
        <f>Reward_Agent!H55-Reward_Agent!G55</f>
        <v>6341.75</v>
      </c>
      <c r="G56" s="2">
        <f>Reward_Expert_Simple!E$2</f>
        <v>713</v>
      </c>
      <c r="H56" s="2">
        <f>Reward_Expert_Simple!F$2</f>
        <v>3335.75</v>
      </c>
      <c r="I56" s="2">
        <f>Reward_Expert_Simple!G$2</f>
        <v>5207.5</v>
      </c>
      <c r="J56" s="2">
        <f>Reward_Expert_Simple!H$2</f>
        <v>6930.75</v>
      </c>
      <c r="K56" s="2">
        <f>Reward_Expert_Simple!I$2</f>
        <v>13003</v>
      </c>
    </row>
    <row r="57" spans="1:11" x14ac:dyDescent="0.25">
      <c r="A57">
        <v>55</v>
      </c>
      <c r="B57">
        <f>Reward_Agent!D56</f>
        <v>1171</v>
      </c>
      <c r="C57">
        <f>Reward_Agent!E56-Reward_Agent!D56</f>
        <v>1129</v>
      </c>
      <c r="D57">
        <f>Reward_Agent!F56-Reward_Agent!E56</f>
        <v>638</v>
      </c>
      <c r="E57">
        <f>Reward_Agent!G56-Reward_Agent!F56</f>
        <v>2170.25</v>
      </c>
      <c r="F57">
        <f>Reward_Agent!H56-Reward_Agent!G56</f>
        <v>9476.75</v>
      </c>
      <c r="G57" s="2">
        <f>Reward_Expert_Simple!E$2</f>
        <v>713</v>
      </c>
      <c r="H57" s="2">
        <f>Reward_Expert_Simple!F$2</f>
        <v>3335.75</v>
      </c>
      <c r="I57" s="2">
        <f>Reward_Expert_Simple!G$2</f>
        <v>5207.5</v>
      </c>
      <c r="J57" s="2">
        <f>Reward_Expert_Simple!H$2</f>
        <v>6930.75</v>
      </c>
      <c r="K57" s="2">
        <f>Reward_Expert_Simple!I$2</f>
        <v>13003</v>
      </c>
    </row>
    <row r="58" spans="1:11" x14ac:dyDescent="0.25">
      <c r="A58">
        <v>56</v>
      </c>
      <c r="B58">
        <f>Reward_Agent!D57</f>
        <v>889</v>
      </c>
      <c r="C58">
        <f>Reward_Agent!E57-Reward_Agent!D57</f>
        <v>1048</v>
      </c>
      <c r="D58">
        <f>Reward_Agent!F57-Reward_Agent!E57</f>
        <v>596</v>
      </c>
      <c r="E58">
        <f>Reward_Agent!G57-Reward_Agent!F57</f>
        <v>2200</v>
      </c>
      <c r="F58">
        <f>Reward_Agent!H57-Reward_Agent!G57</f>
        <v>2911</v>
      </c>
      <c r="G58" s="2">
        <f>Reward_Expert_Simple!E$2</f>
        <v>713</v>
      </c>
      <c r="H58" s="2">
        <f>Reward_Expert_Simple!F$2</f>
        <v>3335.75</v>
      </c>
      <c r="I58" s="2">
        <f>Reward_Expert_Simple!G$2</f>
        <v>5207.5</v>
      </c>
      <c r="J58" s="2">
        <f>Reward_Expert_Simple!H$2</f>
        <v>6930.75</v>
      </c>
      <c r="K58" s="2">
        <f>Reward_Expert_Simple!I$2</f>
        <v>13003</v>
      </c>
    </row>
    <row r="59" spans="1:11" x14ac:dyDescent="0.25">
      <c r="A59">
        <v>57</v>
      </c>
      <c r="B59">
        <f>Reward_Agent!D58</f>
        <v>1169</v>
      </c>
      <c r="C59">
        <f>Reward_Agent!E58-Reward_Agent!D58</f>
        <v>1241.5</v>
      </c>
      <c r="D59">
        <f>Reward_Agent!F58-Reward_Agent!E58</f>
        <v>1131</v>
      </c>
      <c r="E59">
        <f>Reward_Agent!G58-Reward_Agent!F58</f>
        <v>1199.25</v>
      </c>
      <c r="F59">
        <f>Reward_Agent!H58-Reward_Agent!G58</f>
        <v>9653.25</v>
      </c>
      <c r="G59" s="2">
        <f>Reward_Expert_Simple!E$2</f>
        <v>713</v>
      </c>
      <c r="H59" s="2">
        <f>Reward_Expert_Simple!F$2</f>
        <v>3335.75</v>
      </c>
      <c r="I59" s="2">
        <f>Reward_Expert_Simple!G$2</f>
        <v>5207.5</v>
      </c>
      <c r="J59" s="2">
        <f>Reward_Expert_Simple!H$2</f>
        <v>6930.75</v>
      </c>
      <c r="K59" s="2">
        <f>Reward_Expert_Simple!I$2</f>
        <v>13003</v>
      </c>
    </row>
    <row r="60" spans="1:11" x14ac:dyDescent="0.25">
      <c r="A60">
        <v>58</v>
      </c>
      <c r="B60">
        <f>Reward_Agent!D59</f>
        <v>1061</v>
      </c>
      <c r="C60">
        <f>Reward_Agent!E59-Reward_Agent!D59</f>
        <v>1001.5</v>
      </c>
      <c r="D60">
        <f>Reward_Agent!F59-Reward_Agent!E59</f>
        <v>408.5</v>
      </c>
      <c r="E60">
        <f>Reward_Agent!G59-Reward_Agent!F59</f>
        <v>982</v>
      </c>
      <c r="F60">
        <f>Reward_Agent!H59-Reward_Agent!G59</f>
        <v>3655</v>
      </c>
      <c r="G60" s="2">
        <f>Reward_Expert_Simple!E$2</f>
        <v>713</v>
      </c>
      <c r="H60" s="2">
        <f>Reward_Expert_Simple!F$2</f>
        <v>3335.75</v>
      </c>
      <c r="I60" s="2">
        <f>Reward_Expert_Simple!G$2</f>
        <v>5207.5</v>
      </c>
      <c r="J60" s="2">
        <f>Reward_Expert_Simple!H$2</f>
        <v>6930.75</v>
      </c>
      <c r="K60" s="2">
        <f>Reward_Expert_Simple!I$2</f>
        <v>13003</v>
      </c>
    </row>
    <row r="61" spans="1:11" x14ac:dyDescent="0.25">
      <c r="A61">
        <v>59</v>
      </c>
      <c r="B61">
        <f>Reward_Agent!D60</f>
        <v>459</v>
      </c>
      <c r="C61">
        <f>Reward_Agent!E60-Reward_Agent!D60</f>
        <v>1405</v>
      </c>
      <c r="D61">
        <f>Reward_Agent!F60-Reward_Agent!E60</f>
        <v>949</v>
      </c>
      <c r="E61">
        <f>Reward_Agent!G60-Reward_Agent!F60</f>
        <v>2355.25</v>
      </c>
      <c r="F61">
        <f>Reward_Agent!H60-Reward_Agent!G60</f>
        <v>8014.75</v>
      </c>
      <c r="G61" s="2">
        <f>Reward_Expert_Simple!E$2</f>
        <v>713</v>
      </c>
      <c r="H61" s="2">
        <f>Reward_Expert_Simple!F$2</f>
        <v>3335.75</v>
      </c>
      <c r="I61" s="2">
        <f>Reward_Expert_Simple!G$2</f>
        <v>5207.5</v>
      </c>
      <c r="J61" s="2">
        <f>Reward_Expert_Simple!H$2</f>
        <v>6930.75</v>
      </c>
      <c r="K61" s="2">
        <f>Reward_Expert_Simple!I$2</f>
        <v>13003</v>
      </c>
    </row>
    <row r="62" spans="1:11" x14ac:dyDescent="0.25">
      <c r="A62">
        <v>60</v>
      </c>
      <c r="B62">
        <f>Reward_Agent!D61</f>
        <v>1289</v>
      </c>
      <c r="C62">
        <f>Reward_Agent!E61-Reward_Agent!D61</f>
        <v>1450.75</v>
      </c>
      <c r="D62">
        <f>Reward_Agent!F61-Reward_Agent!E61</f>
        <v>569.25</v>
      </c>
      <c r="E62">
        <f>Reward_Agent!G61-Reward_Agent!F61</f>
        <v>1628.75</v>
      </c>
      <c r="F62">
        <f>Reward_Agent!H61-Reward_Agent!G61</f>
        <v>6503.25</v>
      </c>
      <c r="G62" s="2">
        <f>Reward_Expert_Simple!E$2</f>
        <v>713</v>
      </c>
      <c r="H62" s="2">
        <f>Reward_Expert_Simple!F$2</f>
        <v>3335.75</v>
      </c>
      <c r="I62" s="2">
        <f>Reward_Expert_Simple!G$2</f>
        <v>5207.5</v>
      </c>
      <c r="J62" s="2">
        <f>Reward_Expert_Simple!H$2</f>
        <v>6930.75</v>
      </c>
      <c r="K62" s="2">
        <f>Reward_Expert_Simple!I$2</f>
        <v>13003</v>
      </c>
    </row>
    <row r="63" spans="1:11" x14ac:dyDescent="0.25">
      <c r="A63">
        <v>61</v>
      </c>
      <c r="B63">
        <f>Reward_Agent!D62</f>
        <v>810</v>
      </c>
      <c r="C63">
        <f>Reward_Agent!E62-Reward_Agent!D62</f>
        <v>1134.75</v>
      </c>
      <c r="D63">
        <f>Reward_Agent!F62-Reward_Agent!E62</f>
        <v>776.25</v>
      </c>
      <c r="E63">
        <f>Reward_Agent!G62-Reward_Agent!F62</f>
        <v>1992.5</v>
      </c>
      <c r="F63">
        <f>Reward_Agent!H62-Reward_Agent!G62</f>
        <v>4421.5</v>
      </c>
      <c r="G63" s="2">
        <f>Reward_Expert_Simple!E$2</f>
        <v>713</v>
      </c>
      <c r="H63" s="2">
        <f>Reward_Expert_Simple!F$2</f>
        <v>3335.75</v>
      </c>
      <c r="I63" s="2">
        <f>Reward_Expert_Simple!G$2</f>
        <v>5207.5</v>
      </c>
      <c r="J63" s="2">
        <f>Reward_Expert_Simple!H$2</f>
        <v>6930.75</v>
      </c>
      <c r="K63" s="2">
        <f>Reward_Expert_Simple!I$2</f>
        <v>13003</v>
      </c>
    </row>
    <row r="65" spans="7:11" x14ac:dyDescent="0.25">
      <c r="G65" s="2">
        <f>Reward_Expert_Simple!E$2</f>
        <v>713</v>
      </c>
      <c r="H65" s="2">
        <f>Reward_Expert_Simple!F$2</f>
        <v>3335.75</v>
      </c>
      <c r="I65" s="2">
        <f>Reward_Expert_Simple!G$2</f>
        <v>5207.5</v>
      </c>
      <c r="J65" s="2">
        <f>Reward_Expert_Simple!H$2</f>
        <v>6930.75</v>
      </c>
      <c r="K65" s="2">
        <f>Reward_Expert_Simple!I$2</f>
        <v>13003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zoomScaleNormal="100" workbookViewId="0">
      <selection activeCell="AD37" sqref="AD37"/>
    </sheetView>
  </sheetViews>
  <sheetFormatPr baseColWidth="10" defaultRowHeight="15" x14ac:dyDescent="0.25"/>
  <cols>
    <col min="1" max="16384" width="11.42578125" style="2"/>
  </cols>
  <sheetData>
    <row r="1" spans="1:41" x14ac:dyDescent="0.25">
      <c r="A1" s="5" t="s">
        <v>106</v>
      </c>
      <c r="B1" s="5"/>
      <c r="C1" s="5"/>
      <c r="D1" s="5"/>
      <c r="E1" s="5"/>
      <c r="F1" s="5"/>
      <c r="G1" s="5" t="s">
        <v>107</v>
      </c>
      <c r="H1" s="5"/>
      <c r="I1" s="5"/>
      <c r="J1" s="5"/>
      <c r="K1" s="5"/>
      <c r="L1" s="5" t="s">
        <v>1</v>
      </c>
      <c r="M1" s="5"/>
      <c r="N1" s="5"/>
      <c r="O1" s="5"/>
      <c r="P1" s="5"/>
      <c r="Q1" s="5" t="s">
        <v>2</v>
      </c>
      <c r="R1" s="5"/>
      <c r="S1" s="5"/>
      <c r="T1" s="5"/>
      <c r="U1" s="5"/>
      <c r="V1" s="5" t="s">
        <v>3</v>
      </c>
      <c r="W1" s="5"/>
      <c r="X1" s="5"/>
      <c r="Y1" s="5"/>
      <c r="Z1" s="5"/>
      <c r="AA1" s="5" t="s">
        <v>4</v>
      </c>
      <c r="AB1" s="5"/>
      <c r="AC1" s="5"/>
      <c r="AD1" s="5"/>
      <c r="AE1" s="5"/>
      <c r="AF1" s="5" t="s">
        <v>5</v>
      </c>
      <c r="AG1" s="5"/>
      <c r="AH1" s="5"/>
      <c r="AI1" s="5"/>
      <c r="AJ1" s="5"/>
      <c r="AK1" s="5" t="s">
        <v>6</v>
      </c>
      <c r="AL1" s="5"/>
      <c r="AM1" s="5"/>
      <c r="AN1" s="5"/>
      <c r="AO1" s="5"/>
    </row>
    <row r="2" spans="1:41" x14ac:dyDescent="0.25">
      <c r="A2" s="2" t="s">
        <v>102</v>
      </c>
      <c r="B2" s="2" t="s">
        <v>24</v>
      </c>
      <c r="C2" s="2" t="s">
        <v>103</v>
      </c>
      <c r="D2" s="2" t="s">
        <v>25</v>
      </c>
      <c r="E2" s="2" t="s">
        <v>104</v>
      </c>
      <c r="F2" s="2" t="s">
        <v>27</v>
      </c>
      <c r="G2" s="2" t="s">
        <v>24</v>
      </c>
      <c r="H2" s="2" t="s">
        <v>103</v>
      </c>
      <c r="I2" s="2" t="s">
        <v>25</v>
      </c>
      <c r="J2" s="2" t="s">
        <v>104</v>
      </c>
      <c r="K2" s="2" t="s">
        <v>27</v>
      </c>
      <c r="L2" s="2" t="s">
        <v>24</v>
      </c>
      <c r="M2" s="2" t="s">
        <v>103</v>
      </c>
      <c r="N2" s="2" t="s">
        <v>25</v>
      </c>
      <c r="O2" s="2" t="s">
        <v>104</v>
      </c>
      <c r="P2" s="2" t="s">
        <v>27</v>
      </c>
      <c r="Q2" s="2" t="s">
        <v>24</v>
      </c>
      <c r="R2" s="2" t="s">
        <v>103</v>
      </c>
      <c r="S2" s="2" t="s">
        <v>25</v>
      </c>
      <c r="T2" s="2" t="s">
        <v>104</v>
      </c>
      <c r="U2" s="2" t="s">
        <v>27</v>
      </c>
      <c r="V2" s="2" t="s">
        <v>24</v>
      </c>
      <c r="W2" s="2" t="s">
        <v>103</v>
      </c>
      <c r="X2" s="2" t="s">
        <v>25</v>
      </c>
      <c r="Y2" s="2" t="s">
        <v>104</v>
      </c>
      <c r="Z2" s="2" t="s">
        <v>27</v>
      </c>
      <c r="AA2" s="2" t="s">
        <v>24</v>
      </c>
      <c r="AB2" s="2" t="s">
        <v>103</v>
      </c>
      <c r="AC2" s="2" t="s">
        <v>25</v>
      </c>
      <c r="AD2" s="2" t="s">
        <v>104</v>
      </c>
      <c r="AE2" s="2" t="s">
        <v>27</v>
      </c>
      <c r="AF2" s="2" t="s">
        <v>24</v>
      </c>
      <c r="AG2" s="2" t="s">
        <v>103</v>
      </c>
      <c r="AH2" s="2" t="s">
        <v>25</v>
      </c>
      <c r="AI2" s="2" t="s">
        <v>104</v>
      </c>
      <c r="AJ2" s="2" t="s">
        <v>27</v>
      </c>
      <c r="AK2" s="2" t="s">
        <v>24</v>
      </c>
      <c r="AL2" s="2" t="s">
        <v>103</v>
      </c>
      <c r="AM2" s="2" t="s">
        <v>25</v>
      </c>
      <c r="AN2" s="2" t="s">
        <v>104</v>
      </c>
      <c r="AO2" s="2" t="s">
        <v>27</v>
      </c>
    </row>
    <row r="3" spans="1:41" x14ac:dyDescent="0.25">
      <c r="A3" s="2" t="s">
        <v>105</v>
      </c>
      <c r="B3" s="2">
        <f>Reward_Agent_Expert!G65</f>
        <v>713</v>
      </c>
      <c r="C3" s="2">
        <f>Reward_Agent_Expert!H65</f>
        <v>3335.75</v>
      </c>
      <c r="D3" s="2">
        <f>Reward_Agent_Expert!I65</f>
        <v>5207.5</v>
      </c>
      <c r="E3" s="2">
        <f>Reward_Agent_Expert!J65</f>
        <v>6930.75</v>
      </c>
      <c r="F3" s="2">
        <f>Reward_Agent_Expert!K65</f>
        <v>13003</v>
      </c>
      <c r="G3" s="2">
        <f>Expert_Aktionen!I42</f>
        <v>123</v>
      </c>
      <c r="H3" s="2">
        <f>Expert_Aktionen!I43</f>
        <v>154</v>
      </c>
      <c r="I3" s="2">
        <f>Expert_Aktionen!I44</f>
        <v>68.5</v>
      </c>
      <c r="J3" s="2">
        <f>Expert_Aktionen!I45</f>
        <v>144.25</v>
      </c>
      <c r="K3" s="2">
        <f>Expert_Aktionen!I46</f>
        <v>202.25</v>
      </c>
      <c r="L3" s="2">
        <f>Expert_Aktionen!B$42</f>
        <v>34</v>
      </c>
      <c r="M3" s="2">
        <f>Expert_Aktionen!B$43</f>
        <v>7</v>
      </c>
      <c r="N3" s="2">
        <f>Expert_Aktionen!B$44</f>
        <v>3.5</v>
      </c>
      <c r="O3" s="2">
        <f>Expert_Aktionen!B$45</f>
        <v>6.25</v>
      </c>
      <c r="P3" s="2">
        <f>Expert_Aktionen!B$46</f>
        <v>17.25</v>
      </c>
      <c r="Q3" s="2">
        <f>Expert_Aktionen!C$42</f>
        <v>46</v>
      </c>
      <c r="R3" s="2">
        <f>Expert_Aktionen!C$43</f>
        <v>69</v>
      </c>
      <c r="S3" s="2">
        <f>Expert_Aktionen!C$44</f>
        <v>47.5</v>
      </c>
      <c r="T3" s="2">
        <f>Expert_Aktionen!C$45</f>
        <v>51.25</v>
      </c>
      <c r="U3" s="2">
        <f>Expert_Aktionen!C$46</f>
        <v>158.25</v>
      </c>
      <c r="V3" s="2">
        <f>Expert_Aktionen!D$42</f>
        <v>4</v>
      </c>
      <c r="W3" s="2">
        <f>Expert_Aktionen!D$43</f>
        <v>7.75</v>
      </c>
      <c r="X3" s="2">
        <f>Expert_Aktionen!D$44</f>
        <v>5.25</v>
      </c>
      <c r="Y3" s="2">
        <f>Expert_Aktionen!D$45</f>
        <v>6</v>
      </c>
      <c r="Z3" s="2">
        <f>Expert_Aktionen!D$46</f>
        <v>34</v>
      </c>
      <c r="AA3" s="2">
        <f>Expert_Aktionen!E$42</f>
        <v>18</v>
      </c>
      <c r="AB3" s="2">
        <f>Expert_Aktionen!E$43</f>
        <v>24.75</v>
      </c>
      <c r="AC3" s="2">
        <f>Expert_Aktionen!E$44</f>
        <v>13.25</v>
      </c>
      <c r="AD3" s="2">
        <f>Expert_Aktionen!E$45</f>
        <v>23</v>
      </c>
      <c r="AE3" s="2">
        <f>Expert_Aktionen!E$46</f>
        <v>43</v>
      </c>
      <c r="AF3" s="2">
        <f>Expert_Aktionen!F$42</f>
        <v>17</v>
      </c>
      <c r="AG3" s="2">
        <f>Expert_Aktionen!F$43</f>
        <v>19.5</v>
      </c>
      <c r="AH3" s="2">
        <f>Expert_Aktionen!F$44</f>
        <v>10.5</v>
      </c>
      <c r="AI3" s="2">
        <f>Expert_Aktionen!F$45</f>
        <v>28.5</v>
      </c>
      <c r="AJ3" s="2">
        <f>Expert_Aktionen!F$46</f>
        <v>82.5</v>
      </c>
      <c r="AK3" s="2">
        <f>Expert_Aktionen!G$42</f>
        <v>2</v>
      </c>
      <c r="AL3" s="2">
        <f>Expert_Aktionen!G$43</f>
        <v>9</v>
      </c>
      <c r="AM3" s="2">
        <f>Expert_Aktionen!G$44</f>
        <v>3</v>
      </c>
      <c r="AN3" s="2">
        <f>Expert_Aktionen!G$45</f>
        <v>4.25</v>
      </c>
      <c r="AO3" s="2">
        <f>Expert_Aktionen!G$46</f>
        <v>12.75</v>
      </c>
    </row>
    <row r="4" spans="1:41" x14ac:dyDescent="0.25">
      <c r="A4" s="1">
        <v>42</v>
      </c>
      <c r="B4" s="1">
        <v>1607</v>
      </c>
      <c r="C4" s="1">
        <v>1132</v>
      </c>
      <c r="D4" s="1">
        <v>1349</v>
      </c>
      <c r="E4" s="1">
        <v>1319.25</v>
      </c>
      <c r="F4" s="1">
        <v>4155.75</v>
      </c>
      <c r="G4" s="2">
        <f>_xlfn.QUARTILE.INC(Duration_filtered!$B8:$AE8,0)</f>
        <v>237</v>
      </c>
      <c r="H4" s="2">
        <f>_xlfn.QUARTILE.INC(Duration_filtered!$B8:$AE8,1)-_xlfn.QUARTILE.INC(Duration_filtered!B$2:AE$2,0)</f>
        <v>62.25</v>
      </c>
      <c r="I4" s="2">
        <f>_xlfn.QUARTILE.INC(Duration_filtered!$B8:$AE8,2)-_xlfn.QUARTILE.INC(Duration_filtered!C$2:AF$2,1)</f>
        <v>27</v>
      </c>
      <c r="J4" s="2">
        <f>_xlfn.QUARTILE.INC(Duration_filtered!$B8:$AE8,3)-_xlfn.QUARTILE.INC(Duration_filtered!D$2:AG$2,2)</f>
        <v>43.5</v>
      </c>
      <c r="K4" s="2">
        <f>_xlfn.QUARTILE.INC(Duration_filtered!$B8:$AE8,4)-_xlfn.QUARTILE.INC(Duration_filtered!E$2:AH$2,3)</f>
        <v>169.5</v>
      </c>
      <c r="L4" s="2">
        <f>_xlfn.QUARTILE.INC('Aktion 0'!$B8:$AE8,0)</f>
        <v>2</v>
      </c>
      <c r="M4" s="2">
        <f>_xlfn.QUARTILE.INC('Aktion 0'!$B8:$AE8,1)-_xlfn.QUARTILE.INC('Aktion 0'!$B8:$AE8,0)</f>
        <v>5</v>
      </c>
      <c r="N4" s="2">
        <f>_xlfn.QUARTILE.INC('Aktion 0'!$B8:$AE8,2)-_xlfn.QUARTILE.INC('Aktion 0'!$B8:$AE8,1)</f>
        <v>6</v>
      </c>
      <c r="O4" s="2">
        <f>_xlfn.QUARTILE.INC('Aktion 0'!$B8:$AE8,3)-_xlfn.QUARTILE.INC('Aktion 0'!$B8:$AE8,2)</f>
        <v>9.5</v>
      </c>
      <c r="P4" s="2">
        <f>_xlfn.QUARTILE.INC('Aktion 0'!$B8:$AE8,4)-_xlfn.QUARTILE.INC('Aktion 0'!$B8:$AE8,3)</f>
        <v>16.5</v>
      </c>
      <c r="Q4" s="2">
        <f>_xlfn.QUARTILE.INC('Aktion 1'!$B8:$AE8,0)</f>
        <v>211</v>
      </c>
      <c r="R4" s="2">
        <f>_xlfn.QUARTILE.INC('Aktion 1'!$B8:$AE8,1)-_xlfn.QUARTILE.INC('Aktion 1'!$B8:$AE8,0)</f>
        <v>40.75</v>
      </c>
      <c r="S4" s="2">
        <f>_xlfn.QUARTILE.INC('Aktion 1'!$B8:$AE8,2)-_xlfn.QUARTILE.INC('Aktion 1'!$B8:$AE8,1)</f>
        <v>38.25</v>
      </c>
      <c r="T4" s="2">
        <f>_xlfn.QUARTILE.INC('Aktion 1'!$B8:$AE8,3)-_xlfn.QUARTILE.INC('Aktion 1'!$B8:$AE8,2)</f>
        <v>57.5</v>
      </c>
      <c r="U4" s="2">
        <f>_xlfn.QUARTILE.INC('Aktion 1'!$B8:$AE8,4)-_xlfn.QUARTILE.INC('Aktion 1'!$B8:$AE8,3)</f>
        <v>139.5</v>
      </c>
      <c r="V4" s="2">
        <f>_xlfn.QUARTILE.INC('Aktion 2'!$B8:$AE8,0)</f>
        <v>0</v>
      </c>
      <c r="W4" s="2">
        <f>_xlfn.QUARTILE.INC('Aktion 2'!$B8:$AE8,1)-_xlfn.QUARTILE.INC('Aktion 2'!$B8:$AE8,0)</f>
        <v>0</v>
      </c>
      <c r="X4" s="2">
        <f>_xlfn.QUARTILE.INC('Aktion 2'!$B8:$AE8,2)-_xlfn.QUARTILE.INC('Aktion 2'!$B8:$AE8,1)</f>
        <v>1</v>
      </c>
      <c r="Y4" s="2">
        <f>_xlfn.QUARTILE.INC('Aktion 2'!$B8:$AE8,3)-_xlfn.QUARTILE.INC('Aktion 2'!$B8:$AE8,2)</f>
        <v>0.75</v>
      </c>
      <c r="Z4" s="2">
        <f>_xlfn.QUARTILE.INC('Aktion 2'!$B8:$AE8,4)-_xlfn.QUARTILE.INC('Aktion 2'!$B8:$AE8,3)</f>
        <v>2.25</v>
      </c>
      <c r="AA4" s="2">
        <f>_xlfn.QUARTILE.INC('Aktion 3'!$B8:$AE8,0)</f>
        <v>0</v>
      </c>
      <c r="AB4" s="2">
        <f>_xlfn.QUARTILE.INC('Aktion 3'!$B8:$AE8,1)-_xlfn.QUARTILE.INC('Aktion 3'!$B8:$AE8,0)</f>
        <v>3</v>
      </c>
      <c r="AC4" s="2">
        <f>_xlfn.QUARTILE.INC('Aktion 3'!$B8:$AE8,2)-_xlfn.QUARTILE.INC('Aktion 3'!$B8:$AE8,1)</f>
        <v>2.5</v>
      </c>
      <c r="AD4" s="2">
        <f>_xlfn.QUARTILE.INC('Aktion 3'!$B8:$AE8,3)-_xlfn.QUARTILE.INC('Aktion 3'!$B8:$AE8,2)</f>
        <v>3.5</v>
      </c>
      <c r="AE4" s="2">
        <f>_xlfn.QUARTILE.INC('Aktion 3'!$B8:$AE8,4)-_xlfn.QUARTILE.INC('Aktion 3'!$B8:$AE8,3)</f>
        <v>10</v>
      </c>
      <c r="AF4" s="2">
        <f>_xlfn.QUARTILE.INC('Aktion 4'!$B8:$AE8,0)</f>
        <v>0</v>
      </c>
      <c r="AG4" s="2">
        <f>_xlfn.QUARTILE.INC('Aktion 4'!$B8:$AE8,1)-_xlfn.QUARTILE.INC('Aktion 4'!$B8:$AE8,0)</f>
        <v>3.25</v>
      </c>
      <c r="AH4" s="2">
        <f>_xlfn.QUARTILE.INC('Aktion 4'!$B8:$AE8,2)-_xlfn.QUARTILE.INC('Aktion 4'!$B8:$AE8,1)</f>
        <v>1.75</v>
      </c>
      <c r="AI4" s="2">
        <f>_xlfn.QUARTILE.INC('Aktion 4'!$B8:$AE8,3)-_xlfn.QUARTILE.INC('Aktion 4'!$B8:$AE8,2)</f>
        <v>2.75</v>
      </c>
      <c r="AJ4" s="2">
        <f>_xlfn.QUARTILE.INC('Aktion 4'!$B8:$AE8,4)-_xlfn.QUARTILE.INC('Aktion 4'!$B8:$AE8,3)</f>
        <v>3.25</v>
      </c>
      <c r="AK4" s="2">
        <f>_xlfn.QUARTILE.INC('Aktion 5'!$B8:$AE8,0)</f>
        <v>0</v>
      </c>
      <c r="AL4" s="2">
        <f>_xlfn.QUARTILE.INC('Aktion 5'!$B8:$AE8,1)-_xlfn.QUARTILE.INC('Aktion 5'!$B8:$AE8,0)</f>
        <v>0</v>
      </c>
      <c r="AM4" s="2">
        <f>_xlfn.QUARTILE.INC('Aktion 5'!$B8:$AE8,2)-_xlfn.QUARTILE.INC('Aktion 5'!$B8:$AE8,1)</f>
        <v>0</v>
      </c>
      <c r="AN4" s="2">
        <f>_xlfn.QUARTILE.INC('Aktion 5'!$B8:$AE8,3)-_xlfn.QUARTILE.INC('Aktion 5'!$B8:$AE8,2)</f>
        <v>0</v>
      </c>
      <c r="AO4" s="2">
        <f>_xlfn.QUARTILE.INC('Aktion 5'!$B8:$AE8,4)-_xlfn.QUARTILE.INC('Aktion 5'!$B8:$AE8,3)</f>
        <v>1</v>
      </c>
    </row>
  </sheetData>
  <mergeCells count="8">
    <mergeCell ref="AF1:AJ1"/>
    <mergeCell ref="AK1:AO1"/>
    <mergeCell ref="A1:F1"/>
    <mergeCell ref="G1:K1"/>
    <mergeCell ref="L1:P1"/>
    <mergeCell ref="Q1:U1"/>
    <mergeCell ref="V1:Z1"/>
    <mergeCell ref="AA1:AE1"/>
  </mergeCells>
  <conditionalFormatting sqref="B4:F4">
    <cfRule type="expression" dxfId="3" priority="3">
      <formula>INDEX($L$2:$L$286,ROW()-1)=TRUE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20</vt:i4>
      </vt:variant>
      <vt:variant>
        <vt:lpstr>Benannte Bereiche</vt:lpstr>
      </vt:variant>
      <vt:variant>
        <vt:i4>15</vt:i4>
      </vt:variant>
    </vt:vector>
  </HeadingPairs>
  <TitlesOfParts>
    <vt:vector size="35" baseType="lpstr">
      <vt:lpstr>Reward_Agent_Expert (2)</vt:lpstr>
      <vt:lpstr>Expert</vt:lpstr>
      <vt:lpstr>Expert_Aktionen_alle</vt:lpstr>
      <vt:lpstr>Reward_Expert_Simple</vt:lpstr>
      <vt:lpstr>Tabelle4</vt:lpstr>
      <vt:lpstr>Reward_Expert</vt:lpstr>
      <vt:lpstr>Reward_Agent</vt:lpstr>
      <vt:lpstr>Reward_Agent_Expert</vt:lpstr>
      <vt:lpstr>All (2)</vt:lpstr>
      <vt:lpstr>All</vt:lpstr>
      <vt:lpstr>Loss_Acc</vt:lpstr>
      <vt:lpstr>Expert_Aktionen</vt:lpstr>
      <vt:lpstr>Duration</vt:lpstr>
      <vt:lpstr>Duration_filtered</vt:lpstr>
      <vt:lpstr>Aktion 0</vt:lpstr>
      <vt:lpstr>Aktion 1</vt:lpstr>
      <vt:lpstr>Aktion 2</vt:lpstr>
      <vt:lpstr>Aktion 3</vt:lpstr>
      <vt:lpstr>Aktion 4</vt:lpstr>
      <vt:lpstr>Aktion 5</vt:lpstr>
      <vt:lpstr>Loss_Acc!accuracy</vt:lpstr>
      <vt:lpstr>'Aktion 0'!action_0</vt:lpstr>
      <vt:lpstr>'Aktion 1'!action_1</vt:lpstr>
      <vt:lpstr>'Aktion 2'!action_2</vt:lpstr>
      <vt:lpstr>'Aktion 3'!action_3</vt:lpstr>
      <vt:lpstr>'Aktion 4'!action_4</vt:lpstr>
      <vt:lpstr>'Aktion 5'!action_5</vt:lpstr>
      <vt:lpstr>Duration!duration</vt:lpstr>
      <vt:lpstr>Expert!expert_actions</vt:lpstr>
      <vt:lpstr>Expert_Aktionen_alle!expert_actions</vt:lpstr>
      <vt:lpstr>Loss_Acc!loss</vt:lpstr>
      <vt:lpstr>Loss_Acc!q</vt:lpstr>
      <vt:lpstr>Reward_Agent!reward</vt:lpstr>
      <vt:lpstr>Reward_Expert_Simple!score</vt:lpstr>
      <vt:lpstr>Loss_Acc!t_conf_2</vt:lpstr>
    </vt:vector>
  </TitlesOfParts>
  <Company>N-LAN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2020-03-04T09:33:35Z</dcterms:created>
  <dcterms:modified xsi:type="dcterms:W3CDTF">2020-04-13T15:21:51Z</dcterms:modified>
</cp:coreProperties>
</file>