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 firstSheet="2" activeTab="8"/>
  </bookViews>
  <sheets>
    <sheet name="p-Werte" sheetId="21" r:id="rId1"/>
    <sheet name="Tabelle2" sheetId="23" r:id="rId2"/>
    <sheet name="Aktion0" sheetId="1" r:id="rId3"/>
    <sheet name="Aktion1" sheetId="2" r:id="rId4"/>
    <sheet name="Aktion2" sheetId="6" r:id="rId5"/>
    <sheet name="Aktion3" sheetId="3" r:id="rId6"/>
    <sheet name="Aktion4" sheetId="4" r:id="rId7"/>
    <sheet name="Aktion5" sheetId="5" r:id="rId8"/>
    <sheet name="Levene" sheetId="7" r:id="rId9"/>
    <sheet name="Kolmogorov-Smirnov-Test" sheetId="8" r:id="rId10"/>
    <sheet name="sortiert0" sheetId="10" r:id="rId11"/>
    <sheet name="sortiert1" sheetId="11" r:id="rId12"/>
    <sheet name="sortiert2" sheetId="13" r:id="rId13"/>
    <sheet name="sortiert3" sheetId="12" r:id="rId14"/>
    <sheet name="sortiert4" sheetId="14" r:id="rId15"/>
    <sheet name="sortiert5" sheetId="15" r:id="rId16"/>
    <sheet name="diff0" sheetId="9" r:id="rId17"/>
    <sheet name="diff1" sheetId="16" r:id="rId18"/>
    <sheet name="diff2" sheetId="17" r:id="rId19"/>
    <sheet name="diff3" sheetId="18" r:id="rId20"/>
    <sheet name="diff4" sheetId="19" r:id="rId21"/>
    <sheet name="diff5" sheetId="20" r:id="rId22"/>
    <sheet name="Duration" sheetId="24" r:id="rId23"/>
    <sheet name="d_sortiert" sheetId="25" r:id="rId24"/>
    <sheet name="d_diff" sheetId="26" r:id="rId25"/>
    <sheet name="d_Levene" sheetId="27" r:id="rId26"/>
    <sheet name="reward" sheetId="28" r:id="rId27"/>
    <sheet name="r_sortiert" sheetId="29" r:id="rId28"/>
    <sheet name="r_diff" sheetId="30" r:id="rId29"/>
    <sheet name="r_Levene" sheetId="31" r:id="rId30"/>
  </sheets>
  <definedNames>
    <definedName name="action_2_0" localSheetId="2">Aktion0!$A$1:$J$62</definedName>
    <definedName name="action_2_1" localSheetId="3">Aktion1!$A$1:$J$62</definedName>
    <definedName name="action_2_2" localSheetId="4">Aktion2!$A$1:$J$62</definedName>
    <definedName name="action_2_3" localSheetId="5">Aktion3!$A$1:$J$62</definedName>
    <definedName name="action_2_4" localSheetId="6">Aktion4!$A$1:$J$62</definedName>
    <definedName name="action_2_5" localSheetId="7">Aktion5!$A$1:$J$62</definedName>
    <definedName name="reward_16" localSheetId="27">r_sortiert!$B$2:$B$31</definedName>
    <definedName name="reward_16" localSheetId="26">reward!$C$2:$C$31</definedName>
    <definedName name="reward_18" localSheetId="27">r_sortiert!$C$2:$C$31</definedName>
    <definedName name="reward_18" localSheetId="26">reward!$D$2:$D$31</definedName>
    <definedName name="reward_19" localSheetId="27">r_sortiert!$D$2:$D$31</definedName>
    <definedName name="reward_19" localSheetId="26">reward!$E$2:$E$31</definedName>
    <definedName name="reward_21" localSheetId="27">r_sortiert!$E$2:$E$31</definedName>
    <definedName name="reward_21" localSheetId="26">reward!$F$2:$F$31</definedName>
    <definedName name="reward_23" localSheetId="27">r_sortiert!$F$2:$F$31</definedName>
    <definedName name="reward_23" localSheetId="26">reward!$G$2:$G$31</definedName>
    <definedName name="reward_34" localSheetId="27">r_sortiert!$G$2:$G$31</definedName>
    <definedName name="reward_34" localSheetId="26">reward!$H$2:$H$31</definedName>
    <definedName name="reward_42" localSheetId="27">r_sortiert!$H$2:$H$31</definedName>
    <definedName name="reward_42" localSheetId="26">reward!$I$2:$I$31</definedName>
    <definedName name="reward_43" localSheetId="27">r_sortiert!$I$2:$I$31</definedName>
    <definedName name="reward_43" localSheetId="26">reward!$J$2:$J$31</definedName>
    <definedName name="score" localSheetId="27">r_sortiert!$A$2:$A$63</definedName>
    <definedName name="score" localSheetId="26">reward!$B$2:$B$63</definedName>
    <definedName name="step" localSheetId="22">Duration!#REF!</definedName>
  </definedNames>
  <calcPr calcId="145621"/>
</workbook>
</file>

<file path=xl/calcChain.xml><?xml version="1.0" encoding="utf-8"?>
<calcChain xmlns="http://schemas.openxmlformats.org/spreadsheetml/2006/main">
  <c r="M66" i="24" l="1"/>
  <c r="M67" i="24" s="1"/>
  <c r="C66" i="28" l="1"/>
  <c r="D66" i="28"/>
  <c r="D65" i="28" s="1"/>
  <c r="E66" i="28"/>
  <c r="F66" i="28"/>
  <c r="G66" i="28"/>
  <c r="H66" i="28"/>
  <c r="I66" i="28"/>
  <c r="J66" i="28"/>
  <c r="B66" i="28"/>
  <c r="B65" i="28" s="1"/>
  <c r="U64" i="30"/>
  <c r="T64" i="30"/>
  <c r="S64" i="30"/>
  <c r="R64" i="30"/>
  <c r="Q64" i="30"/>
  <c r="P64" i="30"/>
  <c r="O64" i="30"/>
  <c r="N64" i="30"/>
  <c r="M64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F2" i="30"/>
  <c r="G2" i="30"/>
  <c r="H2" i="30"/>
  <c r="I2" i="30"/>
  <c r="J2" i="30"/>
  <c r="K2" i="30"/>
  <c r="L2" i="30"/>
  <c r="F3" i="30"/>
  <c r="G3" i="30"/>
  <c r="H3" i="30"/>
  <c r="I3" i="30"/>
  <c r="J3" i="30"/>
  <c r="K3" i="30"/>
  <c r="L3" i="30"/>
  <c r="F4" i="30"/>
  <c r="G4" i="30"/>
  <c r="H4" i="30"/>
  <c r="I4" i="30"/>
  <c r="J4" i="30"/>
  <c r="K4" i="30"/>
  <c r="L4" i="30"/>
  <c r="F5" i="30"/>
  <c r="G5" i="30"/>
  <c r="H5" i="30"/>
  <c r="I5" i="30"/>
  <c r="J5" i="30"/>
  <c r="K5" i="30"/>
  <c r="L5" i="30"/>
  <c r="F6" i="30"/>
  <c r="G6" i="30"/>
  <c r="H6" i="30"/>
  <c r="I6" i="30"/>
  <c r="J6" i="30"/>
  <c r="K6" i="30"/>
  <c r="L6" i="30"/>
  <c r="F7" i="30"/>
  <c r="G7" i="30"/>
  <c r="H7" i="30"/>
  <c r="I7" i="30"/>
  <c r="J7" i="30"/>
  <c r="K7" i="30"/>
  <c r="L7" i="30"/>
  <c r="F8" i="30"/>
  <c r="G8" i="30"/>
  <c r="H8" i="30"/>
  <c r="I8" i="30"/>
  <c r="J8" i="30"/>
  <c r="K8" i="30"/>
  <c r="L8" i="30"/>
  <c r="F9" i="30"/>
  <c r="G9" i="30"/>
  <c r="H9" i="30"/>
  <c r="I9" i="30"/>
  <c r="J9" i="30"/>
  <c r="K9" i="30"/>
  <c r="L9" i="30"/>
  <c r="F10" i="30"/>
  <c r="G10" i="30"/>
  <c r="H10" i="30"/>
  <c r="I10" i="30"/>
  <c r="J10" i="30"/>
  <c r="K10" i="30"/>
  <c r="L10" i="30"/>
  <c r="F11" i="30"/>
  <c r="G11" i="30"/>
  <c r="H11" i="30"/>
  <c r="I11" i="30"/>
  <c r="J11" i="30"/>
  <c r="K11" i="30"/>
  <c r="L11" i="30"/>
  <c r="F12" i="30"/>
  <c r="G12" i="30"/>
  <c r="H12" i="30"/>
  <c r="I12" i="30"/>
  <c r="J12" i="30"/>
  <c r="K12" i="30"/>
  <c r="L12" i="30"/>
  <c r="F13" i="30"/>
  <c r="G13" i="30"/>
  <c r="H13" i="30"/>
  <c r="I13" i="30"/>
  <c r="J13" i="30"/>
  <c r="K13" i="30"/>
  <c r="L13" i="30"/>
  <c r="F14" i="30"/>
  <c r="G14" i="30"/>
  <c r="H14" i="30"/>
  <c r="I14" i="30"/>
  <c r="J14" i="30"/>
  <c r="K14" i="30"/>
  <c r="L14" i="30"/>
  <c r="F15" i="30"/>
  <c r="G15" i="30"/>
  <c r="H15" i="30"/>
  <c r="I15" i="30"/>
  <c r="J15" i="30"/>
  <c r="K15" i="30"/>
  <c r="L15" i="30"/>
  <c r="F16" i="30"/>
  <c r="G16" i="30"/>
  <c r="H16" i="30"/>
  <c r="I16" i="30"/>
  <c r="J16" i="30"/>
  <c r="K16" i="30"/>
  <c r="L16" i="30"/>
  <c r="F17" i="30"/>
  <c r="G17" i="30"/>
  <c r="H17" i="30"/>
  <c r="I17" i="30"/>
  <c r="J17" i="30"/>
  <c r="K17" i="30"/>
  <c r="L17" i="30"/>
  <c r="F18" i="30"/>
  <c r="G18" i="30"/>
  <c r="H18" i="30"/>
  <c r="I18" i="30"/>
  <c r="J18" i="30"/>
  <c r="K18" i="30"/>
  <c r="L18" i="30"/>
  <c r="F19" i="30"/>
  <c r="G19" i="30"/>
  <c r="H19" i="30"/>
  <c r="I19" i="30"/>
  <c r="J19" i="30"/>
  <c r="K19" i="30"/>
  <c r="L19" i="30"/>
  <c r="F20" i="30"/>
  <c r="G20" i="30"/>
  <c r="H20" i="30"/>
  <c r="I20" i="30"/>
  <c r="J20" i="30"/>
  <c r="K20" i="30"/>
  <c r="L20" i="30"/>
  <c r="F21" i="30"/>
  <c r="G21" i="30"/>
  <c r="H21" i="30"/>
  <c r="I21" i="30"/>
  <c r="J21" i="30"/>
  <c r="K21" i="30"/>
  <c r="L21" i="30"/>
  <c r="F22" i="30"/>
  <c r="G22" i="30"/>
  <c r="H22" i="30"/>
  <c r="I22" i="30"/>
  <c r="J22" i="30"/>
  <c r="K22" i="30"/>
  <c r="L22" i="30"/>
  <c r="F23" i="30"/>
  <c r="G23" i="30"/>
  <c r="H23" i="30"/>
  <c r="I23" i="30"/>
  <c r="J23" i="30"/>
  <c r="K23" i="30"/>
  <c r="L23" i="30"/>
  <c r="F24" i="30"/>
  <c r="G24" i="30"/>
  <c r="H24" i="30"/>
  <c r="I24" i="30"/>
  <c r="J24" i="30"/>
  <c r="K24" i="30"/>
  <c r="L24" i="30"/>
  <c r="F25" i="30"/>
  <c r="G25" i="30"/>
  <c r="H25" i="30"/>
  <c r="I25" i="30"/>
  <c r="J25" i="30"/>
  <c r="K25" i="30"/>
  <c r="L25" i="30"/>
  <c r="F26" i="30"/>
  <c r="G26" i="30"/>
  <c r="H26" i="30"/>
  <c r="I26" i="30"/>
  <c r="J26" i="30"/>
  <c r="K26" i="30"/>
  <c r="L26" i="30"/>
  <c r="F27" i="30"/>
  <c r="G27" i="30"/>
  <c r="H27" i="30"/>
  <c r="I27" i="30"/>
  <c r="J27" i="30"/>
  <c r="K27" i="30"/>
  <c r="L27" i="30"/>
  <c r="F28" i="30"/>
  <c r="G28" i="30"/>
  <c r="H28" i="30"/>
  <c r="I28" i="30"/>
  <c r="J28" i="30"/>
  <c r="K28" i="30"/>
  <c r="L28" i="30"/>
  <c r="F29" i="30"/>
  <c r="G29" i="30"/>
  <c r="H29" i="30"/>
  <c r="I29" i="30"/>
  <c r="J29" i="30"/>
  <c r="K29" i="30"/>
  <c r="L29" i="30"/>
  <c r="F30" i="30"/>
  <c r="G30" i="30"/>
  <c r="H30" i="30"/>
  <c r="I30" i="30"/>
  <c r="J30" i="30"/>
  <c r="K30" i="30"/>
  <c r="L30" i="30"/>
  <c r="F31" i="30"/>
  <c r="G31" i="30"/>
  <c r="H31" i="30"/>
  <c r="I31" i="30"/>
  <c r="J31" i="30"/>
  <c r="K31" i="30"/>
  <c r="L31" i="30"/>
  <c r="E3" i="30"/>
  <c r="E4" i="30"/>
  <c r="E5" i="30"/>
  <c r="E6" i="30"/>
  <c r="E7" i="30"/>
  <c r="E8" i="30"/>
  <c r="N8" i="30" s="1"/>
  <c r="E9" i="30"/>
  <c r="E10" i="30"/>
  <c r="E11" i="30"/>
  <c r="E12" i="30"/>
  <c r="N12" i="30" s="1"/>
  <c r="E13" i="30"/>
  <c r="E14" i="30"/>
  <c r="E15" i="30"/>
  <c r="E16" i="30"/>
  <c r="N16" i="30" s="1"/>
  <c r="E17" i="30"/>
  <c r="E18" i="30"/>
  <c r="E19" i="30"/>
  <c r="E20" i="30"/>
  <c r="N20" i="30" s="1"/>
  <c r="E21" i="30"/>
  <c r="E22" i="30"/>
  <c r="E23" i="30"/>
  <c r="E24" i="30"/>
  <c r="N24" i="30" s="1"/>
  <c r="E25" i="30"/>
  <c r="E26" i="30"/>
  <c r="E27" i="30"/>
  <c r="E28" i="30"/>
  <c r="N28" i="30" s="1"/>
  <c r="E29" i="30"/>
  <c r="E30" i="30"/>
  <c r="E31" i="30"/>
  <c r="E2" i="30"/>
  <c r="D2" i="30"/>
  <c r="M62" i="30"/>
  <c r="B62" i="30"/>
  <c r="B61" i="30"/>
  <c r="M61" i="30" s="1"/>
  <c r="B60" i="30"/>
  <c r="M60" i="30" s="1"/>
  <c r="M59" i="30"/>
  <c r="B59" i="30"/>
  <c r="M58" i="30"/>
  <c r="B58" i="30"/>
  <c r="B57" i="30"/>
  <c r="M57" i="30" s="1"/>
  <c r="B56" i="30"/>
  <c r="M56" i="30" s="1"/>
  <c r="M55" i="30"/>
  <c r="B55" i="30"/>
  <c r="M54" i="30"/>
  <c r="B54" i="30"/>
  <c r="B53" i="30"/>
  <c r="M53" i="30" s="1"/>
  <c r="B52" i="30"/>
  <c r="M52" i="30" s="1"/>
  <c r="M51" i="30"/>
  <c r="B51" i="30"/>
  <c r="M50" i="30"/>
  <c r="B50" i="30"/>
  <c r="B49" i="30"/>
  <c r="M49" i="30" s="1"/>
  <c r="B48" i="30"/>
  <c r="M48" i="30" s="1"/>
  <c r="M47" i="30"/>
  <c r="B47" i="30"/>
  <c r="M46" i="30"/>
  <c r="B46" i="30"/>
  <c r="B45" i="30"/>
  <c r="M45" i="30" s="1"/>
  <c r="B44" i="30"/>
  <c r="M44" i="30" s="1"/>
  <c r="M43" i="30"/>
  <c r="B43" i="30"/>
  <c r="M42" i="30"/>
  <c r="B42" i="30"/>
  <c r="B41" i="30"/>
  <c r="M41" i="30" s="1"/>
  <c r="B40" i="30"/>
  <c r="M40" i="30" s="1"/>
  <c r="M39" i="30"/>
  <c r="B39" i="30"/>
  <c r="M38" i="30"/>
  <c r="B38" i="30"/>
  <c r="B37" i="30"/>
  <c r="M37" i="30" s="1"/>
  <c r="B36" i="30"/>
  <c r="M36" i="30" s="1"/>
  <c r="M35" i="30"/>
  <c r="B35" i="30"/>
  <c r="M34" i="30"/>
  <c r="B34" i="30"/>
  <c r="B33" i="30"/>
  <c r="M33" i="30" s="1"/>
  <c r="B32" i="30"/>
  <c r="M32" i="30" s="1"/>
  <c r="R31" i="30"/>
  <c r="N31" i="30"/>
  <c r="C31" i="30"/>
  <c r="U31" i="30" s="1"/>
  <c r="B31" i="30"/>
  <c r="M31" i="30" s="1"/>
  <c r="R30" i="30"/>
  <c r="N30" i="30"/>
  <c r="C30" i="30"/>
  <c r="U30" i="30" s="1"/>
  <c r="B30" i="30"/>
  <c r="M30" i="30" s="1"/>
  <c r="R29" i="30"/>
  <c r="N29" i="30"/>
  <c r="C29" i="30"/>
  <c r="U29" i="30" s="1"/>
  <c r="B29" i="30"/>
  <c r="M29" i="30" s="1"/>
  <c r="T28" i="30"/>
  <c r="R28" i="30"/>
  <c r="P28" i="30"/>
  <c r="C28" i="30"/>
  <c r="U28" i="30" s="1"/>
  <c r="B28" i="30"/>
  <c r="M28" i="30" s="1"/>
  <c r="T27" i="30"/>
  <c r="R27" i="30"/>
  <c r="P27" i="30"/>
  <c r="N27" i="30"/>
  <c r="C27" i="30"/>
  <c r="U27" i="30" s="1"/>
  <c r="B27" i="30"/>
  <c r="M27" i="30" s="1"/>
  <c r="T26" i="30"/>
  <c r="R26" i="30"/>
  <c r="P26" i="30"/>
  <c r="N26" i="30"/>
  <c r="C26" i="30"/>
  <c r="U26" i="30" s="1"/>
  <c r="B26" i="30"/>
  <c r="M26" i="30" s="1"/>
  <c r="T25" i="30"/>
  <c r="R25" i="30"/>
  <c r="P25" i="30"/>
  <c r="N25" i="30"/>
  <c r="C25" i="30"/>
  <c r="U25" i="30" s="1"/>
  <c r="B25" i="30"/>
  <c r="M25" i="30" s="1"/>
  <c r="T24" i="30"/>
  <c r="R24" i="30"/>
  <c r="P24" i="30"/>
  <c r="C24" i="30"/>
  <c r="U24" i="30" s="1"/>
  <c r="B24" i="30"/>
  <c r="M24" i="30" s="1"/>
  <c r="T23" i="30"/>
  <c r="R23" i="30"/>
  <c r="P23" i="30"/>
  <c r="N23" i="30"/>
  <c r="C23" i="30"/>
  <c r="U23" i="30" s="1"/>
  <c r="B23" i="30"/>
  <c r="M23" i="30" s="1"/>
  <c r="T22" i="30"/>
  <c r="R22" i="30"/>
  <c r="P22" i="30"/>
  <c r="N22" i="30"/>
  <c r="C22" i="30"/>
  <c r="U22" i="30" s="1"/>
  <c r="B22" i="30"/>
  <c r="M22" i="30" s="1"/>
  <c r="T21" i="30"/>
  <c r="R21" i="30"/>
  <c r="P21" i="30"/>
  <c r="N21" i="30"/>
  <c r="C21" i="30"/>
  <c r="U21" i="30" s="1"/>
  <c r="B21" i="30"/>
  <c r="M21" i="30" s="1"/>
  <c r="T20" i="30"/>
  <c r="R20" i="30"/>
  <c r="P20" i="30"/>
  <c r="C20" i="30"/>
  <c r="U20" i="30" s="1"/>
  <c r="B20" i="30"/>
  <c r="M20" i="30" s="1"/>
  <c r="T19" i="30"/>
  <c r="R19" i="30"/>
  <c r="P19" i="30"/>
  <c r="N19" i="30"/>
  <c r="C19" i="30"/>
  <c r="U19" i="30" s="1"/>
  <c r="B19" i="30"/>
  <c r="M19" i="30" s="1"/>
  <c r="T18" i="30"/>
  <c r="R18" i="30"/>
  <c r="P18" i="30"/>
  <c r="N18" i="30"/>
  <c r="C18" i="30"/>
  <c r="U18" i="30" s="1"/>
  <c r="B18" i="30"/>
  <c r="M18" i="30" s="1"/>
  <c r="T17" i="30"/>
  <c r="R17" i="30"/>
  <c r="P17" i="30"/>
  <c r="N17" i="30"/>
  <c r="C17" i="30"/>
  <c r="U17" i="30" s="1"/>
  <c r="B17" i="30"/>
  <c r="M17" i="30" s="1"/>
  <c r="T16" i="30"/>
  <c r="R16" i="30"/>
  <c r="P16" i="30"/>
  <c r="C16" i="30"/>
  <c r="U16" i="30" s="1"/>
  <c r="B16" i="30"/>
  <c r="M16" i="30" s="1"/>
  <c r="T15" i="30"/>
  <c r="R15" i="30"/>
  <c r="P15" i="30"/>
  <c r="N15" i="30"/>
  <c r="C15" i="30"/>
  <c r="U15" i="30" s="1"/>
  <c r="B15" i="30"/>
  <c r="M15" i="30" s="1"/>
  <c r="T14" i="30"/>
  <c r="R14" i="30"/>
  <c r="P14" i="30"/>
  <c r="N14" i="30"/>
  <c r="C14" i="30"/>
  <c r="U14" i="30" s="1"/>
  <c r="B14" i="30"/>
  <c r="T13" i="30"/>
  <c r="R13" i="30"/>
  <c r="P13" i="30"/>
  <c r="N13" i="30"/>
  <c r="C13" i="30"/>
  <c r="B13" i="30"/>
  <c r="T12" i="30"/>
  <c r="R12" i="30"/>
  <c r="P12" i="30"/>
  <c r="C12" i="30"/>
  <c r="U12" i="30" s="1"/>
  <c r="B12" i="30"/>
  <c r="T11" i="30"/>
  <c r="R11" i="30"/>
  <c r="P11" i="30"/>
  <c r="N11" i="30"/>
  <c r="C11" i="30"/>
  <c r="U11" i="30" s="1"/>
  <c r="B11" i="30"/>
  <c r="M11" i="30" s="1"/>
  <c r="T10" i="30"/>
  <c r="R10" i="30"/>
  <c r="P10" i="30"/>
  <c r="N10" i="30"/>
  <c r="C10" i="30"/>
  <c r="U10" i="30" s="1"/>
  <c r="B10" i="30"/>
  <c r="M10" i="30" s="1"/>
  <c r="T9" i="30"/>
  <c r="R9" i="30"/>
  <c r="P9" i="30"/>
  <c r="N9" i="30"/>
  <c r="C9" i="30"/>
  <c r="B9" i="30"/>
  <c r="T8" i="30"/>
  <c r="R8" i="30"/>
  <c r="P8" i="30"/>
  <c r="C8" i="30"/>
  <c r="U8" i="30" s="1"/>
  <c r="B8" i="30"/>
  <c r="T7" i="30"/>
  <c r="R7" i="30"/>
  <c r="P7" i="30"/>
  <c r="N7" i="30"/>
  <c r="C7" i="30"/>
  <c r="U7" i="30" s="1"/>
  <c r="B7" i="30"/>
  <c r="M7" i="30" s="1"/>
  <c r="T6" i="30"/>
  <c r="R6" i="30"/>
  <c r="P6" i="30"/>
  <c r="N6" i="30"/>
  <c r="C6" i="30"/>
  <c r="B6" i="30"/>
  <c r="M6" i="30" s="1"/>
  <c r="T5" i="30"/>
  <c r="R5" i="30"/>
  <c r="P5" i="30"/>
  <c r="N5" i="30"/>
  <c r="C5" i="30"/>
  <c r="B5" i="30"/>
  <c r="T4" i="30"/>
  <c r="R4" i="30"/>
  <c r="P4" i="30"/>
  <c r="N4" i="30"/>
  <c r="C4" i="30"/>
  <c r="U4" i="30" s="1"/>
  <c r="B4" i="30"/>
  <c r="R3" i="30"/>
  <c r="Q3" i="30"/>
  <c r="M3" i="30"/>
  <c r="C3" i="30"/>
  <c r="T3" i="30" s="1"/>
  <c r="B3" i="30"/>
  <c r="T2" i="30"/>
  <c r="P2" i="30"/>
  <c r="U2" i="30"/>
  <c r="Q2" i="30"/>
  <c r="M2" i="30"/>
  <c r="C2" i="30"/>
  <c r="S2" i="30" s="1"/>
  <c r="B2" i="30"/>
  <c r="D74" i="28"/>
  <c r="E74" i="28"/>
  <c r="F74" i="28"/>
  <c r="G74" i="28"/>
  <c r="H74" i="28"/>
  <c r="I74" i="28"/>
  <c r="J74" i="28"/>
  <c r="C74" i="28"/>
  <c r="D73" i="28"/>
  <c r="E73" i="28"/>
  <c r="F73" i="28"/>
  <c r="G73" i="28"/>
  <c r="H73" i="28"/>
  <c r="I73" i="28"/>
  <c r="J73" i="28"/>
  <c r="C73" i="28"/>
  <c r="D69" i="28"/>
  <c r="D71" i="28" s="1"/>
  <c r="E69" i="28"/>
  <c r="E71" i="28" s="1"/>
  <c r="F69" i="28"/>
  <c r="G69" i="28"/>
  <c r="H69" i="28"/>
  <c r="H71" i="28" s="1"/>
  <c r="I69" i="28"/>
  <c r="I71" i="28" s="1"/>
  <c r="J69" i="28"/>
  <c r="C69" i="28"/>
  <c r="C71" i="28" s="1"/>
  <c r="B69" i="28"/>
  <c r="B71" i="28" s="1"/>
  <c r="D3" i="31"/>
  <c r="E3" i="31"/>
  <c r="F3" i="31"/>
  <c r="G3" i="31"/>
  <c r="H3" i="31"/>
  <c r="I3" i="31"/>
  <c r="J3" i="31"/>
  <c r="C3" i="31"/>
  <c r="B3" i="31"/>
  <c r="D2" i="31"/>
  <c r="E2" i="31"/>
  <c r="F2" i="31"/>
  <c r="G2" i="31"/>
  <c r="H2" i="31"/>
  <c r="I2" i="31"/>
  <c r="J2" i="31"/>
  <c r="C2" i="31"/>
  <c r="B2" i="31"/>
  <c r="J1" i="31"/>
  <c r="I1" i="31"/>
  <c r="H1" i="31"/>
  <c r="G1" i="31"/>
  <c r="F1" i="31"/>
  <c r="E1" i="31"/>
  <c r="D1" i="31"/>
  <c r="C1" i="31"/>
  <c r="B1" i="31"/>
  <c r="J71" i="28"/>
  <c r="G71" i="28"/>
  <c r="F71" i="28"/>
  <c r="G65" i="28"/>
  <c r="C65" i="28"/>
  <c r="J65" i="28"/>
  <c r="I65" i="28"/>
  <c r="H65" i="28"/>
  <c r="F65" i="28"/>
  <c r="E65" i="28"/>
  <c r="D2" i="7"/>
  <c r="E2" i="7"/>
  <c r="F2" i="7"/>
  <c r="G2" i="7"/>
  <c r="H2" i="7"/>
  <c r="I2" i="7"/>
  <c r="J2" i="7"/>
  <c r="C2" i="7"/>
  <c r="N2" i="30" l="1"/>
  <c r="R2" i="30"/>
  <c r="N3" i="30"/>
  <c r="M5" i="30"/>
  <c r="U6" i="30"/>
  <c r="M9" i="30"/>
  <c r="M13" i="30"/>
  <c r="O2" i="30"/>
  <c r="U3" i="30"/>
  <c r="S3" i="30"/>
  <c r="O3" i="30"/>
  <c r="P3" i="30"/>
  <c r="M4" i="30"/>
  <c r="U5" i="30"/>
  <c r="M8" i="30"/>
  <c r="U9" i="30"/>
  <c r="M12" i="30"/>
  <c r="U13" i="30"/>
  <c r="M14" i="30"/>
  <c r="O4" i="30"/>
  <c r="S4" i="30"/>
  <c r="O5" i="30"/>
  <c r="S5" i="30"/>
  <c r="O6" i="30"/>
  <c r="S6" i="30"/>
  <c r="O7" i="30"/>
  <c r="S7" i="30"/>
  <c r="O8" i="30"/>
  <c r="S8" i="30"/>
  <c r="O9" i="30"/>
  <c r="S9" i="30"/>
  <c r="O10" i="30"/>
  <c r="S10" i="30"/>
  <c r="O11" i="30"/>
  <c r="S11" i="30"/>
  <c r="O12" i="30"/>
  <c r="S12" i="30"/>
  <c r="O13" i="30"/>
  <c r="S13" i="30"/>
  <c r="O14" i="30"/>
  <c r="S14" i="30"/>
  <c r="O15" i="30"/>
  <c r="S15" i="30"/>
  <c r="O16" i="30"/>
  <c r="S16" i="30"/>
  <c r="O17" i="30"/>
  <c r="S17" i="30"/>
  <c r="O18" i="30"/>
  <c r="S18" i="30"/>
  <c r="O19" i="30"/>
  <c r="S19" i="30"/>
  <c r="O20" i="30"/>
  <c r="S20" i="30"/>
  <c r="O21" i="30"/>
  <c r="S21" i="30"/>
  <c r="O22" i="30"/>
  <c r="S22" i="30"/>
  <c r="O23" i="30"/>
  <c r="S23" i="30"/>
  <c r="O24" i="30"/>
  <c r="S24" i="30"/>
  <c r="O25" i="30"/>
  <c r="S25" i="30"/>
  <c r="O26" i="30"/>
  <c r="S26" i="30"/>
  <c r="O27" i="30"/>
  <c r="S27" i="30"/>
  <c r="O28" i="30"/>
  <c r="S28" i="30"/>
  <c r="O29" i="30"/>
  <c r="S29" i="30"/>
  <c r="O30" i="30"/>
  <c r="S30" i="30"/>
  <c r="O31" i="30"/>
  <c r="S31" i="30"/>
  <c r="P29" i="30"/>
  <c r="T29" i="30"/>
  <c r="P30" i="30"/>
  <c r="T30" i="30"/>
  <c r="P31" i="30"/>
  <c r="T31" i="30"/>
  <c r="Q4" i="30"/>
  <c r="Q5" i="30"/>
  <c r="Q6" i="30"/>
  <c r="Q7" i="30"/>
  <c r="Q8" i="30"/>
  <c r="Q9" i="30"/>
  <c r="Q10" i="30"/>
  <c r="Q11" i="30"/>
  <c r="Q12" i="30"/>
  <c r="Q13" i="30"/>
  <c r="Q14" i="30"/>
  <c r="Q15" i="30"/>
  <c r="Q16" i="30"/>
  <c r="Q17" i="30"/>
  <c r="Q18" i="30"/>
  <c r="Q19" i="30"/>
  <c r="Q20" i="30"/>
  <c r="Q21" i="30"/>
  <c r="Q22" i="30"/>
  <c r="Q23" i="30"/>
  <c r="Q24" i="30"/>
  <c r="Q25" i="30"/>
  <c r="Q26" i="30"/>
  <c r="Q27" i="30"/>
  <c r="Q28" i="30"/>
  <c r="Q29" i="30"/>
  <c r="Q30" i="30"/>
  <c r="Q31" i="30"/>
  <c r="I4" i="31"/>
  <c r="I6" i="31" s="1"/>
  <c r="C4" i="31"/>
  <c r="C6" i="31" s="1"/>
  <c r="G4" i="31"/>
  <c r="G6" i="31" s="1"/>
  <c r="F4" i="31"/>
  <c r="J4" i="31"/>
  <c r="J6" i="31" s="1"/>
  <c r="B4" i="31"/>
  <c r="F6" i="31"/>
  <c r="B6" i="31"/>
  <c r="D4" i="31"/>
  <c r="D6" i="31" s="1"/>
  <c r="H4" i="31"/>
  <c r="H6" i="31" s="1"/>
  <c r="E4" i="31"/>
  <c r="E6" i="31" s="1"/>
  <c r="J75" i="5" l="1"/>
  <c r="I75" i="5"/>
  <c r="H75" i="5"/>
  <c r="G75" i="5"/>
  <c r="F75" i="5"/>
  <c r="E75" i="5"/>
  <c r="D75" i="5"/>
  <c r="C75" i="5"/>
  <c r="B75" i="5"/>
  <c r="J74" i="5"/>
  <c r="I74" i="5"/>
  <c r="H74" i="5"/>
  <c r="G74" i="5"/>
  <c r="F74" i="5"/>
  <c r="E74" i="5"/>
  <c r="D74" i="5"/>
  <c r="C74" i="5"/>
  <c r="B74" i="5"/>
  <c r="J76" i="5" s="1"/>
  <c r="J77" i="5" s="1"/>
  <c r="J73" i="5"/>
  <c r="I73" i="5"/>
  <c r="H73" i="5"/>
  <c r="G73" i="5"/>
  <c r="F73" i="5"/>
  <c r="E73" i="5"/>
  <c r="D73" i="5"/>
  <c r="C73" i="5"/>
  <c r="B73" i="5"/>
  <c r="H76" i="5" s="1"/>
  <c r="H77" i="5" s="1"/>
  <c r="J75" i="4"/>
  <c r="I75" i="4"/>
  <c r="H75" i="4"/>
  <c r="G75" i="4"/>
  <c r="F75" i="4"/>
  <c r="E75" i="4"/>
  <c r="D75" i="4"/>
  <c r="C75" i="4"/>
  <c r="B75" i="4"/>
  <c r="J74" i="4"/>
  <c r="I74" i="4"/>
  <c r="H74" i="4"/>
  <c r="G74" i="4"/>
  <c r="F74" i="4"/>
  <c r="E74" i="4"/>
  <c r="D74" i="4"/>
  <c r="C74" i="4"/>
  <c r="B74" i="4"/>
  <c r="J76" i="4" s="1"/>
  <c r="J77" i="4" s="1"/>
  <c r="J73" i="4"/>
  <c r="I73" i="4"/>
  <c r="H73" i="4"/>
  <c r="G73" i="4"/>
  <c r="F73" i="4"/>
  <c r="E73" i="4"/>
  <c r="D73" i="4"/>
  <c r="C73" i="4"/>
  <c r="B73" i="4"/>
  <c r="H76" i="4" s="1"/>
  <c r="H77" i="4" s="1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6" i="3" s="1"/>
  <c r="J77" i="3" s="1"/>
  <c r="J73" i="3"/>
  <c r="I73" i="3"/>
  <c r="H73" i="3"/>
  <c r="G73" i="3"/>
  <c r="F73" i="3"/>
  <c r="E73" i="3"/>
  <c r="D73" i="3"/>
  <c r="C73" i="3"/>
  <c r="B73" i="3"/>
  <c r="H76" i="3" s="1"/>
  <c r="H77" i="3" s="1"/>
  <c r="J75" i="6"/>
  <c r="I75" i="6"/>
  <c r="H75" i="6"/>
  <c r="G75" i="6"/>
  <c r="F75" i="6"/>
  <c r="E75" i="6"/>
  <c r="D75" i="6"/>
  <c r="C75" i="6"/>
  <c r="B75" i="6"/>
  <c r="J74" i="6"/>
  <c r="I74" i="6"/>
  <c r="H74" i="6"/>
  <c r="G74" i="6"/>
  <c r="F74" i="6"/>
  <c r="E74" i="6"/>
  <c r="D74" i="6"/>
  <c r="C74" i="6"/>
  <c r="B74" i="6"/>
  <c r="J73" i="6"/>
  <c r="I73" i="6"/>
  <c r="H73" i="6"/>
  <c r="G73" i="6"/>
  <c r="F73" i="6"/>
  <c r="E73" i="6"/>
  <c r="D73" i="6"/>
  <c r="C73" i="6"/>
  <c r="B73" i="6"/>
  <c r="J76" i="6" s="1"/>
  <c r="J77" i="6" s="1"/>
  <c r="J75" i="2"/>
  <c r="I75" i="2"/>
  <c r="H75" i="2"/>
  <c r="G75" i="2"/>
  <c r="F75" i="2"/>
  <c r="E75" i="2"/>
  <c r="D75" i="2"/>
  <c r="C75" i="2"/>
  <c r="B75" i="2"/>
  <c r="J74" i="2"/>
  <c r="I74" i="2"/>
  <c r="H74" i="2"/>
  <c r="G74" i="2"/>
  <c r="F74" i="2"/>
  <c r="E74" i="2"/>
  <c r="D74" i="2"/>
  <c r="C74" i="2"/>
  <c r="B74" i="2"/>
  <c r="J76" i="2" s="1"/>
  <c r="J77" i="2" s="1"/>
  <c r="J73" i="2"/>
  <c r="I73" i="2"/>
  <c r="H73" i="2"/>
  <c r="G73" i="2"/>
  <c r="F73" i="2"/>
  <c r="E73" i="2"/>
  <c r="D73" i="2"/>
  <c r="C73" i="2"/>
  <c r="B73" i="2"/>
  <c r="H76" i="2" s="1"/>
  <c r="H77" i="2" s="1"/>
  <c r="D75" i="1"/>
  <c r="E75" i="1"/>
  <c r="F75" i="1"/>
  <c r="G75" i="1"/>
  <c r="H75" i="1"/>
  <c r="I75" i="1"/>
  <c r="J75" i="1"/>
  <c r="C75" i="1"/>
  <c r="B75" i="1"/>
  <c r="D76" i="1"/>
  <c r="E76" i="1"/>
  <c r="F76" i="1"/>
  <c r="G76" i="1"/>
  <c r="H76" i="1"/>
  <c r="I76" i="1"/>
  <c r="J76" i="1"/>
  <c r="C76" i="1"/>
  <c r="C77" i="1" s="1"/>
  <c r="D74" i="1"/>
  <c r="E74" i="1"/>
  <c r="F74" i="1"/>
  <c r="G74" i="1"/>
  <c r="H74" i="1"/>
  <c r="I74" i="1"/>
  <c r="J74" i="1"/>
  <c r="C74" i="1"/>
  <c r="B74" i="1"/>
  <c r="D73" i="1"/>
  <c r="E73" i="1"/>
  <c r="F73" i="1"/>
  <c r="G73" i="1"/>
  <c r="H73" i="1"/>
  <c r="I73" i="1"/>
  <c r="J73" i="1"/>
  <c r="C73" i="1"/>
  <c r="B73" i="1"/>
  <c r="D77" i="1"/>
  <c r="H77" i="1"/>
  <c r="E77" i="1"/>
  <c r="F77" i="1"/>
  <c r="G77" i="1"/>
  <c r="I77" i="1"/>
  <c r="J77" i="1"/>
  <c r="C66" i="24"/>
  <c r="D66" i="24"/>
  <c r="E66" i="24"/>
  <c r="E65" i="24" s="1"/>
  <c r="F66" i="24"/>
  <c r="F65" i="24" s="1"/>
  <c r="G66" i="24"/>
  <c r="H66" i="24"/>
  <c r="I66" i="24"/>
  <c r="I65" i="24" s="1"/>
  <c r="J66" i="24"/>
  <c r="J65" i="24" s="1"/>
  <c r="B66" i="24"/>
  <c r="B65" i="24" s="1"/>
  <c r="H65" i="24"/>
  <c r="G65" i="24"/>
  <c r="D65" i="24"/>
  <c r="C65" i="24"/>
  <c r="J2" i="27"/>
  <c r="I2" i="27"/>
  <c r="H2" i="27"/>
  <c r="G2" i="27"/>
  <c r="F2" i="27"/>
  <c r="E2" i="27"/>
  <c r="D2" i="27"/>
  <c r="C2" i="27"/>
  <c r="B2" i="27"/>
  <c r="J1" i="27"/>
  <c r="I1" i="27"/>
  <c r="H1" i="27"/>
  <c r="G1" i="27"/>
  <c r="F1" i="27"/>
  <c r="E1" i="27"/>
  <c r="D1" i="27"/>
  <c r="C1" i="27"/>
  <c r="B1" i="27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F2" i="26"/>
  <c r="G2" i="26"/>
  <c r="H2" i="26"/>
  <c r="I2" i="26"/>
  <c r="J2" i="26"/>
  <c r="K2" i="26"/>
  <c r="L2" i="26"/>
  <c r="F3" i="26"/>
  <c r="G3" i="26"/>
  <c r="H3" i="26"/>
  <c r="I3" i="26"/>
  <c r="J3" i="26"/>
  <c r="K3" i="26"/>
  <c r="L3" i="26"/>
  <c r="F4" i="26"/>
  <c r="G4" i="26"/>
  <c r="H4" i="26"/>
  <c r="I4" i="26"/>
  <c r="J4" i="26"/>
  <c r="K4" i="26"/>
  <c r="L4" i="26"/>
  <c r="F5" i="26"/>
  <c r="G5" i="26"/>
  <c r="H5" i="26"/>
  <c r="I5" i="26"/>
  <c r="J5" i="26"/>
  <c r="K5" i="26"/>
  <c r="L5" i="26"/>
  <c r="F6" i="26"/>
  <c r="G6" i="26"/>
  <c r="H6" i="26"/>
  <c r="I6" i="26"/>
  <c r="J6" i="26"/>
  <c r="K6" i="26"/>
  <c r="L6" i="26"/>
  <c r="F7" i="26"/>
  <c r="G7" i="26"/>
  <c r="H7" i="26"/>
  <c r="I7" i="26"/>
  <c r="J7" i="26"/>
  <c r="K7" i="26"/>
  <c r="L7" i="26"/>
  <c r="F8" i="26"/>
  <c r="G8" i="26"/>
  <c r="H8" i="26"/>
  <c r="I8" i="26"/>
  <c r="J8" i="26"/>
  <c r="K8" i="26"/>
  <c r="L8" i="26"/>
  <c r="F9" i="26"/>
  <c r="G9" i="26"/>
  <c r="H9" i="26"/>
  <c r="I9" i="26"/>
  <c r="J9" i="26"/>
  <c r="K9" i="26"/>
  <c r="L9" i="26"/>
  <c r="F10" i="26"/>
  <c r="G10" i="26"/>
  <c r="H10" i="26"/>
  <c r="I10" i="26"/>
  <c r="J10" i="26"/>
  <c r="K10" i="26"/>
  <c r="L10" i="26"/>
  <c r="F11" i="26"/>
  <c r="G11" i="26"/>
  <c r="H11" i="26"/>
  <c r="I11" i="26"/>
  <c r="J11" i="26"/>
  <c r="K11" i="26"/>
  <c r="L11" i="26"/>
  <c r="F12" i="26"/>
  <c r="G12" i="26"/>
  <c r="H12" i="26"/>
  <c r="I12" i="26"/>
  <c r="J12" i="26"/>
  <c r="K12" i="26"/>
  <c r="L12" i="26"/>
  <c r="F13" i="26"/>
  <c r="G13" i="26"/>
  <c r="H13" i="26"/>
  <c r="I13" i="26"/>
  <c r="J13" i="26"/>
  <c r="K13" i="26"/>
  <c r="L13" i="26"/>
  <c r="F14" i="26"/>
  <c r="G14" i="26"/>
  <c r="H14" i="26"/>
  <c r="I14" i="26"/>
  <c r="J14" i="26"/>
  <c r="K14" i="26"/>
  <c r="L14" i="26"/>
  <c r="F15" i="26"/>
  <c r="G15" i="26"/>
  <c r="H15" i="26"/>
  <c r="I15" i="26"/>
  <c r="J15" i="26"/>
  <c r="K15" i="26"/>
  <c r="L15" i="26"/>
  <c r="F16" i="26"/>
  <c r="G16" i="26"/>
  <c r="H16" i="26"/>
  <c r="I16" i="26"/>
  <c r="J16" i="26"/>
  <c r="K16" i="26"/>
  <c r="L16" i="26"/>
  <c r="F17" i="26"/>
  <c r="G17" i="26"/>
  <c r="H17" i="26"/>
  <c r="I17" i="26"/>
  <c r="J17" i="26"/>
  <c r="K17" i="26"/>
  <c r="L17" i="26"/>
  <c r="F18" i="26"/>
  <c r="G18" i="26"/>
  <c r="H18" i="26"/>
  <c r="I18" i="26"/>
  <c r="J18" i="26"/>
  <c r="K18" i="26"/>
  <c r="L18" i="26"/>
  <c r="F19" i="26"/>
  <c r="G19" i="26"/>
  <c r="H19" i="26"/>
  <c r="I19" i="26"/>
  <c r="J19" i="26"/>
  <c r="K19" i="26"/>
  <c r="L19" i="26"/>
  <c r="F20" i="26"/>
  <c r="G20" i="26"/>
  <c r="H20" i="26"/>
  <c r="I20" i="26"/>
  <c r="J20" i="26"/>
  <c r="K20" i="26"/>
  <c r="L20" i="26"/>
  <c r="F21" i="26"/>
  <c r="G21" i="26"/>
  <c r="H21" i="26"/>
  <c r="I21" i="26"/>
  <c r="J21" i="26"/>
  <c r="K21" i="26"/>
  <c r="L21" i="26"/>
  <c r="F22" i="26"/>
  <c r="G22" i="26"/>
  <c r="H22" i="26"/>
  <c r="I22" i="26"/>
  <c r="J22" i="26"/>
  <c r="K22" i="26"/>
  <c r="L22" i="26"/>
  <c r="F23" i="26"/>
  <c r="G23" i="26"/>
  <c r="H23" i="26"/>
  <c r="I23" i="26"/>
  <c r="J23" i="26"/>
  <c r="K23" i="26"/>
  <c r="L23" i="26"/>
  <c r="F24" i="26"/>
  <c r="G24" i="26"/>
  <c r="H24" i="26"/>
  <c r="I24" i="26"/>
  <c r="J24" i="26"/>
  <c r="K24" i="26"/>
  <c r="L24" i="26"/>
  <c r="F25" i="26"/>
  <c r="G25" i="26"/>
  <c r="H25" i="26"/>
  <c r="I25" i="26"/>
  <c r="J25" i="26"/>
  <c r="K25" i="26"/>
  <c r="L25" i="26"/>
  <c r="F26" i="26"/>
  <c r="G26" i="26"/>
  <c r="H26" i="26"/>
  <c r="I26" i="26"/>
  <c r="J26" i="26"/>
  <c r="K26" i="26"/>
  <c r="L26" i="26"/>
  <c r="F27" i="26"/>
  <c r="G27" i="26"/>
  <c r="H27" i="26"/>
  <c r="I27" i="26"/>
  <c r="J27" i="26"/>
  <c r="K27" i="26"/>
  <c r="L27" i="26"/>
  <c r="F28" i="26"/>
  <c r="G28" i="26"/>
  <c r="H28" i="26"/>
  <c r="I28" i="26"/>
  <c r="J28" i="26"/>
  <c r="K28" i="26"/>
  <c r="L28" i="26"/>
  <c r="F29" i="26"/>
  <c r="G29" i="26"/>
  <c r="H29" i="26"/>
  <c r="I29" i="26"/>
  <c r="J29" i="26"/>
  <c r="K29" i="26"/>
  <c r="L29" i="26"/>
  <c r="F30" i="26"/>
  <c r="G30" i="26"/>
  <c r="H30" i="26"/>
  <c r="I30" i="26"/>
  <c r="J30" i="26"/>
  <c r="K30" i="26"/>
  <c r="L30" i="26"/>
  <c r="F31" i="26"/>
  <c r="G31" i="26"/>
  <c r="H31" i="26"/>
  <c r="I31" i="26"/>
  <c r="J31" i="26"/>
  <c r="K31" i="26"/>
  <c r="L31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2" i="26"/>
  <c r="D2" i="26"/>
  <c r="M2" i="26" s="1"/>
  <c r="B62" i="26"/>
  <c r="M62" i="26" s="1"/>
  <c r="B61" i="26"/>
  <c r="M61" i="26" s="1"/>
  <c r="B60" i="26"/>
  <c r="M60" i="26" s="1"/>
  <c r="B59" i="26"/>
  <c r="M59" i="26" s="1"/>
  <c r="M58" i="26"/>
  <c r="B58" i="26"/>
  <c r="M57" i="26"/>
  <c r="B57" i="26"/>
  <c r="B56" i="26"/>
  <c r="M56" i="26" s="1"/>
  <c r="B55" i="26"/>
  <c r="M55" i="26" s="1"/>
  <c r="M54" i="26"/>
  <c r="B54" i="26"/>
  <c r="M53" i="26"/>
  <c r="B53" i="26"/>
  <c r="B52" i="26"/>
  <c r="M52" i="26" s="1"/>
  <c r="B51" i="26"/>
  <c r="M51" i="26" s="1"/>
  <c r="M50" i="26"/>
  <c r="B50" i="26"/>
  <c r="M49" i="26"/>
  <c r="B49" i="26"/>
  <c r="B48" i="26"/>
  <c r="M48" i="26" s="1"/>
  <c r="B47" i="26"/>
  <c r="M47" i="26" s="1"/>
  <c r="M46" i="26"/>
  <c r="B46" i="26"/>
  <c r="M45" i="26"/>
  <c r="B45" i="26"/>
  <c r="B44" i="26"/>
  <c r="M44" i="26" s="1"/>
  <c r="B43" i="26"/>
  <c r="M43" i="26" s="1"/>
  <c r="B42" i="26"/>
  <c r="M42" i="26" s="1"/>
  <c r="M41" i="26"/>
  <c r="B41" i="26"/>
  <c r="B40" i="26"/>
  <c r="M40" i="26" s="1"/>
  <c r="B39" i="26"/>
  <c r="M39" i="26" s="1"/>
  <c r="M38" i="26"/>
  <c r="B38" i="26"/>
  <c r="M37" i="26"/>
  <c r="B37" i="26"/>
  <c r="B36" i="26"/>
  <c r="M36" i="26" s="1"/>
  <c r="B35" i="26"/>
  <c r="M35" i="26" s="1"/>
  <c r="B34" i="26"/>
  <c r="M34" i="26" s="1"/>
  <c r="M33" i="26"/>
  <c r="B33" i="26"/>
  <c r="B32" i="26"/>
  <c r="M32" i="26" s="1"/>
  <c r="C31" i="26"/>
  <c r="S31" i="26" s="1"/>
  <c r="B31" i="26"/>
  <c r="M31" i="26" s="1"/>
  <c r="C30" i="26"/>
  <c r="S30" i="26" s="1"/>
  <c r="B30" i="26"/>
  <c r="M30" i="26" s="1"/>
  <c r="C29" i="26"/>
  <c r="S29" i="26" s="1"/>
  <c r="B29" i="26"/>
  <c r="M29" i="26" s="1"/>
  <c r="C28" i="26"/>
  <c r="S28" i="26" s="1"/>
  <c r="B28" i="26"/>
  <c r="M28" i="26" s="1"/>
  <c r="C27" i="26"/>
  <c r="S27" i="26" s="1"/>
  <c r="B27" i="26"/>
  <c r="M27" i="26" s="1"/>
  <c r="T26" i="26"/>
  <c r="P26" i="26"/>
  <c r="C26" i="26"/>
  <c r="S26" i="26" s="1"/>
  <c r="B26" i="26"/>
  <c r="M26" i="26" s="1"/>
  <c r="T25" i="26"/>
  <c r="P25" i="26"/>
  <c r="C25" i="26"/>
  <c r="S25" i="26" s="1"/>
  <c r="B25" i="26"/>
  <c r="M25" i="26" s="1"/>
  <c r="T24" i="26"/>
  <c r="P24" i="26"/>
  <c r="C24" i="26"/>
  <c r="S24" i="26" s="1"/>
  <c r="B24" i="26"/>
  <c r="M24" i="26" s="1"/>
  <c r="T23" i="26"/>
  <c r="P23" i="26"/>
  <c r="C23" i="26"/>
  <c r="S23" i="26" s="1"/>
  <c r="B23" i="26"/>
  <c r="M23" i="26" s="1"/>
  <c r="T22" i="26"/>
  <c r="P22" i="26"/>
  <c r="C22" i="26"/>
  <c r="S22" i="26" s="1"/>
  <c r="B22" i="26"/>
  <c r="M22" i="26" s="1"/>
  <c r="T21" i="26"/>
  <c r="P21" i="26"/>
  <c r="C21" i="26"/>
  <c r="S21" i="26" s="1"/>
  <c r="B21" i="26"/>
  <c r="M21" i="26" s="1"/>
  <c r="T20" i="26"/>
  <c r="P20" i="26"/>
  <c r="C20" i="26"/>
  <c r="S20" i="26" s="1"/>
  <c r="B20" i="26"/>
  <c r="M20" i="26" s="1"/>
  <c r="T19" i="26"/>
  <c r="P19" i="26"/>
  <c r="C19" i="26"/>
  <c r="S19" i="26" s="1"/>
  <c r="B19" i="26"/>
  <c r="M19" i="26" s="1"/>
  <c r="T18" i="26"/>
  <c r="P18" i="26"/>
  <c r="C18" i="26"/>
  <c r="S18" i="26" s="1"/>
  <c r="B18" i="26"/>
  <c r="M18" i="26" s="1"/>
  <c r="T17" i="26"/>
  <c r="P17" i="26"/>
  <c r="C17" i="26"/>
  <c r="S17" i="26" s="1"/>
  <c r="B17" i="26"/>
  <c r="M17" i="26" s="1"/>
  <c r="T16" i="26"/>
  <c r="P16" i="26"/>
  <c r="C16" i="26"/>
  <c r="S16" i="26" s="1"/>
  <c r="B16" i="26"/>
  <c r="T15" i="26"/>
  <c r="P15" i="26"/>
  <c r="C15" i="26"/>
  <c r="S15" i="26" s="1"/>
  <c r="B15" i="26"/>
  <c r="T14" i="26"/>
  <c r="P14" i="26"/>
  <c r="C14" i="26"/>
  <c r="S14" i="26" s="1"/>
  <c r="B14" i="26"/>
  <c r="M14" i="26" s="1"/>
  <c r="T13" i="26"/>
  <c r="P13" i="26"/>
  <c r="C13" i="26"/>
  <c r="S13" i="26" s="1"/>
  <c r="B13" i="26"/>
  <c r="M13" i="26" s="1"/>
  <c r="T12" i="26"/>
  <c r="P12" i="26"/>
  <c r="C12" i="26"/>
  <c r="S12" i="26" s="1"/>
  <c r="B12" i="26"/>
  <c r="T11" i="26"/>
  <c r="P11" i="26"/>
  <c r="C11" i="26"/>
  <c r="S11" i="26" s="1"/>
  <c r="B11" i="26"/>
  <c r="T10" i="26"/>
  <c r="P10" i="26"/>
  <c r="C10" i="26"/>
  <c r="S10" i="26" s="1"/>
  <c r="B10" i="26"/>
  <c r="M10" i="26" s="1"/>
  <c r="T9" i="26"/>
  <c r="C9" i="26"/>
  <c r="P9" i="26" s="1"/>
  <c r="B9" i="26"/>
  <c r="M9" i="26" s="1"/>
  <c r="O8" i="26"/>
  <c r="C8" i="26"/>
  <c r="B8" i="26"/>
  <c r="T7" i="26"/>
  <c r="P7" i="26"/>
  <c r="C7" i="26"/>
  <c r="B7" i="26"/>
  <c r="M6" i="26"/>
  <c r="C6" i="26"/>
  <c r="U6" i="26" s="1"/>
  <c r="B6" i="26"/>
  <c r="M5" i="26"/>
  <c r="C5" i="26"/>
  <c r="T5" i="26" s="1"/>
  <c r="B5" i="26"/>
  <c r="M4" i="26"/>
  <c r="C4" i="26"/>
  <c r="T4" i="26" s="1"/>
  <c r="B4" i="26"/>
  <c r="M3" i="26"/>
  <c r="C3" i="26"/>
  <c r="T3" i="26" s="1"/>
  <c r="B3" i="26"/>
  <c r="C2" i="26"/>
  <c r="T2" i="26" s="1"/>
  <c r="B2" i="26"/>
  <c r="C2" i="24"/>
  <c r="D2" i="24"/>
  <c r="E2" i="24"/>
  <c r="F2" i="24"/>
  <c r="G2" i="24"/>
  <c r="H2" i="24"/>
  <c r="I2" i="24"/>
  <c r="C3" i="24"/>
  <c r="D3" i="24"/>
  <c r="E3" i="24"/>
  <c r="F3" i="24"/>
  <c r="G3" i="24"/>
  <c r="H3" i="24"/>
  <c r="I3" i="24"/>
  <c r="C4" i="24"/>
  <c r="D4" i="24"/>
  <c r="E4" i="24"/>
  <c r="F4" i="24"/>
  <c r="G4" i="24"/>
  <c r="H4" i="24"/>
  <c r="I4" i="24"/>
  <c r="C5" i="24"/>
  <c r="D5" i="24"/>
  <c r="E5" i="24"/>
  <c r="F5" i="24"/>
  <c r="G5" i="24"/>
  <c r="H5" i="24"/>
  <c r="I5" i="24"/>
  <c r="C6" i="24"/>
  <c r="D6" i="24"/>
  <c r="E6" i="24"/>
  <c r="F6" i="24"/>
  <c r="G6" i="24"/>
  <c r="H6" i="24"/>
  <c r="I6" i="24"/>
  <c r="C7" i="24"/>
  <c r="D7" i="24"/>
  <c r="E7" i="24"/>
  <c r="F7" i="24"/>
  <c r="G7" i="24"/>
  <c r="H7" i="24"/>
  <c r="I7" i="24"/>
  <c r="C8" i="24"/>
  <c r="D8" i="24"/>
  <c r="E8" i="24"/>
  <c r="F8" i="24"/>
  <c r="G8" i="24"/>
  <c r="H8" i="24"/>
  <c r="I8" i="24"/>
  <c r="C9" i="24"/>
  <c r="D9" i="24"/>
  <c r="E9" i="24"/>
  <c r="F9" i="24"/>
  <c r="G9" i="24"/>
  <c r="H9" i="24"/>
  <c r="I9" i="24"/>
  <c r="C10" i="24"/>
  <c r="D10" i="24"/>
  <c r="E10" i="24"/>
  <c r="F10" i="24"/>
  <c r="G10" i="24"/>
  <c r="H10" i="24"/>
  <c r="I10" i="24"/>
  <c r="C11" i="24"/>
  <c r="D11" i="24"/>
  <c r="E11" i="24"/>
  <c r="F11" i="24"/>
  <c r="G11" i="24"/>
  <c r="H11" i="24"/>
  <c r="I11" i="24"/>
  <c r="C12" i="24"/>
  <c r="D12" i="24"/>
  <c r="E12" i="24"/>
  <c r="F12" i="24"/>
  <c r="G12" i="24"/>
  <c r="H12" i="24"/>
  <c r="I12" i="24"/>
  <c r="C13" i="24"/>
  <c r="D13" i="24"/>
  <c r="E13" i="24"/>
  <c r="F13" i="24"/>
  <c r="G13" i="24"/>
  <c r="H13" i="24"/>
  <c r="I13" i="24"/>
  <c r="C14" i="24"/>
  <c r="D14" i="24"/>
  <c r="E14" i="24"/>
  <c r="F14" i="24"/>
  <c r="G14" i="24"/>
  <c r="H14" i="24"/>
  <c r="I14" i="24"/>
  <c r="C15" i="24"/>
  <c r="D15" i="24"/>
  <c r="E15" i="24"/>
  <c r="F15" i="24"/>
  <c r="G15" i="24"/>
  <c r="H15" i="24"/>
  <c r="I15" i="24"/>
  <c r="C16" i="24"/>
  <c r="D16" i="24"/>
  <c r="E16" i="24"/>
  <c r="F16" i="24"/>
  <c r="G16" i="24"/>
  <c r="H16" i="24"/>
  <c r="I16" i="24"/>
  <c r="C17" i="24"/>
  <c r="D17" i="24"/>
  <c r="E17" i="24"/>
  <c r="F17" i="24"/>
  <c r="G17" i="24"/>
  <c r="H17" i="24"/>
  <c r="I17" i="24"/>
  <c r="C18" i="24"/>
  <c r="D18" i="24"/>
  <c r="E18" i="24"/>
  <c r="F18" i="24"/>
  <c r="G18" i="24"/>
  <c r="H18" i="24"/>
  <c r="I18" i="24"/>
  <c r="C19" i="24"/>
  <c r="D19" i="24"/>
  <c r="E19" i="24"/>
  <c r="F19" i="24"/>
  <c r="G19" i="24"/>
  <c r="H19" i="24"/>
  <c r="I19" i="24"/>
  <c r="C20" i="24"/>
  <c r="D20" i="24"/>
  <c r="E20" i="24"/>
  <c r="F20" i="24"/>
  <c r="G20" i="24"/>
  <c r="H20" i="24"/>
  <c r="I20" i="24"/>
  <c r="C21" i="24"/>
  <c r="D21" i="24"/>
  <c r="E21" i="24"/>
  <c r="F21" i="24"/>
  <c r="G21" i="24"/>
  <c r="H21" i="24"/>
  <c r="I21" i="24"/>
  <c r="C22" i="24"/>
  <c r="D22" i="24"/>
  <c r="E22" i="24"/>
  <c r="F22" i="24"/>
  <c r="G22" i="24"/>
  <c r="H22" i="24"/>
  <c r="I22" i="24"/>
  <c r="C23" i="24"/>
  <c r="D23" i="24"/>
  <c r="E23" i="24"/>
  <c r="F23" i="24"/>
  <c r="G23" i="24"/>
  <c r="H23" i="24"/>
  <c r="I23" i="24"/>
  <c r="C24" i="24"/>
  <c r="D24" i="24"/>
  <c r="E24" i="24"/>
  <c r="F24" i="24"/>
  <c r="G24" i="24"/>
  <c r="H24" i="24"/>
  <c r="I24" i="24"/>
  <c r="C25" i="24"/>
  <c r="D25" i="24"/>
  <c r="E25" i="24"/>
  <c r="F25" i="24"/>
  <c r="G25" i="24"/>
  <c r="H25" i="24"/>
  <c r="I25" i="24"/>
  <c r="C26" i="24"/>
  <c r="D26" i="24"/>
  <c r="E26" i="24"/>
  <c r="F26" i="24"/>
  <c r="G26" i="24"/>
  <c r="H26" i="24"/>
  <c r="I26" i="24"/>
  <c r="C27" i="24"/>
  <c r="D27" i="24"/>
  <c r="E27" i="24"/>
  <c r="F27" i="24"/>
  <c r="G27" i="24"/>
  <c r="H27" i="24"/>
  <c r="I27" i="24"/>
  <c r="C28" i="24"/>
  <c r="D28" i="24"/>
  <c r="E28" i="24"/>
  <c r="F28" i="24"/>
  <c r="G28" i="24"/>
  <c r="H28" i="24"/>
  <c r="I28" i="24"/>
  <c r="C29" i="24"/>
  <c r="D29" i="24"/>
  <c r="E29" i="24"/>
  <c r="F29" i="24"/>
  <c r="G29" i="24"/>
  <c r="H29" i="24"/>
  <c r="I29" i="24"/>
  <c r="C30" i="24"/>
  <c r="D30" i="24"/>
  <c r="E30" i="24"/>
  <c r="F30" i="24"/>
  <c r="G30" i="24"/>
  <c r="H30" i="24"/>
  <c r="I30" i="24"/>
  <c r="C31" i="24"/>
  <c r="D31" i="24"/>
  <c r="E31" i="24"/>
  <c r="F31" i="24"/>
  <c r="G31" i="24"/>
  <c r="H31" i="24"/>
  <c r="I31" i="24"/>
  <c r="B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2" i="24"/>
  <c r="C66" i="1"/>
  <c r="D66" i="1"/>
  <c r="E66" i="1"/>
  <c r="F66" i="1"/>
  <c r="G66" i="1"/>
  <c r="H66" i="1"/>
  <c r="I66" i="1"/>
  <c r="J66" i="1"/>
  <c r="C66" i="2"/>
  <c r="D66" i="2"/>
  <c r="E66" i="2"/>
  <c r="F66" i="2"/>
  <c r="G66" i="2"/>
  <c r="H66" i="2"/>
  <c r="I66" i="2"/>
  <c r="J66" i="2"/>
  <c r="C66" i="6"/>
  <c r="D66" i="6"/>
  <c r="E66" i="6"/>
  <c r="F66" i="6"/>
  <c r="G66" i="6"/>
  <c r="H66" i="6"/>
  <c r="I66" i="6"/>
  <c r="J66" i="6"/>
  <c r="C66" i="3"/>
  <c r="D66" i="3"/>
  <c r="E66" i="3"/>
  <c r="F66" i="3"/>
  <c r="G66" i="3"/>
  <c r="H66" i="3"/>
  <c r="I66" i="3"/>
  <c r="J66" i="3"/>
  <c r="C66" i="4"/>
  <c r="D66" i="4"/>
  <c r="E66" i="4"/>
  <c r="F66" i="4"/>
  <c r="G66" i="4"/>
  <c r="H66" i="4"/>
  <c r="I66" i="4"/>
  <c r="J66" i="4"/>
  <c r="J66" i="5"/>
  <c r="U2" i="20"/>
  <c r="U64" i="20" s="1"/>
  <c r="U3" i="20"/>
  <c r="U4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L2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U2" i="19"/>
  <c r="U3" i="19"/>
  <c r="U4" i="19"/>
  <c r="U5" i="19"/>
  <c r="U64" i="19" s="1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U29" i="19"/>
  <c r="U30" i="19"/>
  <c r="U31" i="19"/>
  <c r="L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U2" i="18"/>
  <c r="U64" i="18" s="1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L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U2" i="17"/>
  <c r="U3" i="17"/>
  <c r="U4" i="17"/>
  <c r="U5" i="17"/>
  <c r="U64" i="17" s="1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U2" i="16"/>
  <c r="U64" i="16" s="1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L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U2" i="9"/>
  <c r="U64" i="9" s="1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F2" i="20"/>
  <c r="G2" i="20"/>
  <c r="H2" i="20"/>
  <c r="I2" i="20"/>
  <c r="J2" i="20"/>
  <c r="K2" i="20"/>
  <c r="F3" i="20"/>
  <c r="G3" i="20"/>
  <c r="H3" i="20"/>
  <c r="I3" i="20"/>
  <c r="J3" i="20"/>
  <c r="K3" i="20"/>
  <c r="F4" i="20"/>
  <c r="G4" i="20"/>
  <c r="H4" i="20"/>
  <c r="I4" i="20"/>
  <c r="J4" i="20"/>
  <c r="K4" i="20"/>
  <c r="F5" i="20"/>
  <c r="G5" i="20"/>
  <c r="H5" i="20"/>
  <c r="I5" i="20"/>
  <c r="J5" i="20"/>
  <c r="K5" i="20"/>
  <c r="F6" i="20"/>
  <c r="G6" i="20"/>
  <c r="H6" i="20"/>
  <c r="I6" i="20"/>
  <c r="J6" i="20"/>
  <c r="K6" i="20"/>
  <c r="F7" i="20"/>
  <c r="G7" i="20"/>
  <c r="H7" i="20"/>
  <c r="I7" i="20"/>
  <c r="J7" i="20"/>
  <c r="K7" i="20"/>
  <c r="F8" i="20"/>
  <c r="G8" i="20"/>
  <c r="H8" i="20"/>
  <c r="I8" i="20"/>
  <c r="J8" i="20"/>
  <c r="K8" i="20"/>
  <c r="F9" i="20"/>
  <c r="G9" i="20"/>
  <c r="H9" i="20"/>
  <c r="I9" i="20"/>
  <c r="J9" i="20"/>
  <c r="K9" i="20"/>
  <c r="F10" i="20"/>
  <c r="G10" i="20"/>
  <c r="H10" i="20"/>
  <c r="I10" i="20"/>
  <c r="J10" i="20"/>
  <c r="K10" i="20"/>
  <c r="F11" i="20"/>
  <c r="G11" i="20"/>
  <c r="H11" i="20"/>
  <c r="I11" i="20"/>
  <c r="J11" i="20"/>
  <c r="K11" i="20"/>
  <c r="F12" i="20"/>
  <c r="G12" i="20"/>
  <c r="H12" i="20"/>
  <c r="I12" i="20"/>
  <c r="J12" i="20"/>
  <c r="K12" i="20"/>
  <c r="F13" i="20"/>
  <c r="G13" i="20"/>
  <c r="H13" i="20"/>
  <c r="I13" i="20"/>
  <c r="J13" i="20"/>
  <c r="K13" i="20"/>
  <c r="F14" i="20"/>
  <c r="G14" i="20"/>
  <c r="H14" i="20"/>
  <c r="I14" i="20"/>
  <c r="J14" i="20"/>
  <c r="K14" i="20"/>
  <c r="F15" i="20"/>
  <c r="G15" i="20"/>
  <c r="H15" i="20"/>
  <c r="I15" i="20"/>
  <c r="J15" i="20"/>
  <c r="K15" i="20"/>
  <c r="F16" i="20"/>
  <c r="G16" i="20"/>
  <c r="H16" i="20"/>
  <c r="I16" i="20"/>
  <c r="J16" i="20"/>
  <c r="K16" i="20"/>
  <c r="F17" i="20"/>
  <c r="G17" i="20"/>
  <c r="H17" i="20"/>
  <c r="I17" i="20"/>
  <c r="J17" i="20"/>
  <c r="K17" i="20"/>
  <c r="F18" i="20"/>
  <c r="G18" i="20"/>
  <c r="H18" i="20"/>
  <c r="I18" i="20"/>
  <c r="J18" i="20"/>
  <c r="K18" i="20"/>
  <c r="F19" i="20"/>
  <c r="G19" i="20"/>
  <c r="H19" i="20"/>
  <c r="I19" i="20"/>
  <c r="J19" i="20"/>
  <c r="K19" i="20"/>
  <c r="F20" i="20"/>
  <c r="G20" i="20"/>
  <c r="H20" i="20"/>
  <c r="I20" i="20"/>
  <c r="J20" i="20"/>
  <c r="K20" i="20"/>
  <c r="F21" i="20"/>
  <c r="G21" i="20"/>
  <c r="H21" i="20"/>
  <c r="I21" i="20"/>
  <c r="J21" i="20"/>
  <c r="K21" i="20"/>
  <c r="F22" i="20"/>
  <c r="G22" i="20"/>
  <c r="H22" i="20"/>
  <c r="I22" i="20"/>
  <c r="J22" i="20"/>
  <c r="K22" i="20"/>
  <c r="F23" i="20"/>
  <c r="G23" i="20"/>
  <c r="H23" i="20"/>
  <c r="I23" i="20"/>
  <c r="J23" i="20"/>
  <c r="K23" i="20"/>
  <c r="F24" i="20"/>
  <c r="G24" i="20"/>
  <c r="H24" i="20"/>
  <c r="I24" i="20"/>
  <c r="J24" i="20"/>
  <c r="K24" i="20"/>
  <c r="F25" i="20"/>
  <c r="G25" i="20"/>
  <c r="H25" i="20"/>
  <c r="I25" i="20"/>
  <c r="J25" i="20"/>
  <c r="K25" i="20"/>
  <c r="F26" i="20"/>
  <c r="G26" i="20"/>
  <c r="H26" i="20"/>
  <c r="I26" i="20"/>
  <c r="J26" i="20"/>
  <c r="K26" i="20"/>
  <c r="F27" i="20"/>
  <c r="G27" i="20"/>
  <c r="H27" i="20"/>
  <c r="I27" i="20"/>
  <c r="J27" i="20"/>
  <c r="K27" i="20"/>
  <c r="F28" i="20"/>
  <c r="G28" i="20"/>
  <c r="H28" i="20"/>
  <c r="I28" i="20"/>
  <c r="J28" i="20"/>
  <c r="K28" i="20"/>
  <c r="F29" i="20"/>
  <c r="G29" i="20"/>
  <c r="H29" i="20"/>
  <c r="I29" i="20"/>
  <c r="J29" i="20"/>
  <c r="K29" i="20"/>
  <c r="F30" i="20"/>
  <c r="G30" i="20"/>
  <c r="H30" i="20"/>
  <c r="I30" i="20"/>
  <c r="J30" i="20"/>
  <c r="K30" i="20"/>
  <c r="F31" i="20"/>
  <c r="G31" i="20"/>
  <c r="H31" i="20"/>
  <c r="I31" i="20"/>
  <c r="J31" i="20"/>
  <c r="K31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2" i="20"/>
  <c r="D2" i="20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F2" i="19"/>
  <c r="G2" i="19"/>
  <c r="H2" i="19"/>
  <c r="I2" i="19"/>
  <c r="J2" i="19"/>
  <c r="K2" i="19"/>
  <c r="F3" i="19"/>
  <c r="G3" i="19"/>
  <c r="H3" i="19"/>
  <c r="I3" i="19"/>
  <c r="J3" i="19"/>
  <c r="K3" i="19"/>
  <c r="F4" i="19"/>
  <c r="G4" i="19"/>
  <c r="H4" i="19"/>
  <c r="I4" i="19"/>
  <c r="J4" i="19"/>
  <c r="K4" i="19"/>
  <c r="F5" i="19"/>
  <c r="G5" i="19"/>
  <c r="H5" i="19"/>
  <c r="I5" i="19"/>
  <c r="J5" i="19"/>
  <c r="K5" i="19"/>
  <c r="F6" i="19"/>
  <c r="G6" i="19"/>
  <c r="H6" i="19"/>
  <c r="I6" i="19"/>
  <c r="J6" i="19"/>
  <c r="K6" i="19"/>
  <c r="F7" i="19"/>
  <c r="G7" i="19"/>
  <c r="H7" i="19"/>
  <c r="I7" i="19"/>
  <c r="J7" i="19"/>
  <c r="K7" i="19"/>
  <c r="F8" i="19"/>
  <c r="G8" i="19"/>
  <c r="H8" i="19"/>
  <c r="I8" i="19"/>
  <c r="J8" i="19"/>
  <c r="K8" i="19"/>
  <c r="F9" i="19"/>
  <c r="G9" i="19"/>
  <c r="H9" i="19"/>
  <c r="I9" i="19"/>
  <c r="J9" i="19"/>
  <c r="K9" i="19"/>
  <c r="F10" i="19"/>
  <c r="G10" i="19"/>
  <c r="H10" i="19"/>
  <c r="I10" i="19"/>
  <c r="J10" i="19"/>
  <c r="K10" i="19"/>
  <c r="F11" i="19"/>
  <c r="G11" i="19"/>
  <c r="H11" i="19"/>
  <c r="I11" i="19"/>
  <c r="J11" i="19"/>
  <c r="K11" i="19"/>
  <c r="F12" i="19"/>
  <c r="G12" i="19"/>
  <c r="H12" i="19"/>
  <c r="I12" i="19"/>
  <c r="J12" i="19"/>
  <c r="K12" i="19"/>
  <c r="F13" i="19"/>
  <c r="G13" i="19"/>
  <c r="H13" i="19"/>
  <c r="I13" i="19"/>
  <c r="J13" i="19"/>
  <c r="K13" i="19"/>
  <c r="F14" i="19"/>
  <c r="G14" i="19"/>
  <c r="H14" i="19"/>
  <c r="I14" i="19"/>
  <c r="J14" i="19"/>
  <c r="K14" i="19"/>
  <c r="F15" i="19"/>
  <c r="G15" i="19"/>
  <c r="H15" i="19"/>
  <c r="I15" i="19"/>
  <c r="J15" i="19"/>
  <c r="K15" i="19"/>
  <c r="F16" i="19"/>
  <c r="G16" i="19"/>
  <c r="H16" i="19"/>
  <c r="I16" i="19"/>
  <c r="J16" i="19"/>
  <c r="K16" i="19"/>
  <c r="F17" i="19"/>
  <c r="G17" i="19"/>
  <c r="H17" i="19"/>
  <c r="I17" i="19"/>
  <c r="J17" i="19"/>
  <c r="K17" i="19"/>
  <c r="F18" i="19"/>
  <c r="G18" i="19"/>
  <c r="H18" i="19"/>
  <c r="I18" i="19"/>
  <c r="J18" i="19"/>
  <c r="K18" i="19"/>
  <c r="F19" i="19"/>
  <c r="G19" i="19"/>
  <c r="H19" i="19"/>
  <c r="I19" i="19"/>
  <c r="J19" i="19"/>
  <c r="K19" i="19"/>
  <c r="F20" i="19"/>
  <c r="G20" i="19"/>
  <c r="H20" i="19"/>
  <c r="I20" i="19"/>
  <c r="J20" i="19"/>
  <c r="K20" i="19"/>
  <c r="F21" i="19"/>
  <c r="G21" i="19"/>
  <c r="H21" i="19"/>
  <c r="I21" i="19"/>
  <c r="J21" i="19"/>
  <c r="K21" i="19"/>
  <c r="F22" i="19"/>
  <c r="G22" i="19"/>
  <c r="H22" i="19"/>
  <c r="I22" i="19"/>
  <c r="J22" i="19"/>
  <c r="K22" i="19"/>
  <c r="F23" i="19"/>
  <c r="G23" i="19"/>
  <c r="H23" i="19"/>
  <c r="I23" i="19"/>
  <c r="J23" i="19"/>
  <c r="K23" i="19"/>
  <c r="F24" i="19"/>
  <c r="G24" i="19"/>
  <c r="H24" i="19"/>
  <c r="I24" i="19"/>
  <c r="J24" i="19"/>
  <c r="K24" i="19"/>
  <c r="F25" i="19"/>
  <c r="G25" i="19"/>
  <c r="H25" i="19"/>
  <c r="I25" i="19"/>
  <c r="J25" i="19"/>
  <c r="K25" i="19"/>
  <c r="F26" i="19"/>
  <c r="G26" i="19"/>
  <c r="H26" i="19"/>
  <c r="I26" i="19"/>
  <c r="J26" i="19"/>
  <c r="K26" i="19"/>
  <c r="F27" i="19"/>
  <c r="G27" i="19"/>
  <c r="H27" i="19"/>
  <c r="I27" i="19"/>
  <c r="J27" i="19"/>
  <c r="K27" i="19"/>
  <c r="F28" i="19"/>
  <c r="G28" i="19"/>
  <c r="H28" i="19"/>
  <c r="I28" i="19"/>
  <c r="J28" i="19"/>
  <c r="K28" i="19"/>
  <c r="F29" i="19"/>
  <c r="G29" i="19"/>
  <c r="H29" i="19"/>
  <c r="I29" i="19"/>
  <c r="J29" i="19"/>
  <c r="K29" i="19"/>
  <c r="F30" i="19"/>
  <c r="G30" i="19"/>
  <c r="H30" i="19"/>
  <c r="I30" i="19"/>
  <c r="J30" i="19"/>
  <c r="K30" i="19"/>
  <c r="F31" i="19"/>
  <c r="G31" i="19"/>
  <c r="H31" i="19"/>
  <c r="I31" i="19"/>
  <c r="J31" i="19"/>
  <c r="K31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2" i="19"/>
  <c r="D2" i="19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F2" i="18"/>
  <c r="G2" i="18"/>
  <c r="H2" i="18"/>
  <c r="I2" i="18"/>
  <c r="J2" i="18"/>
  <c r="K2" i="18"/>
  <c r="F3" i="18"/>
  <c r="G3" i="18"/>
  <c r="H3" i="18"/>
  <c r="I3" i="18"/>
  <c r="J3" i="18"/>
  <c r="K3" i="18"/>
  <c r="F4" i="18"/>
  <c r="G4" i="18"/>
  <c r="H4" i="18"/>
  <c r="I4" i="18"/>
  <c r="J4" i="18"/>
  <c r="K4" i="18"/>
  <c r="F5" i="18"/>
  <c r="G5" i="18"/>
  <c r="H5" i="18"/>
  <c r="I5" i="18"/>
  <c r="J5" i="18"/>
  <c r="K5" i="18"/>
  <c r="F6" i="18"/>
  <c r="G6" i="18"/>
  <c r="H6" i="18"/>
  <c r="I6" i="18"/>
  <c r="J6" i="18"/>
  <c r="K6" i="18"/>
  <c r="F7" i="18"/>
  <c r="G7" i="18"/>
  <c r="H7" i="18"/>
  <c r="I7" i="18"/>
  <c r="J7" i="18"/>
  <c r="K7" i="18"/>
  <c r="F8" i="18"/>
  <c r="G8" i="18"/>
  <c r="H8" i="18"/>
  <c r="I8" i="18"/>
  <c r="J8" i="18"/>
  <c r="K8" i="18"/>
  <c r="F9" i="18"/>
  <c r="G9" i="18"/>
  <c r="H9" i="18"/>
  <c r="I9" i="18"/>
  <c r="J9" i="18"/>
  <c r="K9" i="18"/>
  <c r="F10" i="18"/>
  <c r="G10" i="18"/>
  <c r="H10" i="18"/>
  <c r="I10" i="18"/>
  <c r="J10" i="18"/>
  <c r="K10" i="18"/>
  <c r="F11" i="18"/>
  <c r="G11" i="18"/>
  <c r="H11" i="18"/>
  <c r="I11" i="18"/>
  <c r="J11" i="18"/>
  <c r="K11" i="18"/>
  <c r="F12" i="18"/>
  <c r="G12" i="18"/>
  <c r="H12" i="18"/>
  <c r="I12" i="18"/>
  <c r="J12" i="18"/>
  <c r="K12" i="18"/>
  <c r="F13" i="18"/>
  <c r="G13" i="18"/>
  <c r="H13" i="18"/>
  <c r="I13" i="18"/>
  <c r="J13" i="18"/>
  <c r="K13" i="18"/>
  <c r="F14" i="18"/>
  <c r="G14" i="18"/>
  <c r="H14" i="18"/>
  <c r="I14" i="18"/>
  <c r="J14" i="18"/>
  <c r="K14" i="18"/>
  <c r="F15" i="18"/>
  <c r="G15" i="18"/>
  <c r="H15" i="18"/>
  <c r="I15" i="18"/>
  <c r="J15" i="18"/>
  <c r="K15" i="18"/>
  <c r="F16" i="18"/>
  <c r="G16" i="18"/>
  <c r="H16" i="18"/>
  <c r="I16" i="18"/>
  <c r="J16" i="18"/>
  <c r="K16" i="18"/>
  <c r="F17" i="18"/>
  <c r="G17" i="18"/>
  <c r="H17" i="18"/>
  <c r="I17" i="18"/>
  <c r="J17" i="18"/>
  <c r="K17" i="18"/>
  <c r="F18" i="18"/>
  <c r="G18" i="18"/>
  <c r="H18" i="18"/>
  <c r="I18" i="18"/>
  <c r="J18" i="18"/>
  <c r="K18" i="18"/>
  <c r="F19" i="18"/>
  <c r="G19" i="18"/>
  <c r="H19" i="18"/>
  <c r="I19" i="18"/>
  <c r="J19" i="18"/>
  <c r="K19" i="18"/>
  <c r="F20" i="18"/>
  <c r="G20" i="18"/>
  <c r="H20" i="18"/>
  <c r="I20" i="18"/>
  <c r="J20" i="18"/>
  <c r="K20" i="18"/>
  <c r="F21" i="18"/>
  <c r="G21" i="18"/>
  <c r="H21" i="18"/>
  <c r="I21" i="18"/>
  <c r="J21" i="18"/>
  <c r="K21" i="18"/>
  <c r="F22" i="18"/>
  <c r="G22" i="18"/>
  <c r="H22" i="18"/>
  <c r="I22" i="18"/>
  <c r="J22" i="18"/>
  <c r="K22" i="18"/>
  <c r="F23" i="18"/>
  <c r="G23" i="18"/>
  <c r="H23" i="18"/>
  <c r="I23" i="18"/>
  <c r="J23" i="18"/>
  <c r="K23" i="18"/>
  <c r="F24" i="18"/>
  <c r="G24" i="18"/>
  <c r="H24" i="18"/>
  <c r="I24" i="18"/>
  <c r="J24" i="18"/>
  <c r="K24" i="18"/>
  <c r="F25" i="18"/>
  <c r="G25" i="18"/>
  <c r="H25" i="18"/>
  <c r="I25" i="18"/>
  <c r="J25" i="18"/>
  <c r="K25" i="18"/>
  <c r="F26" i="18"/>
  <c r="G26" i="18"/>
  <c r="H26" i="18"/>
  <c r="I26" i="18"/>
  <c r="J26" i="18"/>
  <c r="K26" i="18"/>
  <c r="F27" i="18"/>
  <c r="G27" i="18"/>
  <c r="H27" i="18"/>
  <c r="I27" i="18"/>
  <c r="J27" i="18"/>
  <c r="K27" i="18"/>
  <c r="F28" i="18"/>
  <c r="G28" i="18"/>
  <c r="H28" i="18"/>
  <c r="I28" i="18"/>
  <c r="J28" i="18"/>
  <c r="K28" i="18"/>
  <c r="F29" i="18"/>
  <c r="G29" i="18"/>
  <c r="H29" i="18"/>
  <c r="I29" i="18"/>
  <c r="J29" i="18"/>
  <c r="K29" i="18"/>
  <c r="F30" i="18"/>
  <c r="G30" i="18"/>
  <c r="H30" i="18"/>
  <c r="I30" i="18"/>
  <c r="J30" i="18"/>
  <c r="K30" i="18"/>
  <c r="F31" i="18"/>
  <c r="G31" i="18"/>
  <c r="H31" i="18"/>
  <c r="I31" i="18"/>
  <c r="J31" i="18"/>
  <c r="K31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2" i="18"/>
  <c r="D2" i="18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F2" i="17"/>
  <c r="G2" i="17"/>
  <c r="H2" i="17"/>
  <c r="I2" i="17"/>
  <c r="J2" i="17"/>
  <c r="K2" i="17"/>
  <c r="F3" i="17"/>
  <c r="G3" i="17"/>
  <c r="H3" i="17"/>
  <c r="I3" i="17"/>
  <c r="J3" i="17"/>
  <c r="K3" i="17"/>
  <c r="F4" i="17"/>
  <c r="G4" i="17"/>
  <c r="H4" i="17"/>
  <c r="I4" i="17"/>
  <c r="J4" i="17"/>
  <c r="K4" i="17"/>
  <c r="F5" i="17"/>
  <c r="G5" i="17"/>
  <c r="H5" i="17"/>
  <c r="I5" i="17"/>
  <c r="J5" i="17"/>
  <c r="K5" i="17"/>
  <c r="F6" i="17"/>
  <c r="G6" i="17"/>
  <c r="H6" i="17"/>
  <c r="I6" i="17"/>
  <c r="J6" i="17"/>
  <c r="K6" i="17"/>
  <c r="F7" i="17"/>
  <c r="G7" i="17"/>
  <c r="H7" i="17"/>
  <c r="I7" i="17"/>
  <c r="J7" i="17"/>
  <c r="K7" i="17"/>
  <c r="F8" i="17"/>
  <c r="G8" i="17"/>
  <c r="H8" i="17"/>
  <c r="I8" i="17"/>
  <c r="J8" i="17"/>
  <c r="K8" i="17"/>
  <c r="F9" i="17"/>
  <c r="G9" i="17"/>
  <c r="H9" i="17"/>
  <c r="I9" i="17"/>
  <c r="J9" i="17"/>
  <c r="K9" i="17"/>
  <c r="F10" i="17"/>
  <c r="G10" i="17"/>
  <c r="H10" i="17"/>
  <c r="I10" i="17"/>
  <c r="J10" i="17"/>
  <c r="K10" i="17"/>
  <c r="F11" i="17"/>
  <c r="G11" i="17"/>
  <c r="H11" i="17"/>
  <c r="I11" i="17"/>
  <c r="J11" i="17"/>
  <c r="K11" i="17"/>
  <c r="F12" i="17"/>
  <c r="G12" i="17"/>
  <c r="H12" i="17"/>
  <c r="I12" i="17"/>
  <c r="J12" i="17"/>
  <c r="K12" i="17"/>
  <c r="F13" i="17"/>
  <c r="G13" i="17"/>
  <c r="H13" i="17"/>
  <c r="I13" i="17"/>
  <c r="J13" i="17"/>
  <c r="K13" i="17"/>
  <c r="F14" i="17"/>
  <c r="G14" i="17"/>
  <c r="H14" i="17"/>
  <c r="I14" i="17"/>
  <c r="J14" i="17"/>
  <c r="K14" i="17"/>
  <c r="F15" i="17"/>
  <c r="G15" i="17"/>
  <c r="H15" i="17"/>
  <c r="I15" i="17"/>
  <c r="J15" i="17"/>
  <c r="K15" i="17"/>
  <c r="F16" i="17"/>
  <c r="G16" i="17"/>
  <c r="H16" i="17"/>
  <c r="I16" i="17"/>
  <c r="J16" i="17"/>
  <c r="K16" i="17"/>
  <c r="F17" i="17"/>
  <c r="G17" i="17"/>
  <c r="H17" i="17"/>
  <c r="I17" i="17"/>
  <c r="J17" i="17"/>
  <c r="K17" i="17"/>
  <c r="F18" i="17"/>
  <c r="G18" i="17"/>
  <c r="H18" i="17"/>
  <c r="I18" i="17"/>
  <c r="J18" i="17"/>
  <c r="K18" i="17"/>
  <c r="F19" i="17"/>
  <c r="G19" i="17"/>
  <c r="H19" i="17"/>
  <c r="I19" i="17"/>
  <c r="J19" i="17"/>
  <c r="K19" i="17"/>
  <c r="F20" i="17"/>
  <c r="G20" i="17"/>
  <c r="H20" i="17"/>
  <c r="I20" i="17"/>
  <c r="J20" i="17"/>
  <c r="K20" i="17"/>
  <c r="F21" i="17"/>
  <c r="G21" i="17"/>
  <c r="H21" i="17"/>
  <c r="I21" i="17"/>
  <c r="J21" i="17"/>
  <c r="K21" i="17"/>
  <c r="F22" i="17"/>
  <c r="G22" i="17"/>
  <c r="H22" i="17"/>
  <c r="I22" i="17"/>
  <c r="J22" i="17"/>
  <c r="K22" i="17"/>
  <c r="F23" i="17"/>
  <c r="G23" i="17"/>
  <c r="H23" i="17"/>
  <c r="I23" i="17"/>
  <c r="J23" i="17"/>
  <c r="K23" i="17"/>
  <c r="F24" i="17"/>
  <c r="G24" i="17"/>
  <c r="H24" i="17"/>
  <c r="I24" i="17"/>
  <c r="J24" i="17"/>
  <c r="K24" i="17"/>
  <c r="F25" i="17"/>
  <c r="G25" i="17"/>
  <c r="H25" i="17"/>
  <c r="I25" i="17"/>
  <c r="J25" i="17"/>
  <c r="K25" i="17"/>
  <c r="F26" i="17"/>
  <c r="G26" i="17"/>
  <c r="H26" i="17"/>
  <c r="I26" i="17"/>
  <c r="J26" i="17"/>
  <c r="K26" i="17"/>
  <c r="F27" i="17"/>
  <c r="G27" i="17"/>
  <c r="H27" i="17"/>
  <c r="I27" i="17"/>
  <c r="J27" i="17"/>
  <c r="K27" i="17"/>
  <c r="F28" i="17"/>
  <c r="G28" i="17"/>
  <c r="H28" i="17"/>
  <c r="I28" i="17"/>
  <c r="J28" i="17"/>
  <c r="K28" i="17"/>
  <c r="F29" i="17"/>
  <c r="G29" i="17"/>
  <c r="H29" i="17"/>
  <c r="I29" i="17"/>
  <c r="J29" i="17"/>
  <c r="K29" i="17"/>
  <c r="F30" i="17"/>
  <c r="G30" i="17"/>
  <c r="H30" i="17"/>
  <c r="I30" i="17"/>
  <c r="J30" i="17"/>
  <c r="K30" i="17"/>
  <c r="F31" i="17"/>
  <c r="G31" i="17"/>
  <c r="H31" i="17"/>
  <c r="I31" i="17"/>
  <c r="J31" i="17"/>
  <c r="K31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2" i="17"/>
  <c r="D2" i="17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F2" i="16"/>
  <c r="G2" i="16"/>
  <c r="H2" i="16"/>
  <c r="I2" i="16"/>
  <c r="J2" i="16"/>
  <c r="K2" i="16"/>
  <c r="F3" i="16"/>
  <c r="G3" i="16"/>
  <c r="H3" i="16"/>
  <c r="I3" i="16"/>
  <c r="J3" i="16"/>
  <c r="K3" i="16"/>
  <c r="F4" i="16"/>
  <c r="G4" i="16"/>
  <c r="H4" i="16"/>
  <c r="I4" i="16"/>
  <c r="J4" i="16"/>
  <c r="K4" i="16"/>
  <c r="F5" i="16"/>
  <c r="G5" i="16"/>
  <c r="H5" i="16"/>
  <c r="I5" i="16"/>
  <c r="J5" i="16"/>
  <c r="K5" i="16"/>
  <c r="F6" i="16"/>
  <c r="G6" i="16"/>
  <c r="H6" i="16"/>
  <c r="I6" i="16"/>
  <c r="J6" i="16"/>
  <c r="K6" i="16"/>
  <c r="F7" i="16"/>
  <c r="G7" i="16"/>
  <c r="H7" i="16"/>
  <c r="I7" i="16"/>
  <c r="J7" i="16"/>
  <c r="K7" i="16"/>
  <c r="F8" i="16"/>
  <c r="G8" i="16"/>
  <c r="H8" i="16"/>
  <c r="I8" i="16"/>
  <c r="J8" i="16"/>
  <c r="K8" i="16"/>
  <c r="F9" i="16"/>
  <c r="G9" i="16"/>
  <c r="H9" i="16"/>
  <c r="I9" i="16"/>
  <c r="J9" i="16"/>
  <c r="K9" i="16"/>
  <c r="F10" i="16"/>
  <c r="G10" i="16"/>
  <c r="H10" i="16"/>
  <c r="I10" i="16"/>
  <c r="J10" i="16"/>
  <c r="K10" i="16"/>
  <c r="F11" i="16"/>
  <c r="G11" i="16"/>
  <c r="H11" i="16"/>
  <c r="I11" i="16"/>
  <c r="J11" i="16"/>
  <c r="K11" i="16"/>
  <c r="F12" i="16"/>
  <c r="G12" i="16"/>
  <c r="H12" i="16"/>
  <c r="I12" i="16"/>
  <c r="J12" i="16"/>
  <c r="K12" i="16"/>
  <c r="F13" i="16"/>
  <c r="G13" i="16"/>
  <c r="H13" i="16"/>
  <c r="I13" i="16"/>
  <c r="J13" i="16"/>
  <c r="K13" i="16"/>
  <c r="F14" i="16"/>
  <c r="G14" i="16"/>
  <c r="H14" i="16"/>
  <c r="I14" i="16"/>
  <c r="J14" i="16"/>
  <c r="K14" i="16"/>
  <c r="F15" i="16"/>
  <c r="G15" i="16"/>
  <c r="H15" i="16"/>
  <c r="I15" i="16"/>
  <c r="J15" i="16"/>
  <c r="K15" i="16"/>
  <c r="F16" i="16"/>
  <c r="G16" i="16"/>
  <c r="H16" i="16"/>
  <c r="I16" i="16"/>
  <c r="J16" i="16"/>
  <c r="K16" i="16"/>
  <c r="F17" i="16"/>
  <c r="G17" i="16"/>
  <c r="H17" i="16"/>
  <c r="I17" i="16"/>
  <c r="J17" i="16"/>
  <c r="K17" i="16"/>
  <c r="F18" i="16"/>
  <c r="G18" i="16"/>
  <c r="H18" i="16"/>
  <c r="I18" i="16"/>
  <c r="J18" i="16"/>
  <c r="K18" i="16"/>
  <c r="F19" i="16"/>
  <c r="G19" i="16"/>
  <c r="H19" i="16"/>
  <c r="I19" i="16"/>
  <c r="J19" i="16"/>
  <c r="K19" i="16"/>
  <c r="F20" i="16"/>
  <c r="G20" i="16"/>
  <c r="H20" i="16"/>
  <c r="I20" i="16"/>
  <c r="J20" i="16"/>
  <c r="K20" i="16"/>
  <c r="F21" i="16"/>
  <c r="G21" i="16"/>
  <c r="H21" i="16"/>
  <c r="I21" i="16"/>
  <c r="J21" i="16"/>
  <c r="K21" i="16"/>
  <c r="F22" i="16"/>
  <c r="G22" i="16"/>
  <c r="H22" i="16"/>
  <c r="I22" i="16"/>
  <c r="J22" i="16"/>
  <c r="K22" i="16"/>
  <c r="F23" i="16"/>
  <c r="G23" i="16"/>
  <c r="H23" i="16"/>
  <c r="I23" i="16"/>
  <c r="J23" i="16"/>
  <c r="K23" i="16"/>
  <c r="F24" i="16"/>
  <c r="G24" i="16"/>
  <c r="H24" i="16"/>
  <c r="I24" i="16"/>
  <c r="J24" i="16"/>
  <c r="K24" i="16"/>
  <c r="F25" i="16"/>
  <c r="G25" i="16"/>
  <c r="H25" i="16"/>
  <c r="I25" i="16"/>
  <c r="J25" i="16"/>
  <c r="K25" i="16"/>
  <c r="F26" i="16"/>
  <c r="G26" i="16"/>
  <c r="H26" i="16"/>
  <c r="I26" i="16"/>
  <c r="J26" i="16"/>
  <c r="K26" i="16"/>
  <c r="F27" i="16"/>
  <c r="G27" i="16"/>
  <c r="H27" i="16"/>
  <c r="I27" i="16"/>
  <c r="J27" i="16"/>
  <c r="K27" i="16"/>
  <c r="F28" i="16"/>
  <c r="G28" i="16"/>
  <c r="H28" i="16"/>
  <c r="I28" i="16"/>
  <c r="J28" i="16"/>
  <c r="K28" i="16"/>
  <c r="F29" i="16"/>
  <c r="G29" i="16"/>
  <c r="H29" i="16"/>
  <c r="I29" i="16"/>
  <c r="J29" i="16"/>
  <c r="K29" i="16"/>
  <c r="F30" i="16"/>
  <c r="G30" i="16"/>
  <c r="H30" i="16"/>
  <c r="I30" i="16"/>
  <c r="J30" i="16"/>
  <c r="K30" i="16"/>
  <c r="F31" i="16"/>
  <c r="G31" i="16"/>
  <c r="H31" i="16"/>
  <c r="I31" i="16"/>
  <c r="J31" i="16"/>
  <c r="K31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2" i="16"/>
  <c r="D2" i="16"/>
  <c r="B62" i="20"/>
  <c r="M62" i="20" s="1"/>
  <c r="B61" i="20"/>
  <c r="M61" i="20" s="1"/>
  <c r="B60" i="20"/>
  <c r="M60" i="20" s="1"/>
  <c r="B59" i="20"/>
  <c r="M59" i="20" s="1"/>
  <c r="B58" i="20"/>
  <c r="M58" i="20" s="1"/>
  <c r="B57" i="20"/>
  <c r="M57" i="20" s="1"/>
  <c r="B56" i="20"/>
  <c r="M56" i="20" s="1"/>
  <c r="B55" i="20"/>
  <c r="M55" i="20" s="1"/>
  <c r="B54" i="20"/>
  <c r="M54" i="20" s="1"/>
  <c r="B53" i="20"/>
  <c r="M53" i="20" s="1"/>
  <c r="B52" i="20"/>
  <c r="M52" i="20" s="1"/>
  <c r="B51" i="20"/>
  <c r="M51" i="20" s="1"/>
  <c r="B50" i="20"/>
  <c r="M50" i="20" s="1"/>
  <c r="B49" i="20"/>
  <c r="M49" i="20" s="1"/>
  <c r="B48" i="20"/>
  <c r="M48" i="20" s="1"/>
  <c r="B47" i="20"/>
  <c r="M47" i="20" s="1"/>
  <c r="B46" i="20"/>
  <c r="M46" i="20" s="1"/>
  <c r="B45" i="20"/>
  <c r="M45" i="20" s="1"/>
  <c r="B44" i="20"/>
  <c r="M44" i="20" s="1"/>
  <c r="B43" i="20"/>
  <c r="M43" i="20" s="1"/>
  <c r="B42" i="20"/>
  <c r="M42" i="20" s="1"/>
  <c r="B41" i="20"/>
  <c r="M41" i="20" s="1"/>
  <c r="B40" i="20"/>
  <c r="M40" i="20" s="1"/>
  <c r="B39" i="20"/>
  <c r="M39" i="20" s="1"/>
  <c r="B38" i="20"/>
  <c r="M38" i="20" s="1"/>
  <c r="B37" i="20"/>
  <c r="M37" i="20" s="1"/>
  <c r="B36" i="20"/>
  <c r="M36" i="20" s="1"/>
  <c r="B35" i="20"/>
  <c r="M35" i="20" s="1"/>
  <c r="B34" i="20"/>
  <c r="M34" i="20" s="1"/>
  <c r="B33" i="20"/>
  <c r="M33" i="20" s="1"/>
  <c r="B32" i="20"/>
  <c r="M32" i="20" s="1"/>
  <c r="C31" i="20"/>
  <c r="B31" i="20"/>
  <c r="M31" i="20" s="1"/>
  <c r="C30" i="20"/>
  <c r="S30" i="20" s="1"/>
  <c r="B30" i="20"/>
  <c r="M30" i="20" s="1"/>
  <c r="C29" i="20"/>
  <c r="B29" i="20"/>
  <c r="M29" i="20" s="1"/>
  <c r="C28" i="20"/>
  <c r="B28" i="20"/>
  <c r="M28" i="20" s="1"/>
  <c r="C27" i="20"/>
  <c r="Q27" i="20" s="1"/>
  <c r="B27" i="20"/>
  <c r="M27" i="20" s="1"/>
  <c r="C26" i="20"/>
  <c r="S26" i="20" s="1"/>
  <c r="B26" i="20"/>
  <c r="M26" i="20" s="1"/>
  <c r="C25" i="20"/>
  <c r="Q25" i="20" s="1"/>
  <c r="B25" i="20"/>
  <c r="M25" i="20" s="1"/>
  <c r="C24" i="20"/>
  <c r="R24" i="20" s="1"/>
  <c r="B24" i="20"/>
  <c r="M24" i="20" s="1"/>
  <c r="C23" i="20"/>
  <c r="T23" i="20" s="1"/>
  <c r="B23" i="20"/>
  <c r="M23" i="20" s="1"/>
  <c r="S22" i="20"/>
  <c r="C22" i="20"/>
  <c r="R22" i="20" s="1"/>
  <c r="B22" i="20"/>
  <c r="M22" i="20" s="1"/>
  <c r="Q21" i="20"/>
  <c r="C21" i="20"/>
  <c r="T21" i="20" s="1"/>
  <c r="B21" i="20"/>
  <c r="M21" i="20" s="1"/>
  <c r="S20" i="20"/>
  <c r="O20" i="20"/>
  <c r="C20" i="20"/>
  <c r="R20" i="20" s="1"/>
  <c r="B20" i="20"/>
  <c r="M20" i="20" s="1"/>
  <c r="C19" i="20"/>
  <c r="T19" i="20" s="1"/>
  <c r="B19" i="20"/>
  <c r="M19" i="20" s="1"/>
  <c r="C18" i="20"/>
  <c r="R18" i="20" s="1"/>
  <c r="B18" i="20"/>
  <c r="M18" i="20" s="1"/>
  <c r="Q17" i="20"/>
  <c r="C17" i="20"/>
  <c r="T17" i="20" s="1"/>
  <c r="B17" i="20"/>
  <c r="M17" i="20" s="1"/>
  <c r="C16" i="20"/>
  <c r="R16" i="20" s="1"/>
  <c r="B16" i="20"/>
  <c r="M16" i="20" s="1"/>
  <c r="O15" i="20"/>
  <c r="M15" i="20"/>
  <c r="C15" i="20"/>
  <c r="T15" i="20" s="1"/>
  <c r="B15" i="20"/>
  <c r="S14" i="20"/>
  <c r="Q14" i="20"/>
  <c r="O14" i="20"/>
  <c r="C14" i="20"/>
  <c r="R14" i="20" s="1"/>
  <c r="B14" i="20"/>
  <c r="M14" i="20" s="1"/>
  <c r="M13" i="20"/>
  <c r="C13" i="20"/>
  <c r="T13" i="20" s="1"/>
  <c r="B13" i="20"/>
  <c r="Q12" i="20"/>
  <c r="O12" i="20"/>
  <c r="C12" i="20"/>
  <c r="R12" i="20" s="1"/>
  <c r="B12" i="20"/>
  <c r="M12" i="20" s="1"/>
  <c r="C11" i="20"/>
  <c r="T11" i="20" s="1"/>
  <c r="B11" i="20"/>
  <c r="M11" i="20" s="1"/>
  <c r="O10" i="20"/>
  <c r="C10" i="20"/>
  <c r="R10" i="20" s="1"/>
  <c r="B10" i="20"/>
  <c r="M10" i="20" s="1"/>
  <c r="Q9" i="20"/>
  <c r="O9" i="20"/>
  <c r="C9" i="20"/>
  <c r="T9" i="20" s="1"/>
  <c r="B9" i="20"/>
  <c r="M9" i="20" s="1"/>
  <c r="C8" i="20"/>
  <c r="R8" i="20" s="1"/>
  <c r="B8" i="20"/>
  <c r="M8" i="20" s="1"/>
  <c r="O7" i="20"/>
  <c r="M7" i="20"/>
  <c r="C7" i="20"/>
  <c r="T7" i="20" s="1"/>
  <c r="B7" i="20"/>
  <c r="S6" i="20"/>
  <c r="Q6" i="20"/>
  <c r="C6" i="20"/>
  <c r="R6" i="20" s="1"/>
  <c r="B6" i="20"/>
  <c r="M6" i="20" s="1"/>
  <c r="M5" i="20"/>
  <c r="C5" i="20"/>
  <c r="T5" i="20" s="1"/>
  <c r="B5" i="20"/>
  <c r="Q4" i="20"/>
  <c r="O4" i="20"/>
  <c r="C4" i="20"/>
  <c r="R4" i="20" s="1"/>
  <c r="B4" i="20"/>
  <c r="M4" i="20" s="1"/>
  <c r="C3" i="20"/>
  <c r="T3" i="20" s="1"/>
  <c r="B3" i="20"/>
  <c r="M3" i="20" s="1"/>
  <c r="O2" i="20"/>
  <c r="C2" i="20"/>
  <c r="R2" i="20" s="1"/>
  <c r="B2" i="20"/>
  <c r="M2" i="20" s="1"/>
  <c r="B62" i="19"/>
  <c r="M62" i="19" s="1"/>
  <c r="B61" i="19"/>
  <c r="M61" i="19" s="1"/>
  <c r="B60" i="19"/>
  <c r="M60" i="19" s="1"/>
  <c r="B59" i="19"/>
  <c r="M59" i="19" s="1"/>
  <c r="B58" i="19"/>
  <c r="M58" i="19" s="1"/>
  <c r="B57" i="19"/>
  <c r="M57" i="19" s="1"/>
  <c r="B56" i="19"/>
  <c r="M56" i="19" s="1"/>
  <c r="B55" i="19"/>
  <c r="M55" i="19" s="1"/>
  <c r="B54" i="19"/>
  <c r="M54" i="19" s="1"/>
  <c r="B53" i="19"/>
  <c r="M53" i="19" s="1"/>
  <c r="B52" i="19"/>
  <c r="M52" i="19" s="1"/>
  <c r="B51" i="19"/>
  <c r="M51" i="19" s="1"/>
  <c r="B50" i="19"/>
  <c r="M50" i="19" s="1"/>
  <c r="B49" i="19"/>
  <c r="M49" i="19" s="1"/>
  <c r="B48" i="19"/>
  <c r="M48" i="19" s="1"/>
  <c r="B47" i="19"/>
  <c r="M47" i="19" s="1"/>
  <c r="M46" i="19"/>
  <c r="B46" i="19"/>
  <c r="B45" i="19"/>
  <c r="M45" i="19" s="1"/>
  <c r="B44" i="19"/>
  <c r="M44" i="19" s="1"/>
  <c r="B43" i="19"/>
  <c r="M43" i="19" s="1"/>
  <c r="B42" i="19"/>
  <c r="M42" i="19" s="1"/>
  <c r="B41" i="19"/>
  <c r="M41" i="19" s="1"/>
  <c r="B40" i="19"/>
  <c r="M40" i="19" s="1"/>
  <c r="B39" i="19"/>
  <c r="M39" i="19" s="1"/>
  <c r="M38" i="19"/>
  <c r="B38" i="19"/>
  <c r="B37" i="19"/>
  <c r="M37" i="19" s="1"/>
  <c r="B36" i="19"/>
  <c r="M36" i="19" s="1"/>
  <c r="B35" i="19"/>
  <c r="M35" i="19" s="1"/>
  <c r="B34" i="19"/>
  <c r="M34" i="19" s="1"/>
  <c r="B33" i="19"/>
  <c r="M33" i="19" s="1"/>
  <c r="B32" i="19"/>
  <c r="M32" i="19" s="1"/>
  <c r="C31" i="19"/>
  <c r="T31" i="19" s="1"/>
  <c r="B31" i="19"/>
  <c r="M31" i="19" s="1"/>
  <c r="O30" i="19"/>
  <c r="C30" i="19"/>
  <c r="R30" i="19" s="1"/>
  <c r="B30" i="19"/>
  <c r="M30" i="19" s="1"/>
  <c r="C29" i="19"/>
  <c r="T29" i="19" s="1"/>
  <c r="B29" i="19"/>
  <c r="M29" i="19" s="1"/>
  <c r="C28" i="19"/>
  <c r="R28" i="19" s="1"/>
  <c r="B28" i="19"/>
  <c r="M28" i="19" s="1"/>
  <c r="C27" i="19"/>
  <c r="T27" i="19" s="1"/>
  <c r="B27" i="19"/>
  <c r="M27" i="19" s="1"/>
  <c r="C26" i="19"/>
  <c r="R26" i="19" s="1"/>
  <c r="B26" i="19"/>
  <c r="M26" i="19" s="1"/>
  <c r="C25" i="19"/>
  <c r="T25" i="19" s="1"/>
  <c r="B25" i="19"/>
  <c r="M25" i="19" s="1"/>
  <c r="C24" i="19"/>
  <c r="R24" i="19" s="1"/>
  <c r="B24" i="19"/>
  <c r="M24" i="19" s="1"/>
  <c r="C23" i="19"/>
  <c r="T23" i="19" s="1"/>
  <c r="B23" i="19"/>
  <c r="M23" i="19" s="1"/>
  <c r="C22" i="19"/>
  <c r="R22" i="19" s="1"/>
  <c r="B22" i="19"/>
  <c r="M22" i="19" s="1"/>
  <c r="C21" i="19"/>
  <c r="T21" i="19" s="1"/>
  <c r="B21" i="19"/>
  <c r="M21" i="19" s="1"/>
  <c r="C20" i="19"/>
  <c r="R20" i="19" s="1"/>
  <c r="B20" i="19"/>
  <c r="M20" i="19" s="1"/>
  <c r="C19" i="19"/>
  <c r="T19" i="19" s="1"/>
  <c r="B19" i="19"/>
  <c r="M19" i="19" s="1"/>
  <c r="C18" i="19"/>
  <c r="R18" i="19" s="1"/>
  <c r="B18" i="19"/>
  <c r="M18" i="19" s="1"/>
  <c r="C17" i="19"/>
  <c r="T17" i="19" s="1"/>
  <c r="B17" i="19"/>
  <c r="M17" i="19" s="1"/>
  <c r="O16" i="19"/>
  <c r="C16" i="19"/>
  <c r="R16" i="19" s="1"/>
  <c r="B16" i="19"/>
  <c r="M16" i="19" s="1"/>
  <c r="Q15" i="19"/>
  <c r="O15" i="19"/>
  <c r="C15" i="19"/>
  <c r="T15" i="19" s="1"/>
  <c r="B15" i="19"/>
  <c r="M15" i="19" s="1"/>
  <c r="C14" i="19"/>
  <c r="R14" i="19" s="1"/>
  <c r="B14" i="19"/>
  <c r="M14" i="19" s="1"/>
  <c r="O13" i="19"/>
  <c r="M13" i="19"/>
  <c r="C13" i="19"/>
  <c r="T13" i="19" s="1"/>
  <c r="B13" i="19"/>
  <c r="S12" i="19"/>
  <c r="Q12" i="19"/>
  <c r="O12" i="19"/>
  <c r="C12" i="19"/>
  <c r="R12" i="19" s="1"/>
  <c r="B12" i="19"/>
  <c r="M12" i="19" s="1"/>
  <c r="M11" i="19"/>
  <c r="C11" i="19"/>
  <c r="T11" i="19" s="1"/>
  <c r="B11" i="19"/>
  <c r="Q10" i="19"/>
  <c r="O10" i="19"/>
  <c r="C10" i="19"/>
  <c r="R10" i="19" s="1"/>
  <c r="B10" i="19"/>
  <c r="M10" i="19" s="1"/>
  <c r="C9" i="19"/>
  <c r="T9" i="19" s="1"/>
  <c r="B9" i="19"/>
  <c r="M9" i="19" s="1"/>
  <c r="O8" i="19"/>
  <c r="C8" i="19"/>
  <c r="R8" i="19" s="1"/>
  <c r="B8" i="19"/>
  <c r="M8" i="19" s="1"/>
  <c r="Q7" i="19"/>
  <c r="O7" i="19"/>
  <c r="C7" i="19"/>
  <c r="T7" i="19" s="1"/>
  <c r="B7" i="19"/>
  <c r="M7" i="19" s="1"/>
  <c r="C6" i="19"/>
  <c r="R6" i="19" s="1"/>
  <c r="B6" i="19"/>
  <c r="M6" i="19" s="1"/>
  <c r="O5" i="19"/>
  <c r="M5" i="19"/>
  <c r="C5" i="19"/>
  <c r="T5" i="19" s="1"/>
  <c r="B5" i="19"/>
  <c r="S4" i="19"/>
  <c r="Q4" i="19"/>
  <c r="O4" i="19"/>
  <c r="C4" i="19"/>
  <c r="R4" i="19" s="1"/>
  <c r="B4" i="19"/>
  <c r="M4" i="19" s="1"/>
  <c r="M3" i="19"/>
  <c r="C3" i="19"/>
  <c r="T3" i="19" s="1"/>
  <c r="B3" i="19"/>
  <c r="Q2" i="19"/>
  <c r="O2" i="19"/>
  <c r="C2" i="19"/>
  <c r="R2" i="19" s="1"/>
  <c r="B2" i="19"/>
  <c r="B62" i="18"/>
  <c r="M62" i="18" s="1"/>
  <c r="B61" i="18"/>
  <c r="M61" i="18" s="1"/>
  <c r="B60" i="18"/>
  <c r="M60" i="18" s="1"/>
  <c r="M59" i="18"/>
  <c r="B59" i="18"/>
  <c r="B58" i="18"/>
  <c r="M58" i="18" s="1"/>
  <c r="B57" i="18"/>
  <c r="M57" i="18" s="1"/>
  <c r="B56" i="18"/>
  <c r="M56" i="18" s="1"/>
  <c r="M55" i="18"/>
  <c r="B55" i="18"/>
  <c r="M54" i="18"/>
  <c r="B54" i="18"/>
  <c r="B53" i="18"/>
  <c r="M53" i="18" s="1"/>
  <c r="B52" i="18"/>
  <c r="M52" i="18" s="1"/>
  <c r="M51" i="18"/>
  <c r="B51" i="18"/>
  <c r="M50" i="18"/>
  <c r="B50" i="18"/>
  <c r="B49" i="18"/>
  <c r="M49" i="18" s="1"/>
  <c r="B48" i="18"/>
  <c r="M48" i="18" s="1"/>
  <c r="M47" i="18"/>
  <c r="B47" i="18"/>
  <c r="M46" i="18"/>
  <c r="B46" i="18"/>
  <c r="B45" i="18"/>
  <c r="M45" i="18" s="1"/>
  <c r="B44" i="18"/>
  <c r="M44" i="18" s="1"/>
  <c r="M43" i="18"/>
  <c r="B43" i="18"/>
  <c r="M42" i="18"/>
  <c r="B42" i="18"/>
  <c r="B41" i="18"/>
  <c r="M41" i="18" s="1"/>
  <c r="B40" i="18"/>
  <c r="M40" i="18" s="1"/>
  <c r="M39" i="18"/>
  <c r="B39" i="18"/>
  <c r="M38" i="18"/>
  <c r="B38" i="18"/>
  <c r="B37" i="18"/>
  <c r="M37" i="18" s="1"/>
  <c r="B36" i="18"/>
  <c r="M36" i="18" s="1"/>
  <c r="M35" i="18"/>
  <c r="B35" i="18"/>
  <c r="M34" i="18"/>
  <c r="B34" i="18"/>
  <c r="B33" i="18"/>
  <c r="M33" i="18" s="1"/>
  <c r="B32" i="18"/>
  <c r="M32" i="18" s="1"/>
  <c r="C31" i="18"/>
  <c r="Q31" i="18" s="1"/>
  <c r="B31" i="18"/>
  <c r="M31" i="18" s="1"/>
  <c r="C30" i="18"/>
  <c r="Q30" i="18" s="1"/>
  <c r="B30" i="18"/>
  <c r="M30" i="18" s="1"/>
  <c r="C29" i="18"/>
  <c r="Q29" i="18" s="1"/>
  <c r="B29" i="18"/>
  <c r="M29" i="18" s="1"/>
  <c r="C28" i="18"/>
  <c r="Q28" i="18" s="1"/>
  <c r="B28" i="18"/>
  <c r="M28" i="18" s="1"/>
  <c r="C27" i="18"/>
  <c r="Q27" i="18" s="1"/>
  <c r="B27" i="18"/>
  <c r="M27" i="18" s="1"/>
  <c r="C26" i="18"/>
  <c r="Q26" i="18" s="1"/>
  <c r="B26" i="18"/>
  <c r="M26" i="18" s="1"/>
  <c r="C25" i="18"/>
  <c r="Q25" i="18" s="1"/>
  <c r="B25" i="18"/>
  <c r="M25" i="18" s="1"/>
  <c r="O24" i="18"/>
  <c r="C24" i="18"/>
  <c r="Q24" i="18" s="1"/>
  <c r="B24" i="18"/>
  <c r="M24" i="18" s="1"/>
  <c r="Q23" i="18"/>
  <c r="C23" i="18"/>
  <c r="T23" i="18" s="1"/>
  <c r="B23" i="18"/>
  <c r="M23" i="18" s="1"/>
  <c r="S22" i="18"/>
  <c r="N22" i="18"/>
  <c r="C22" i="18"/>
  <c r="Q22" i="18" s="1"/>
  <c r="B22" i="18"/>
  <c r="M22" i="18" s="1"/>
  <c r="C21" i="18"/>
  <c r="Q21" i="18" s="1"/>
  <c r="B21" i="18"/>
  <c r="M21" i="18" s="1"/>
  <c r="N20" i="18"/>
  <c r="C20" i="18"/>
  <c r="Q20" i="18" s="1"/>
  <c r="B20" i="18"/>
  <c r="M20" i="18" s="1"/>
  <c r="C19" i="18"/>
  <c r="T19" i="18" s="1"/>
  <c r="B19" i="18"/>
  <c r="M19" i="18" s="1"/>
  <c r="R18" i="18"/>
  <c r="O18" i="18"/>
  <c r="N18" i="18"/>
  <c r="C18" i="18"/>
  <c r="Q18" i="18" s="1"/>
  <c r="B18" i="18"/>
  <c r="M18" i="18" s="1"/>
  <c r="Q17" i="18"/>
  <c r="C17" i="18"/>
  <c r="T17" i="18" s="1"/>
  <c r="B17" i="18"/>
  <c r="M17" i="18" s="1"/>
  <c r="C16" i="18"/>
  <c r="Q16" i="18" s="1"/>
  <c r="B16" i="18"/>
  <c r="M16" i="18" s="1"/>
  <c r="C15" i="18"/>
  <c r="T15" i="18" s="1"/>
  <c r="B15" i="18"/>
  <c r="M15" i="18" s="1"/>
  <c r="C14" i="18"/>
  <c r="S14" i="18" s="1"/>
  <c r="B14" i="18"/>
  <c r="M14" i="18" s="1"/>
  <c r="C13" i="18"/>
  <c r="T13" i="18" s="1"/>
  <c r="B13" i="18"/>
  <c r="M13" i="18" s="1"/>
  <c r="Q12" i="18"/>
  <c r="O12" i="18"/>
  <c r="C12" i="18"/>
  <c r="R12" i="18" s="1"/>
  <c r="B12" i="18"/>
  <c r="M12" i="18" s="1"/>
  <c r="Q11" i="18"/>
  <c r="C11" i="18"/>
  <c r="T11" i="18" s="1"/>
  <c r="B11" i="18"/>
  <c r="M11" i="18" s="1"/>
  <c r="S10" i="18"/>
  <c r="O10" i="18"/>
  <c r="N10" i="18"/>
  <c r="C10" i="18"/>
  <c r="Q10" i="18" s="1"/>
  <c r="B10" i="18"/>
  <c r="M10" i="18" s="1"/>
  <c r="Q9" i="18"/>
  <c r="C9" i="18"/>
  <c r="T9" i="18" s="1"/>
  <c r="B9" i="18"/>
  <c r="M9" i="18" s="1"/>
  <c r="N8" i="18"/>
  <c r="C8" i="18"/>
  <c r="O8" i="18" s="1"/>
  <c r="B8" i="18"/>
  <c r="M8" i="18" s="1"/>
  <c r="C7" i="18"/>
  <c r="T7" i="18" s="1"/>
  <c r="B7" i="18"/>
  <c r="M7" i="18" s="1"/>
  <c r="C6" i="18"/>
  <c r="S6" i="18" s="1"/>
  <c r="B6" i="18"/>
  <c r="M6" i="18" s="1"/>
  <c r="C5" i="18"/>
  <c r="T5" i="18" s="1"/>
  <c r="B5" i="18"/>
  <c r="M5" i="18" s="1"/>
  <c r="Q4" i="18"/>
  <c r="O4" i="18"/>
  <c r="C4" i="18"/>
  <c r="T4" i="18" s="1"/>
  <c r="B4" i="18"/>
  <c r="M4" i="18" s="1"/>
  <c r="Q3" i="18"/>
  <c r="C3" i="18"/>
  <c r="T3" i="18" s="1"/>
  <c r="B3" i="18"/>
  <c r="M3" i="18" s="1"/>
  <c r="S2" i="18"/>
  <c r="Q2" i="18"/>
  <c r="O2" i="18"/>
  <c r="N2" i="18"/>
  <c r="C2" i="18"/>
  <c r="R2" i="18" s="1"/>
  <c r="B2" i="18"/>
  <c r="M2" i="18" s="1"/>
  <c r="B62" i="17"/>
  <c r="M62" i="17" s="1"/>
  <c r="B61" i="17"/>
  <c r="M61" i="17" s="1"/>
  <c r="B60" i="17"/>
  <c r="M60" i="17" s="1"/>
  <c r="M59" i="17"/>
  <c r="B59" i="17"/>
  <c r="B58" i="17"/>
  <c r="M58" i="17" s="1"/>
  <c r="B57" i="17"/>
  <c r="M57" i="17" s="1"/>
  <c r="B56" i="17"/>
  <c r="M56" i="17" s="1"/>
  <c r="B55" i="17"/>
  <c r="M55" i="17" s="1"/>
  <c r="B54" i="17"/>
  <c r="M54" i="17" s="1"/>
  <c r="B53" i="17"/>
  <c r="M53" i="17" s="1"/>
  <c r="B52" i="17"/>
  <c r="M52" i="17" s="1"/>
  <c r="M51" i="17"/>
  <c r="B51" i="17"/>
  <c r="B50" i="17"/>
  <c r="M50" i="17" s="1"/>
  <c r="B49" i="17"/>
  <c r="M49" i="17" s="1"/>
  <c r="B48" i="17"/>
  <c r="M48" i="17" s="1"/>
  <c r="B47" i="17"/>
  <c r="M47" i="17" s="1"/>
  <c r="B46" i="17"/>
  <c r="M46" i="17" s="1"/>
  <c r="B45" i="17"/>
  <c r="M45" i="17" s="1"/>
  <c r="B44" i="17"/>
  <c r="M44" i="17" s="1"/>
  <c r="B43" i="17"/>
  <c r="M43" i="17" s="1"/>
  <c r="B42" i="17"/>
  <c r="M42" i="17" s="1"/>
  <c r="B41" i="17"/>
  <c r="M41" i="17" s="1"/>
  <c r="B40" i="17"/>
  <c r="M40" i="17" s="1"/>
  <c r="B39" i="17"/>
  <c r="M39" i="17" s="1"/>
  <c r="M38" i="17"/>
  <c r="B38" i="17"/>
  <c r="B37" i="17"/>
  <c r="M37" i="17" s="1"/>
  <c r="B36" i="17"/>
  <c r="M36" i="17" s="1"/>
  <c r="M35" i="17"/>
  <c r="B35" i="17"/>
  <c r="B34" i="17"/>
  <c r="M34" i="17" s="1"/>
  <c r="B33" i="17"/>
  <c r="M33" i="17" s="1"/>
  <c r="B32" i="17"/>
  <c r="M32" i="17" s="1"/>
  <c r="C31" i="17"/>
  <c r="Q31" i="17" s="1"/>
  <c r="B31" i="17"/>
  <c r="M31" i="17" s="1"/>
  <c r="O30" i="17"/>
  <c r="N30" i="17"/>
  <c r="C30" i="17"/>
  <c r="Q30" i="17" s="1"/>
  <c r="B30" i="17"/>
  <c r="M30" i="17" s="1"/>
  <c r="C29" i="17"/>
  <c r="Q29" i="17" s="1"/>
  <c r="B29" i="17"/>
  <c r="M29" i="17" s="1"/>
  <c r="C28" i="17"/>
  <c r="Q28" i="17" s="1"/>
  <c r="B28" i="17"/>
  <c r="M28" i="17" s="1"/>
  <c r="C27" i="17"/>
  <c r="Q27" i="17" s="1"/>
  <c r="B27" i="17"/>
  <c r="M27" i="17" s="1"/>
  <c r="R26" i="17"/>
  <c r="C26" i="17"/>
  <c r="Q26" i="17" s="1"/>
  <c r="B26" i="17"/>
  <c r="M26" i="17" s="1"/>
  <c r="C25" i="17"/>
  <c r="Q25" i="17" s="1"/>
  <c r="B25" i="17"/>
  <c r="M25" i="17" s="1"/>
  <c r="C24" i="17"/>
  <c r="Q24" i="17" s="1"/>
  <c r="B24" i="17"/>
  <c r="M24" i="17" s="1"/>
  <c r="C23" i="17"/>
  <c r="Q23" i="17" s="1"/>
  <c r="B23" i="17"/>
  <c r="M23" i="17" s="1"/>
  <c r="C22" i="17"/>
  <c r="Q22" i="17" s="1"/>
  <c r="B22" i="17"/>
  <c r="M22" i="17" s="1"/>
  <c r="C21" i="17"/>
  <c r="T21" i="17" s="1"/>
  <c r="B21" i="17"/>
  <c r="M21" i="17" s="1"/>
  <c r="C20" i="17"/>
  <c r="T20" i="17" s="1"/>
  <c r="B20" i="17"/>
  <c r="M20" i="17" s="1"/>
  <c r="C19" i="17"/>
  <c r="T19" i="17" s="1"/>
  <c r="B19" i="17"/>
  <c r="M19" i="17" s="1"/>
  <c r="Q18" i="17"/>
  <c r="O18" i="17"/>
  <c r="C18" i="17"/>
  <c r="T18" i="17" s="1"/>
  <c r="B18" i="17"/>
  <c r="M18" i="17" s="1"/>
  <c r="C17" i="17"/>
  <c r="T17" i="17" s="1"/>
  <c r="B17" i="17"/>
  <c r="M17" i="17" s="1"/>
  <c r="C16" i="17"/>
  <c r="T16" i="17" s="1"/>
  <c r="B16" i="17"/>
  <c r="M16" i="17" s="1"/>
  <c r="C15" i="17"/>
  <c r="T15" i="17" s="1"/>
  <c r="B15" i="17"/>
  <c r="M15" i="17" s="1"/>
  <c r="C14" i="17"/>
  <c r="T14" i="17" s="1"/>
  <c r="B14" i="17"/>
  <c r="M14" i="17" s="1"/>
  <c r="C13" i="17"/>
  <c r="T13" i="17" s="1"/>
  <c r="B13" i="17"/>
  <c r="M13" i="17" s="1"/>
  <c r="C12" i="17"/>
  <c r="T12" i="17" s="1"/>
  <c r="B12" i="17"/>
  <c r="M12" i="17" s="1"/>
  <c r="C11" i="17"/>
  <c r="T11" i="17" s="1"/>
  <c r="B11" i="17"/>
  <c r="M11" i="17" s="1"/>
  <c r="C10" i="17"/>
  <c r="T10" i="17" s="1"/>
  <c r="B10" i="17"/>
  <c r="M10" i="17" s="1"/>
  <c r="C9" i="17"/>
  <c r="T9" i="17" s="1"/>
  <c r="B9" i="17"/>
  <c r="M9" i="17" s="1"/>
  <c r="C8" i="17"/>
  <c r="T8" i="17" s="1"/>
  <c r="B8" i="17"/>
  <c r="M8" i="17" s="1"/>
  <c r="C7" i="17"/>
  <c r="T7" i="17" s="1"/>
  <c r="B7" i="17"/>
  <c r="M7" i="17" s="1"/>
  <c r="C6" i="17"/>
  <c r="T6" i="17" s="1"/>
  <c r="B6" i="17"/>
  <c r="M6" i="17" s="1"/>
  <c r="C5" i="17"/>
  <c r="T5" i="17" s="1"/>
  <c r="B5" i="17"/>
  <c r="M5" i="17" s="1"/>
  <c r="C4" i="17"/>
  <c r="T4" i="17" s="1"/>
  <c r="B4" i="17"/>
  <c r="M4" i="17" s="1"/>
  <c r="C3" i="17"/>
  <c r="T3" i="17" s="1"/>
  <c r="B3" i="17"/>
  <c r="M3" i="17" s="1"/>
  <c r="C2" i="17"/>
  <c r="T2" i="17" s="1"/>
  <c r="B2" i="17"/>
  <c r="M2" i="17" s="1"/>
  <c r="M62" i="16"/>
  <c r="B62" i="16"/>
  <c r="B61" i="16"/>
  <c r="M61" i="16" s="1"/>
  <c r="B60" i="16"/>
  <c r="M60" i="16" s="1"/>
  <c r="M59" i="16"/>
  <c r="B59" i="16"/>
  <c r="B58" i="16"/>
  <c r="M58" i="16" s="1"/>
  <c r="B57" i="16"/>
  <c r="M57" i="16" s="1"/>
  <c r="B56" i="16"/>
  <c r="M56" i="16" s="1"/>
  <c r="M55" i="16"/>
  <c r="B55" i="16"/>
  <c r="M54" i="16"/>
  <c r="B54" i="16"/>
  <c r="B53" i="16"/>
  <c r="M53" i="16" s="1"/>
  <c r="B52" i="16"/>
  <c r="M52" i="16" s="1"/>
  <c r="M51" i="16"/>
  <c r="B51" i="16"/>
  <c r="M50" i="16"/>
  <c r="B50" i="16"/>
  <c r="B49" i="16"/>
  <c r="M49" i="16" s="1"/>
  <c r="B48" i="16"/>
  <c r="M48" i="16" s="1"/>
  <c r="M47" i="16"/>
  <c r="B47" i="16"/>
  <c r="M46" i="16"/>
  <c r="B46" i="16"/>
  <c r="B45" i="16"/>
  <c r="M45" i="16" s="1"/>
  <c r="B44" i="16"/>
  <c r="M44" i="16" s="1"/>
  <c r="M43" i="16"/>
  <c r="B43" i="16"/>
  <c r="M42" i="16"/>
  <c r="B42" i="16"/>
  <c r="B41" i="16"/>
  <c r="M41" i="16" s="1"/>
  <c r="B40" i="16"/>
  <c r="M40" i="16" s="1"/>
  <c r="M39" i="16"/>
  <c r="B39" i="16"/>
  <c r="M38" i="16"/>
  <c r="B38" i="16"/>
  <c r="B37" i="16"/>
  <c r="M37" i="16" s="1"/>
  <c r="B36" i="16"/>
  <c r="M36" i="16" s="1"/>
  <c r="M35" i="16"/>
  <c r="B35" i="16"/>
  <c r="M34" i="16"/>
  <c r="B34" i="16"/>
  <c r="B33" i="16"/>
  <c r="M33" i="16" s="1"/>
  <c r="B32" i="16"/>
  <c r="M32" i="16" s="1"/>
  <c r="C31" i="16"/>
  <c r="T31" i="16" s="1"/>
  <c r="B31" i="16"/>
  <c r="M31" i="16" s="1"/>
  <c r="C30" i="16"/>
  <c r="R30" i="16" s="1"/>
  <c r="B30" i="16"/>
  <c r="M30" i="16" s="1"/>
  <c r="C29" i="16"/>
  <c r="T29" i="16" s="1"/>
  <c r="B29" i="16"/>
  <c r="M29" i="16" s="1"/>
  <c r="C28" i="16"/>
  <c r="R28" i="16" s="1"/>
  <c r="B28" i="16"/>
  <c r="M28" i="16" s="1"/>
  <c r="C27" i="16"/>
  <c r="T27" i="16" s="1"/>
  <c r="B27" i="16"/>
  <c r="M27" i="16" s="1"/>
  <c r="C26" i="16"/>
  <c r="R26" i="16" s="1"/>
  <c r="B26" i="16"/>
  <c r="M26" i="16" s="1"/>
  <c r="C25" i="16"/>
  <c r="T25" i="16" s="1"/>
  <c r="B25" i="16"/>
  <c r="M25" i="16" s="1"/>
  <c r="C24" i="16"/>
  <c r="R24" i="16" s="1"/>
  <c r="B24" i="16"/>
  <c r="M24" i="16" s="1"/>
  <c r="C23" i="16"/>
  <c r="T23" i="16" s="1"/>
  <c r="B23" i="16"/>
  <c r="M23" i="16" s="1"/>
  <c r="C22" i="16"/>
  <c r="R22" i="16" s="1"/>
  <c r="B22" i="16"/>
  <c r="M22" i="16" s="1"/>
  <c r="C21" i="16"/>
  <c r="T21" i="16" s="1"/>
  <c r="B21" i="16"/>
  <c r="M21" i="16" s="1"/>
  <c r="C20" i="16"/>
  <c r="R20" i="16" s="1"/>
  <c r="B20" i="16"/>
  <c r="M20" i="16" s="1"/>
  <c r="O19" i="16"/>
  <c r="M19" i="16"/>
  <c r="C19" i="16"/>
  <c r="T19" i="16" s="1"/>
  <c r="B19" i="16"/>
  <c r="S18" i="16"/>
  <c r="Q18" i="16"/>
  <c r="O18" i="16"/>
  <c r="C18" i="16"/>
  <c r="R18" i="16" s="1"/>
  <c r="B18" i="16"/>
  <c r="M18" i="16" s="1"/>
  <c r="M17" i="16"/>
  <c r="C17" i="16"/>
  <c r="T17" i="16" s="1"/>
  <c r="B17" i="16"/>
  <c r="Q16" i="16"/>
  <c r="O16" i="16"/>
  <c r="C16" i="16"/>
  <c r="R16" i="16" s="1"/>
  <c r="B16" i="16"/>
  <c r="M16" i="16" s="1"/>
  <c r="C15" i="16"/>
  <c r="T15" i="16" s="1"/>
  <c r="B15" i="16"/>
  <c r="M15" i="16" s="1"/>
  <c r="O14" i="16"/>
  <c r="C14" i="16"/>
  <c r="R14" i="16" s="1"/>
  <c r="B14" i="16"/>
  <c r="M14" i="16" s="1"/>
  <c r="Q13" i="16"/>
  <c r="O13" i="16"/>
  <c r="C13" i="16"/>
  <c r="T13" i="16" s="1"/>
  <c r="B13" i="16"/>
  <c r="M13" i="16" s="1"/>
  <c r="C12" i="16"/>
  <c r="R12" i="16" s="1"/>
  <c r="B12" i="16"/>
  <c r="M12" i="16" s="1"/>
  <c r="O11" i="16"/>
  <c r="M11" i="16"/>
  <c r="C11" i="16"/>
  <c r="T11" i="16" s="1"/>
  <c r="B11" i="16"/>
  <c r="S10" i="16"/>
  <c r="Q10" i="16"/>
  <c r="O10" i="16"/>
  <c r="C10" i="16"/>
  <c r="R10" i="16" s="1"/>
  <c r="B10" i="16"/>
  <c r="M10" i="16" s="1"/>
  <c r="M9" i="16"/>
  <c r="C9" i="16"/>
  <c r="T9" i="16" s="1"/>
  <c r="B9" i="16"/>
  <c r="Q8" i="16"/>
  <c r="O8" i="16"/>
  <c r="C8" i="16"/>
  <c r="R8" i="16" s="1"/>
  <c r="B8" i="16"/>
  <c r="M8" i="16" s="1"/>
  <c r="C7" i="16"/>
  <c r="T7" i="16" s="1"/>
  <c r="B7" i="16"/>
  <c r="M7" i="16" s="1"/>
  <c r="O6" i="16"/>
  <c r="C6" i="16"/>
  <c r="R6" i="16" s="1"/>
  <c r="B6" i="16"/>
  <c r="M6" i="16" s="1"/>
  <c r="Q5" i="16"/>
  <c r="O5" i="16"/>
  <c r="C5" i="16"/>
  <c r="T5" i="16" s="1"/>
  <c r="B5" i="16"/>
  <c r="M5" i="16" s="1"/>
  <c r="C4" i="16"/>
  <c r="R4" i="16" s="1"/>
  <c r="B4" i="16"/>
  <c r="M4" i="16" s="1"/>
  <c r="O3" i="16"/>
  <c r="M3" i="16"/>
  <c r="C3" i="16"/>
  <c r="T3" i="16" s="1"/>
  <c r="B3" i="16"/>
  <c r="S2" i="16"/>
  <c r="Q2" i="16"/>
  <c r="C2" i="16"/>
  <c r="R2" i="16" s="1"/>
  <c r="B2" i="16"/>
  <c r="M2" i="16" s="1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D3" i="7"/>
  <c r="E3" i="7"/>
  <c r="F3" i="7"/>
  <c r="G3" i="7"/>
  <c r="H3" i="7"/>
  <c r="I3" i="7"/>
  <c r="J3" i="7"/>
  <c r="D5" i="7"/>
  <c r="E5" i="7"/>
  <c r="F5" i="7"/>
  <c r="G5" i="7"/>
  <c r="H5" i="7"/>
  <c r="I5" i="7"/>
  <c r="J5" i="7"/>
  <c r="J7" i="7"/>
  <c r="D7" i="7"/>
  <c r="E7" i="7"/>
  <c r="F7" i="7"/>
  <c r="G7" i="7"/>
  <c r="H7" i="7"/>
  <c r="I7" i="7"/>
  <c r="D9" i="7"/>
  <c r="E9" i="7"/>
  <c r="F9" i="7"/>
  <c r="G9" i="7"/>
  <c r="H9" i="7"/>
  <c r="I9" i="7"/>
  <c r="J9" i="7"/>
  <c r="D11" i="7"/>
  <c r="E11" i="7"/>
  <c r="F11" i="7"/>
  <c r="G11" i="7"/>
  <c r="H11" i="7"/>
  <c r="I11" i="7"/>
  <c r="J11" i="7"/>
  <c r="D13" i="7"/>
  <c r="E13" i="7"/>
  <c r="F13" i="7"/>
  <c r="G13" i="7"/>
  <c r="H13" i="7"/>
  <c r="I13" i="7"/>
  <c r="J13" i="7"/>
  <c r="C13" i="7"/>
  <c r="C11" i="7"/>
  <c r="C9" i="7"/>
  <c r="C7" i="7"/>
  <c r="C5" i="7"/>
  <c r="C3" i="7"/>
  <c r="B2" i="7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2" i="9"/>
  <c r="B3" i="9"/>
  <c r="M3" i="9" s="1"/>
  <c r="B4" i="9"/>
  <c r="M4" i="9" s="1"/>
  <c r="B5" i="9"/>
  <c r="M5" i="9" s="1"/>
  <c r="B6" i="9"/>
  <c r="M6" i="9" s="1"/>
  <c r="B7" i="9"/>
  <c r="M7" i="9" s="1"/>
  <c r="B8" i="9"/>
  <c r="M8" i="9" s="1"/>
  <c r="B9" i="9"/>
  <c r="M9" i="9" s="1"/>
  <c r="B10" i="9"/>
  <c r="M10" i="9" s="1"/>
  <c r="B11" i="9"/>
  <c r="M11" i="9" s="1"/>
  <c r="B12" i="9"/>
  <c r="M12" i="9" s="1"/>
  <c r="B13" i="9"/>
  <c r="M13" i="9" s="1"/>
  <c r="B14" i="9"/>
  <c r="M14" i="9" s="1"/>
  <c r="B15" i="9"/>
  <c r="M15" i="9" s="1"/>
  <c r="B16" i="9"/>
  <c r="M16" i="9" s="1"/>
  <c r="B17" i="9"/>
  <c r="M17" i="9" s="1"/>
  <c r="B18" i="9"/>
  <c r="M18" i="9" s="1"/>
  <c r="B19" i="9"/>
  <c r="M19" i="9" s="1"/>
  <c r="B20" i="9"/>
  <c r="M20" i="9" s="1"/>
  <c r="B21" i="9"/>
  <c r="M21" i="9" s="1"/>
  <c r="B22" i="9"/>
  <c r="M22" i="9" s="1"/>
  <c r="B23" i="9"/>
  <c r="M23" i="9" s="1"/>
  <c r="B24" i="9"/>
  <c r="M24" i="9" s="1"/>
  <c r="B25" i="9"/>
  <c r="M25" i="9" s="1"/>
  <c r="B26" i="9"/>
  <c r="M26" i="9" s="1"/>
  <c r="B27" i="9"/>
  <c r="M27" i="9" s="1"/>
  <c r="B28" i="9"/>
  <c r="M28" i="9" s="1"/>
  <c r="B29" i="9"/>
  <c r="M29" i="9" s="1"/>
  <c r="B30" i="9"/>
  <c r="M30" i="9" s="1"/>
  <c r="B31" i="9"/>
  <c r="M31" i="9" s="1"/>
  <c r="B32" i="9"/>
  <c r="M32" i="9" s="1"/>
  <c r="B33" i="9"/>
  <c r="M33" i="9" s="1"/>
  <c r="B34" i="9"/>
  <c r="M34" i="9" s="1"/>
  <c r="B35" i="9"/>
  <c r="M35" i="9" s="1"/>
  <c r="B36" i="9"/>
  <c r="M36" i="9" s="1"/>
  <c r="B37" i="9"/>
  <c r="M37" i="9" s="1"/>
  <c r="B38" i="9"/>
  <c r="M38" i="9" s="1"/>
  <c r="B39" i="9"/>
  <c r="M39" i="9" s="1"/>
  <c r="B40" i="9"/>
  <c r="M40" i="9" s="1"/>
  <c r="B41" i="9"/>
  <c r="M41" i="9" s="1"/>
  <c r="B42" i="9"/>
  <c r="M42" i="9" s="1"/>
  <c r="B43" i="9"/>
  <c r="M43" i="9" s="1"/>
  <c r="B44" i="9"/>
  <c r="M44" i="9" s="1"/>
  <c r="B45" i="9"/>
  <c r="M45" i="9" s="1"/>
  <c r="B46" i="9"/>
  <c r="M46" i="9" s="1"/>
  <c r="B47" i="9"/>
  <c r="M47" i="9" s="1"/>
  <c r="B48" i="9"/>
  <c r="M48" i="9" s="1"/>
  <c r="B49" i="9"/>
  <c r="M49" i="9" s="1"/>
  <c r="B50" i="9"/>
  <c r="M50" i="9" s="1"/>
  <c r="B51" i="9"/>
  <c r="M51" i="9" s="1"/>
  <c r="B52" i="9"/>
  <c r="M52" i="9" s="1"/>
  <c r="B53" i="9"/>
  <c r="M53" i="9" s="1"/>
  <c r="B54" i="9"/>
  <c r="M54" i="9" s="1"/>
  <c r="B55" i="9"/>
  <c r="M55" i="9" s="1"/>
  <c r="B56" i="9"/>
  <c r="M56" i="9" s="1"/>
  <c r="B57" i="9"/>
  <c r="M57" i="9" s="1"/>
  <c r="B58" i="9"/>
  <c r="M58" i="9" s="1"/>
  <c r="B59" i="9"/>
  <c r="M59" i="9" s="1"/>
  <c r="B60" i="9"/>
  <c r="B61" i="9"/>
  <c r="M61" i="9" s="1"/>
  <c r="B62" i="9"/>
  <c r="M62" i="9" s="1"/>
  <c r="B2" i="9"/>
  <c r="B13" i="7"/>
  <c r="B11" i="7"/>
  <c r="B9" i="7"/>
  <c r="B7" i="7"/>
  <c r="B5" i="7"/>
  <c r="B3" i="7"/>
  <c r="I3" i="27" l="1"/>
  <c r="E3" i="27"/>
  <c r="L3" i="24"/>
  <c r="L7" i="24"/>
  <c r="L11" i="24"/>
  <c r="L15" i="24"/>
  <c r="L19" i="24"/>
  <c r="L23" i="24"/>
  <c r="L27" i="24"/>
  <c r="L31" i="24"/>
  <c r="L35" i="24"/>
  <c r="L39" i="24"/>
  <c r="L43" i="24"/>
  <c r="L47" i="24"/>
  <c r="L51" i="24"/>
  <c r="L55" i="24"/>
  <c r="L59" i="24"/>
  <c r="L2" i="24"/>
  <c r="L4" i="24"/>
  <c r="L8" i="24"/>
  <c r="L12" i="24"/>
  <c r="L16" i="24"/>
  <c r="L20" i="24"/>
  <c r="L24" i="24"/>
  <c r="L28" i="24"/>
  <c r="L32" i="24"/>
  <c r="L36" i="24"/>
  <c r="L40" i="24"/>
  <c r="L44" i="24"/>
  <c r="L48" i="24"/>
  <c r="L52" i="24"/>
  <c r="L56" i="24"/>
  <c r="L60" i="24"/>
  <c r="L5" i="24"/>
  <c r="L9" i="24"/>
  <c r="L13" i="24"/>
  <c r="L17" i="24"/>
  <c r="L21" i="24"/>
  <c r="L25" i="24"/>
  <c r="L29" i="24"/>
  <c r="L33" i="24"/>
  <c r="L37" i="24"/>
  <c r="L41" i="24"/>
  <c r="L45" i="24"/>
  <c r="L49" i="24"/>
  <c r="L53" i="24"/>
  <c r="L57" i="24"/>
  <c r="L61" i="24"/>
  <c r="L6" i="24"/>
  <c r="L10" i="24"/>
  <c r="L14" i="24"/>
  <c r="L18" i="24"/>
  <c r="L22" i="24"/>
  <c r="L26" i="24"/>
  <c r="L30" i="24"/>
  <c r="L34" i="24"/>
  <c r="L38" i="24"/>
  <c r="L42" i="24"/>
  <c r="L46" i="24"/>
  <c r="L50" i="24"/>
  <c r="L54" i="24"/>
  <c r="L58" i="24"/>
  <c r="L62" i="24"/>
  <c r="H3" i="27"/>
  <c r="D3" i="27"/>
  <c r="G3" i="27"/>
  <c r="C3" i="27"/>
  <c r="J3" i="27"/>
  <c r="F3" i="27"/>
  <c r="C76" i="5"/>
  <c r="C77" i="5" s="1"/>
  <c r="G76" i="5"/>
  <c r="G77" i="5" s="1"/>
  <c r="D76" i="5"/>
  <c r="D77" i="5" s="1"/>
  <c r="E76" i="5"/>
  <c r="E77" i="5" s="1"/>
  <c r="I76" i="5"/>
  <c r="I77" i="5" s="1"/>
  <c r="F76" i="5"/>
  <c r="F77" i="5" s="1"/>
  <c r="C76" i="4"/>
  <c r="C77" i="4" s="1"/>
  <c r="G76" i="4"/>
  <c r="G77" i="4" s="1"/>
  <c r="D76" i="4"/>
  <c r="D77" i="4" s="1"/>
  <c r="E76" i="4"/>
  <c r="E77" i="4" s="1"/>
  <c r="I76" i="4"/>
  <c r="I77" i="4" s="1"/>
  <c r="F76" i="4"/>
  <c r="F77" i="4" s="1"/>
  <c r="C76" i="3"/>
  <c r="C77" i="3" s="1"/>
  <c r="G76" i="3"/>
  <c r="G77" i="3" s="1"/>
  <c r="D76" i="3"/>
  <c r="D77" i="3" s="1"/>
  <c r="E76" i="3"/>
  <c r="E77" i="3" s="1"/>
  <c r="I76" i="3"/>
  <c r="I77" i="3" s="1"/>
  <c r="F76" i="3"/>
  <c r="F77" i="3" s="1"/>
  <c r="C76" i="6"/>
  <c r="C77" i="6" s="1"/>
  <c r="G76" i="6"/>
  <c r="G77" i="6" s="1"/>
  <c r="D76" i="6"/>
  <c r="D77" i="6" s="1"/>
  <c r="H76" i="6"/>
  <c r="H77" i="6" s="1"/>
  <c r="E76" i="6"/>
  <c r="E77" i="6" s="1"/>
  <c r="I76" i="6"/>
  <c r="I77" i="6" s="1"/>
  <c r="F76" i="6"/>
  <c r="F77" i="6" s="1"/>
  <c r="C76" i="2"/>
  <c r="C77" i="2" s="1"/>
  <c r="G76" i="2"/>
  <c r="G77" i="2" s="1"/>
  <c r="D76" i="2"/>
  <c r="D77" i="2" s="1"/>
  <c r="E76" i="2"/>
  <c r="E77" i="2" s="1"/>
  <c r="I76" i="2"/>
  <c r="I77" i="2" s="1"/>
  <c r="F76" i="2"/>
  <c r="F77" i="2" s="1"/>
  <c r="B3" i="27"/>
  <c r="C4" i="27" s="1"/>
  <c r="C6" i="27" s="1"/>
  <c r="C69" i="24" s="1"/>
  <c r="C71" i="24" s="1"/>
  <c r="I73" i="24"/>
  <c r="I74" i="24" s="1"/>
  <c r="E73" i="24"/>
  <c r="E74" i="24" s="1"/>
  <c r="H73" i="24"/>
  <c r="H74" i="24" s="1"/>
  <c r="D73" i="24"/>
  <c r="D74" i="24" s="1"/>
  <c r="C73" i="24"/>
  <c r="C74" i="24" s="1"/>
  <c r="G73" i="24"/>
  <c r="G74" i="24" s="1"/>
  <c r="J73" i="24"/>
  <c r="J74" i="24" s="1"/>
  <c r="F73" i="24"/>
  <c r="F74" i="24" s="1"/>
  <c r="J4" i="27"/>
  <c r="J6" i="27" s="1"/>
  <c r="J69" i="24" s="1"/>
  <c r="J71" i="24" s="1"/>
  <c r="D4" i="27"/>
  <c r="D6" i="27" s="1"/>
  <c r="D69" i="24" s="1"/>
  <c r="D71" i="24" s="1"/>
  <c r="H4" i="27"/>
  <c r="H6" i="27" s="1"/>
  <c r="H69" i="24" s="1"/>
  <c r="H71" i="24" s="1"/>
  <c r="E4" i="27"/>
  <c r="E6" i="27" s="1"/>
  <c r="E69" i="24" s="1"/>
  <c r="E71" i="24" s="1"/>
  <c r="I4" i="27"/>
  <c r="I6" i="27" s="1"/>
  <c r="I69" i="24" s="1"/>
  <c r="I71" i="24" s="1"/>
  <c r="B4" i="27"/>
  <c r="B6" i="27" s="1"/>
  <c r="B69" i="24" s="1"/>
  <c r="B71" i="24" s="1"/>
  <c r="F4" i="27"/>
  <c r="F6" i="27" s="1"/>
  <c r="F69" i="24" s="1"/>
  <c r="F71" i="24" s="1"/>
  <c r="Q2" i="26"/>
  <c r="U2" i="26"/>
  <c r="Q3" i="26"/>
  <c r="U3" i="26"/>
  <c r="Q4" i="26"/>
  <c r="U4" i="26"/>
  <c r="Q5" i="26"/>
  <c r="U5" i="26"/>
  <c r="Q6" i="26"/>
  <c r="M7" i="26"/>
  <c r="R8" i="26"/>
  <c r="N8" i="26"/>
  <c r="U8" i="26"/>
  <c r="Q8" i="26"/>
  <c r="S8" i="26"/>
  <c r="M11" i="26"/>
  <c r="M64" i="26" s="1"/>
  <c r="M15" i="26"/>
  <c r="N2" i="26"/>
  <c r="R2" i="26"/>
  <c r="N3" i="26"/>
  <c r="R3" i="26"/>
  <c r="N4" i="26"/>
  <c r="R4" i="26"/>
  <c r="N5" i="26"/>
  <c r="R5" i="26"/>
  <c r="N6" i="26"/>
  <c r="R6" i="26"/>
  <c r="R7" i="26"/>
  <c r="N7" i="26"/>
  <c r="U7" i="26"/>
  <c r="Q7" i="26"/>
  <c r="S7" i="26"/>
  <c r="T8" i="26"/>
  <c r="M12" i="26"/>
  <c r="M16" i="26"/>
  <c r="O2" i="26"/>
  <c r="S2" i="26"/>
  <c r="O3" i="26"/>
  <c r="S3" i="26"/>
  <c r="O4" i="26"/>
  <c r="S4" i="26"/>
  <c r="O5" i="26"/>
  <c r="S5" i="26"/>
  <c r="O6" i="26"/>
  <c r="S6" i="26"/>
  <c r="P2" i="26"/>
  <c r="P3" i="26"/>
  <c r="P4" i="26"/>
  <c r="P5" i="26"/>
  <c r="P6" i="26"/>
  <c r="T6" i="26"/>
  <c r="O7" i="26"/>
  <c r="M8" i="26"/>
  <c r="P8" i="26"/>
  <c r="S9" i="26"/>
  <c r="O9" i="26"/>
  <c r="R9" i="26"/>
  <c r="N9" i="26"/>
  <c r="U9" i="26"/>
  <c r="Q9" i="26"/>
  <c r="P27" i="26"/>
  <c r="T27" i="26"/>
  <c r="P28" i="26"/>
  <c r="T28" i="26"/>
  <c r="P29" i="26"/>
  <c r="T29" i="26"/>
  <c r="P30" i="26"/>
  <c r="T30" i="26"/>
  <c r="P31" i="26"/>
  <c r="T31" i="26"/>
  <c r="Q10" i="26"/>
  <c r="U10" i="26"/>
  <c r="Q11" i="26"/>
  <c r="U11" i="26"/>
  <c r="Q12" i="26"/>
  <c r="U12" i="26"/>
  <c r="Q13" i="26"/>
  <c r="U13" i="26"/>
  <c r="Q14" i="26"/>
  <c r="U14" i="26"/>
  <c r="Q15" i="26"/>
  <c r="U15" i="26"/>
  <c r="Q16" i="26"/>
  <c r="U16" i="26"/>
  <c r="Q17" i="26"/>
  <c r="U17" i="26"/>
  <c r="Q18" i="26"/>
  <c r="U18" i="26"/>
  <c r="Q19" i="26"/>
  <c r="U19" i="26"/>
  <c r="Q20" i="26"/>
  <c r="U20" i="26"/>
  <c r="Q21" i="26"/>
  <c r="U21" i="26"/>
  <c r="Q22" i="26"/>
  <c r="U22" i="26"/>
  <c r="Q23" i="26"/>
  <c r="U23" i="26"/>
  <c r="Q24" i="26"/>
  <c r="U24" i="26"/>
  <c r="Q25" i="26"/>
  <c r="U25" i="26"/>
  <c r="Q26" i="26"/>
  <c r="U26" i="26"/>
  <c r="Q27" i="26"/>
  <c r="U27" i="26"/>
  <c r="Q28" i="26"/>
  <c r="U28" i="26"/>
  <c r="Q29" i="26"/>
  <c r="U29" i="26"/>
  <c r="Q30" i="26"/>
  <c r="U30" i="26"/>
  <c r="Q31" i="26"/>
  <c r="U31" i="26"/>
  <c r="N10" i="26"/>
  <c r="R10" i="26"/>
  <c r="N11" i="26"/>
  <c r="R11" i="26"/>
  <c r="N12" i="26"/>
  <c r="R12" i="26"/>
  <c r="N13" i="26"/>
  <c r="R13" i="26"/>
  <c r="N14" i="26"/>
  <c r="R14" i="26"/>
  <c r="N15" i="26"/>
  <c r="R15" i="26"/>
  <c r="N16" i="26"/>
  <c r="R16" i="26"/>
  <c r="N17" i="26"/>
  <c r="R17" i="26"/>
  <c r="N18" i="26"/>
  <c r="R18" i="26"/>
  <c r="N19" i="26"/>
  <c r="R19" i="26"/>
  <c r="N20" i="26"/>
  <c r="R20" i="26"/>
  <c r="N21" i="26"/>
  <c r="R21" i="26"/>
  <c r="N22" i="26"/>
  <c r="R22" i="26"/>
  <c r="N23" i="26"/>
  <c r="R23" i="26"/>
  <c r="N24" i="26"/>
  <c r="R24" i="26"/>
  <c r="N25" i="26"/>
  <c r="R25" i="26"/>
  <c r="N26" i="26"/>
  <c r="R26" i="26"/>
  <c r="N27" i="26"/>
  <c r="R27" i="26"/>
  <c r="N28" i="26"/>
  <c r="R28" i="26"/>
  <c r="N29" i="26"/>
  <c r="R29" i="26"/>
  <c r="N30" i="26"/>
  <c r="R30" i="26"/>
  <c r="N31" i="26"/>
  <c r="R31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Q2" i="20"/>
  <c r="S4" i="20"/>
  <c r="O5" i="20"/>
  <c r="Q7" i="20"/>
  <c r="O8" i="20"/>
  <c r="S9" i="20"/>
  <c r="Q10" i="20"/>
  <c r="S12" i="20"/>
  <c r="O13" i="20"/>
  <c r="Q15" i="20"/>
  <c r="O16" i="20"/>
  <c r="O18" i="20"/>
  <c r="Q19" i="20"/>
  <c r="S2" i="20"/>
  <c r="O3" i="20"/>
  <c r="Q5" i="20"/>
  <c r="O6" i="20"/>
  <c r="S7" i="20"/>
  <c r="Q8" i="20"/>
  <c r="S10" i="20"/>
  <c r="O11" i="20"/>
  <c r="Q13" i="20"/>
  <c r="S15" i="20"/>
  <c r="Q16" i="20"/>
  <c r="S18" i="20"/>
  <c r="O24" i="20"/>
  <c r="Q3" i="20"/>
  <c r="S5" i="20"/>
  <c r="S8" i="20"/>
  <c r="Q11" i="20"/>
  <c r="S13" i="20"/>
  <c r="S16" i="20"/>
  <c r="O22" i="20"/>
  <c r="Q23" i="20"/>
  <c r="S24" i="20"/>
  <c r="S3" i="20"/>
  <c r="S11" i="20"/>
  <c r="S2" i="19"/>
  <c r="O3" i="19"/>
  <c r="Q5" i="19"/>
  <c r="O6" i="19"/>
  <c r="S7" i="19"/>
  <c r="Q8" i="19"/>
  <c r="S10" i="19"/>
  <c r="O11" i="19"/>
  <c r="Q13" i="19"/>
  <c r="O14" i="19"/>
  <c r="S15" i="19"/>
  <c r="Q16" i="19"/>
  <c r="O18" i="19"/>
  <c r="O20" i="19"/>
  <c r="O22" i="19"/>
  <c r="O24" i="19"/>
  <c r="O26" i="19"/>
  <c r="O28" i="19"/>
  <c r="Q3" i="19"/>
  <c r="S5" i="19"/>
  <c r="Q6" i="19"/>
  <c r="S8" i="19"/>
  <c r="O9" i="19"/>
  <c r="Q11" i="19"/>
  <c r="S13" i="19"/>
  <c r="Q14" i="19"/>
  <c r="S16" i="19"/>
  <c r="Q17" i="19"/>
  <c r="S18" i="19"/>
  <c r="Q19" i="19"/>
  <c r="S20" i="19"/>
  <c r="Q21" i="19"/>
  <c r="S22" i="19"/>
  <c r="Q23" i="19"/>
  <c r="S24" i="19"/>
  <c r="Q25" i="19"/>
  <c r="S26" i="19"/>
  <c r="Q27" i="19"/>
  <c r="S28" i="19"/>
  <c r="Q29" i="19"/>
  <c r="S30" i="19"/>
  <c r="Q31" i="19"/>
  <c r="S3" i="19"/>
  <c r="S6" i="19"/>
  <c r="Q9" i="19"/>
  <c r="S11" i="19"/>
  <c r="S14" i="19"/>
  <c r="S9" i="19"/>
  <c r="N4" i="18"/>
  <c r="S4" i="18"/>
  <c r="Q5" i="18"/>
  <c r="O6" i="18"/>
  <c r="Q8" i="18"/>
  <c r="R10" i="18"/>
  <c r="N12" i="18"/>
  <c r="S12" i="18"/>
  <c r="Q13" i="18"/>
  <c r="O14" i="18"/>
  <c r="R16" i="18"/>
  <c r="R20" i="18"/>
  <c r="S24" i="18"/>
  <c r="O26" i="18"/>
  <c r="O28" i="18"/>
  <c r="O30" i="18"/>
  <c r="Q6" i="18"/>
  <c r="R8" i="18"/>
  <c r="Q14" i="18"/>
  <c r="S16" i="18"/>
  <c r="S20" i="18"/>
  <c r="O22" i="18"/>
  <c r="N24" i="18"/>
  <c r="S26" i="18"/>
  <c r="S28" i="18"/>
  <c r="S30" i="18"/>
  <c r="R6" i="18"/>
  <c r="S8" i="18"/>
  <c r="R14" i="18"/>
  <c r="N16" i="18"/>
  <c r="R4" i="18"/>
  <c r="N6" i="18"/>
  <c r="Q7" i="18"/>
  <c r="N14" i="18"/>
  <c r="Q15" i="18"/>
  <c r="O16" i="18"/>
  <c r="S18" i="18"/>
  <c r="Q19" i="18"/>
  <c r="O20" i="18"/>
  <c r="R24" i="18"/>
  <c r="N26" i="18"/>
  <c r="N28" i="18"/>
  <c r="N30" i="18"/>
  <c r="R30" i="18"/>
  <c r="R28" i="18"/>
  <c r="R26" i="18"/>
  <c r="R22" i="18"/>
  <c r="N22" i="17"/>
  <c r="O2" i="17"/>
  <c r="S6" i="17"/>
  <c r="Q7" i="17"/>
  <c r="O8" i="17"/>
  <c r="Q9" i="17"/>
  <c r="O10" i="17"/>
  <c r="S14" i="17"/>
  <c r="Q15" i="17"/>
  <c r="O16" i="17"/>
  <c r="Q17" i="17"/>
  <c r="Q2" i="17"/>
  <c r="S8" i="17"/>
  <c r="Q10" i="17"/>
  <c r="S16" i="17"/>
  <c r="O28" i="17"/>
  <c r="N2" i="17"/>
  <c r="N6" i="17"/>
  <c r="N8" i="17"/>
  <c r="N10" i="17"/>
  <c r="N14" i="17"/>
  <c r="N16" i="17"/>
  <c r="R2" i="17"/>
  <c r="N4" i="17"/>
  <c r="S4" i="17"/>
  <c r="Q5" i="17"/>
  <c r="O6" i="17"/>
  <c r="Q8" i="17"/>
  <c r="R10" i="17"/>
  <c r="N12" i="17"/>
  <c r="S12" i="17"/>
  <c r="Q13" i="17"/>
  <c r="O14" i="17"/>
  <c r="Q16" i="17"/>
  <c r="R18" i="17"/>
  <c r="N20" i="17"/>
  <c r="S20" i="17"/>
  <c r="Q21" i="17"/>
  <c r="O22" i="17"/>
  <c r="N24" i="17"/>
  <c r="S26" i="17"/>
  <c r="R28" i="17"/>
  <c r="S2" i="17"/>
  <c r="Q3" i="17"/>
  <c r="O4" i="17"/>
  <c r="Q6" i="17"/>
  <c r="R8" i="17"/>
  <c r="S10" i="17"/>
  <c r="Q11" i="17"/>
  <c r="O12" i="17"/>
  <c r="Q14" i="17"/>
  <c r="R16" i="17"/>
  <c r="N18" i="17"/>
  <c r="S18" i="17"/>
  <c r="Q19" i="17"/>
  <c r="O20" i="17"/>
  <c r="R22" i="17"/>
  <c r="O24" i="17"/>
  <c r="N26" i="17"/>
  <c r="S28" i="17"/>
  <c r="R30" i="17"/>
  <c r="Q4" i="17"/>
  <c r="R6" i="17"/>
  <c r="Q12" i="17"/>
  <c r="R14" i="17"/>
  <c r="Q20" i="17"/>
  <c r="S22" i="17"/>
  <c r="R24" i="17"/>
  <c r="O26" i="17"/>
  <c r="N28" i="17"/>
  <c r="S30" i="17"/>
  <c r="R4" i="17"/>
  <c r="R12" i="17"/>
  <c r="R20" i="17"/>
  <c r="S24" i="17"/>
  <c r="Q3" i="16"/>
  <c r="O4" i="16"/>
  <c r="S5" i="16"/>
  <c r="Q6" i="16"/>
  <c r="S8" i="16"/>
  <c r="O9" i="16"/>
  <c r="Q11" i="16"/>
  <c r="O12" i="16"/>
  <c r="S13" i="16"/>
  <c r="Q14" i="16"/>
  <c r="S16" i="16"/>
  <c r="O17" i="16"/>
  <c r="Q19" i="16"/>
  <c r="O20" i="16"/>
  <c r="O22" i="16"/>
  <c r="O24" i="16"/>
  <c r="O26" i="16"/>
  <c r="O28" i="16"/>
  <c r="O30" i="16"/>
  <c r="O2" i="16"/>
  <c r="S3" i="16"/>
  <c r="Q4" i="16"/>
  <c r="S6" i="16"/>
  <c r="O7" i="16"/>
  <c r="Q9" i="16"/>
  <c r="S11" i="16"/>
  <c r="Q12" i="16"/>
  <c r="S14" i="16"/>
  <c r="O15" i="16"/>
  <c r="Q17" i="16"/>
  <c r="S19" i="16"/>
  <c r="S20" i="16"/>
  <c r="Q21" i="16"/>
  <c r="S22" i="16"/>
  <c r="Q23" i="16"/>
  <c r="S24" i="16"/>
  <c r="Q25" i="16"/>
  <c r="S26" i="16"/>
  <c r="Q27" i="16"/>
  <c r="S28" i="16"/>
  <c r="Q29" i="16"/>
  <c r="S30" i="16"/>
  <c r="Q31" i="16"/>
  <c r="S4" i="16"/>
  <c r="Q7" i="16"/>
  <c r="S9" i="16"/>
  <c r="S12" i="16"/>
  <c r="Q15" i="16"/>
  <c r="S17" i="16"/>
  <c r="S7" i="16"/>
  <c r="S15" i="16"/>
  <c r="M60" i="9"/>
  <c r="Q29" i="20"/>
  <c r="S28" i="20"/>
  <c r="Q31" i="20"/>
  <c r="M2" i="19"/>
  <c r="M64" i="19" s="1"/>
  <c r="B66" i="4" s="1"/>
  <c r="M64" i="18"/>
  <c r="B66" i="3" s="1"/>
  <c r="T6" i="18"/>
  <c r="T12" i="18"/>
  <c r="T8" i="18"/>
  <c r="T10" i="18"/>
  <c r="T14" i="18"/>
  <c r="T2" i="18"/>
  <c r="T21" i="18"/>
  <c r="T25" i="18"/>
  <c r="M64" i="16"/>
  <c r="B66" i="2" s="1"/>
  <c r="M64" i="20"/>
  <c r="B66" i="5" s="1"/>
  <c r="P2" i="20"/>
  <c r="T2" i="20"/>
  <c r="N3" i="20"/>
  <c r="R3" i="20"/>
  <c r="P4" i="20"/>
  <c r="T4" i="20"/>
  <c r="N5" i="20"/>
  <c r="R5" i="20"/>
  <c r="P6" i="20"/>
  <c r="T6" i="20"/>
  <c r="N7" i="20"/>
  <c r="R7" i="20"/>
  <c r="P8" i="20"/>
  <c r="T8" i="20"/>
  <c r="N9" i="20"/>
  <c r="R9" i="20"/>
  <c r="P10" i="20"/>
  <c r="T10" i="20"/>
  <c r="N11" i="20"/>
  <c r="R11" i="20"/>
  <c r="P12" i="20"/>
  <c r="T12" i="20"/>
  <c r="N13" i="20"/>
  <c r="R13" i="20"/>
  <c r="P14" i="20"/>
  <c r="T14" i="20"/>
  <c r="N15" i="20"/>
  <c r="R15" i="20"/>
  <c r="P16" i="20"/>
  <c r="T16" i="20"/>
  <c r="N17" i="20"/>
  <c r="R17" i="20"/>
  <c r="P18" i="20"/>
  <c r="T18" i="20"/>
  <c r="N19" i="20"/>
  <c r="R19" i="20"/>
  <c r="P20" i="20"/>
  <c r="T20" i="20"/>
  <c r="N21" i="20"/>
  <c r="R21" i="20"/>
  <c r="P22" i="20"/>
  <c r="T22" i="20"/>
  <c r="N23" i="20"/>
  <c r="R23" i="20"/>
  <c r="P24" i="20"/>
  <c r="T24" i="20"/>
  <c r="N25" i="20"/>
  <c r="R25" i="20"/>
  <c r="P26" i="20"/>
  <c r="T26" i="20"/>
  <c r="N27" i="20"/>
  <c r="R27" i="20"/>
  <c r="P28" i="20"/>
  <c r="T28" i="20"/>
  <c r="N29" i="20"/>
  <c r="R29" i="20"/>
  <c r="P30" i="20"/>
  <c r="T30" i="20"/>
  <c r="N31" i="20"/>
  <c r="R31" i="20"/>
  <c r="O17" i="20"/>
  <c r="O64" i="20" s="1"/>
  <c r="D66" i="5" s="1"/>
  <c r="S17" i="20"/>
  <c r="Q18" i="20"/>
  <c r="Q64" i="20" s="1"/>
  <c r="F66" i="5" s="1"/>
  <c r="O19" i="20"/>
  <c r="S19" i="20"/>
  <c r="Q20" i="20"/>
  <c r="O21" i="20"/>
  <c r="S21" i="20"/>
  <c r="Q22" i="20"/>
  <c r="O23" i="20"/>
  <c r="S23" i="20"/>
  <c r="Q24" i="20"/>
  <c r="O25" i="20"/>
  <c r="S25" i="20"/>
  <c r="Q26" i="20"/>
  <c r="O27" i="20"/>
  <c r="S27" i="20"/>
  <c r="Q28" i="20"/>
  <c r="O29" i="20"/>
  <c r="S29" i="20"/>
  <c r="Q30" i="20"/>
  <c r="O31" i="20"/>
  <c r="S31" i="20"/>
  <c r="N2" i="20"/>
  <c r="P3" i="20"/>
  <c r="N4" i="20"/>
  <c r="P5" i="20"/>
  <c r="N6" i="20"/>
  <c r="P7" i="20"/>
  <c r="N8" i="20"/>
  <c r="P9" i="20"/>
  <c r="N10" i="20"/>
  <c r="P11" i="20"/>
  <c r="N12" i="20"/>
  <c r="P13" i="20"/>
  <c r="N14" i="20"/>
  <c r="P15" i="20"/>
  <c r="N16" i="20"/>
  <c r="P17" i="20"/>
  <c r="N18" i="20"/>
  <c r="P19" i="20"/>
  <c r="N20" i="20"/>
  <c r="P21" i="20"/>
  <c r="N22" i="20"/>
  <c r="P23" i="20"/>
  <c r="N24" i="20"/>
  <c r="P25" i="20"/>
  <c r="T25" i="20"/>
  <c r="N26" i="20"/>
  <c r="R26" i="20"/>
  <c r="R64" i="20" s="1"/>
  <c r="G66" i="5" s="1"/>
  <c r="P27" i="20"/>
  <c r="T27" i="20"/>
  <c r="N28" i="20"/>
  <c r="R28" i="20"/>
  <c r="P29" i="20"/>
  <c r="T29" i="20"/>
  <c r="N30" i="20"/>
  <c r="R30" i="20"/>
  <c r="P31" i="20"/>
  <c r="T31" i="20"/>
  <c r="O26" i="20"/>
  <c r="O28" i="20"/>
  <c r="O30" i="20"/>
  <c r="P2" i="19"/>
  <c r="T2" i="19"/>
  <c r="N3" i="19"/>
  <c r="R3" i="19"/>
  <c r="P4" i="19"/>
  <c r="T4" i="19"/>
  <c r="N5" i="19"/>
  <c r="R5" i="19"/>
  <c r="P6" i="19"/>
  <c r="T6" i="19"/>
  <c r="N7" i="19"/>
  <c r="R7" i="19"/>
  <c r="P8" i="19"/>
  <c r="T8" i="19"/>
  <c r="N9" i="19"/>
  <c r="R9" i="19"/>
  <c r="P10" i="19"/>
  <c r="T10" i="19"/>
  <c r="N11" i="19"/>
  <c r="R11" i="19"/>
  <c r="P12" i="19"/>
  <c r="T12" i="19"/>
  <c r="N13" i="19"/>
  <c r="R13" i="19"/>
  <c r="P14" i="19"/>
  <c r="T14" i="19"/>
  <c r="N15" i="19"/>
  <c r="R15" i="19"/>
  <c r="P16" i="19"/>
  <c r="T16" i="19"/>
  <c r="N17" i="19"/>
  <c r="R17" i="19"/>
  <c r="P18" i="19"/>
  <c r="T18" i="19"/>
  <c r="N19" i="19"/>
  <c r="R19" i="19"/>
  <c r="P20" i="19"/>
  <c r="T20" i="19"/>
  <c r="N21" i="19"/>
  <c r="R21" i="19"/>
  <c r="P22" i="19"/>
  <c r="T22" i="19"/>
  <c r="N23" i="19"/>
  <c r="R23" i="19"/>
  <c r="P24" i="19"/>
  <c r="T24" i="19"/>
  <c r="N25" i="19"/>
  <c r="R25" i="19"/>
  <c r="P26" i="19"/>
  <c r="T26" i="19"/>
  <c r="N27" i="19"/>
  <c r="R27" i="19"/>
  <c r="P28" i="19"/>
  <c r="T28" i="19"/>
  <c r="N29" i="19"/>
  <c r="R29" i="19"/>
  <c r="P30" i="19"/>
  <c r="T30" i="19"/>
  <c r="N31" i="19"/>
  <c r="R31" i="19"/>
  <c r="O17" i="19"/>
  <c r="S17" i="19"/>
  <c r="Q18" i="19"/>
  <c r="O19" i="19"/>
  <c r="S19" i="19"/>
  <c r="Q20" i="19"/>
  <c r="O21" i="19"/>
  <c r="S21" i="19"/>
  <c r="Q22" i="19"/>
  <c r="O23" i="19"/>
  <c r="S23" i="19"/>
  <c r="Q24" i="19"/>
  <c r="O25" i="19"/>
  <c r="S25" i="19"/>
  <c r="Q26" i="19"/>
  <c r="O27" i="19"/>
  <c r="S27" i="19"/>
  <c r="Q28" i="19"/>
  <c r="O29" i="19"/>
  <c r="S29" i="19"/>
  <c r="Q30" i="19"/>
  <c r="O31" i="19"/>
  <c r="S31" i="19"/>
  <c r="N2" i="19"/>
  <c r="P3" i="19"/>
  <c r="N4" i="19"/>
  <c r="P5" i="19"/>
  <c r="N6" i="19"/>
  <c r="P7" i="19"/>
  <c r="N8" i="19"/>
  <c r="P9" i="19"/>
  <c r="N10" i="19"/>
  <c r="P11" i="19"/>
  <c r="N12" i="19"/>
  <c r="P13" i="19"/>
  <c r="N14" i="19"/>
  <c r="P15" i="19"/>
  <c r="N16" i="19"/>
  <c r="P17" i="19"/>
  <c r="N18" i="19"/>
  <c r="P19" i="19"/>
  <c r="N20" i="19"/>
  <c r="P21" i="19"/>
  <c r="N22" i="19"/>
  <c r="P23" i="19"/>
  <c r="N24" i="19"/>
  <c r="P25" i="19"/>
  <c r="N26" i="19"/>
  <c r="P27" i="19"/>
  <c r="N28" i="19"/>
  <c r="P29" i="19"/>
  <c r="N30" i="19"/>
  <c r="P31" i="19"/>
  <c r="Q64" i="18"/>
  <c r="P2" i="18"/>
  <c r="N3" i="18"/>
  <c r="R3" i="18"/>
  <c r="P4" i="18"/>
  <c r="N5" i="18"/>
  <c r="R5" i="18"/>
  <c r="P6" i="18"/>
  <c r="N7" i="18"/>
  <c r="R7" i="18"/>
  <c r="P8" i="18"/>
  <c r="N9" i="18"/>
  <c r="R9" i="18"/>
  <c r="P10" i="18"/>
  <c r="N11" i="18"/>
  <c r="R11" i="18"/>
  <c r="P12" i="18"/>
  <c r="N13" i="18"/>
  <c r="R13" i="18"/>
  <c r="P14" i="18"/>
  <c r="N15" i="18"/>
  <c r="R15" i="18"/>
  <c r="P16" i="18"/>
  <c r="T16" i="18"/>
  <c r="N17" i="18"/>
  <c r="R17" i="18"/>
  <c r="P18" i="18"/>
  <c r="T18" i="18"/>
  <c r="N19" i="18"/>
  <c r="R19" i="18"/>
  <c r="P20" i="18"/>
  <c r="T20" i="18"/>
  <c r="N21" i="18"/>
  <c r="R21" i="18"/>
  <c r="P22" i="18"/>
  <c r="T22" i="18"/>
  <c r="N23" i="18"/>
  <c r="R23" i="18"/>
  <c r="P24" i="18"/>
  <c r="T24" i="18"/>
  <c r="N25" i="18"/>
  <c r="R25" i="18"/>
  <c r="P26" i="18"/>
  <c r="T26" i="18"/>
  <c r="N27" i="18"/>
  <c r="R27" i="18"/>
  <c r="P28" i="18"/>
  <c r="T28" i="18"/>
  <c r="N29" i="18"/>
  <c r="R29" i="18"/>
  <c r="P30" i="18"/>
  <c r="T30" i="18"/>
  <c r="N31" i="18"/>
  <c r="R31" i="18"/>
  <c r="O3" i="18"/>
  <c r="S3" i="18"/>
  <c r="O5" i="18"/>
  <c r="S5" i="18"/>
  <c r="O7" i="18"/>
  <c r="S7" i="18"/>
  <c r="O9" i="18"/>
  <c r="S9" i="18"/>
  <c r="O11" i="18"/>
  <c r="S11" i="18"/>
  <c r="O13" i="18"/>
  <c r="S13" i="18"/>
  <c r="O15" i="18"/>
  <c r="S15" i="18"/>
  <c r="O17" i="18"/>
  <c r="S17" i="18"/>
  <c r="O19" i="18"/>
  <c r="S19" i="18"/>
  <c r="O21" i="18"/>
  <c r="S21" i="18"/>
  <c r="O23" i="18"/>
  <c r="S23" i="18"/>
  <c r="O25" i="18"/>
  <c r="S25" i="18"/>
  <c r="O27" i="18"/>
  <c r="S27" i="18"/>
  <c r="O29" i="18"/>
  <c r="S29" i="18"/>
  <c r="O31" i="18"/>
  <c r="S31" i="18"/>
  <c r="P3" i="18"/>
  <c r="P5" i="18"/>
  <c r="P7" i="18"/>
  <c r="P9" i="18"/>
  <c r="P11" i="18"/>
  <c r="P13" i="18"/>
  <c r="P15" i="18"/>
  <c r="P17" i="18"/>
  <c r="P19" i="18"/>
  <c r="P21" i="18"/>
  <c r="P23" i="18"/>
  <c r="P25" i="18"/>
  <c r="P27" i="18"/>
  <c r="T27" i="18"/>
  <c r="P29" i="18"/>
  <c r="T29" i="18"/>
  <c r="P31" i="18"/>
  <c r="T31" i="18"/>
  <c r="M64" i="17"/>
  <c r="B66" i="6" s="1"/>
  <c r="P2" i="17"/>
  <c r="N3" i="17"/>
  <c r="R3" i="17"/>
  <c r="P4" i="17"/>
  <c r="N5" i="17"/>
  <c r="R5" i="17"/>
  <c r="P6" i="17"/>
  <c r="N7" i="17"/>
  <c r="R7" i="17"/>
  <c r="P8" i="17"/>
  <c r="N9" i="17"/>
  <c r="R9" i="17"/>
  <c r="P10" i="17"/>
  <c r="N11" i="17"/>
  <c r="R11" i="17"/>
  <c r="P12" i="17"/>
  <c r="N13" i="17"/>
  <c r="R13" i="17"/>
  <c r="P14" i="17"/>
  <c r="N15" i="17"/>
  <c r="R15" i="17"/>
  <c r="P16" i="17"/>
  <c r="N17" i="17"/>
  <c r="R17" i="17"/>
  <c r="P18" i="17"/>
  <c r="N19" i="17"/>
  <c r="R19" i="17"/>
  <c r="P20" i="17"/>
  <c r="N21" i="17"/>
  <c r="R21" i="17"/>
  <c r="P22" i="17"/>
  <c r="T22" i="17"/>
  <c r="N23" i="17"/>
  <c r="R23" i="17"/>
  <c r="P24" i="17"/>
  <c r="T24" i="17"/>
  <c r="N25" i="17"/>
  <c r="R25" i="17"/>
  <c r="P26" i="17"/>
  <c r="T26" i="17"/>
  <c r="N27" i="17"/>
  <c r="R27" i="17"/>
  <c r="P28" i="17"/>
  <c r="T28" i="17"/>
  <c r="N29" i="17"/>
  <c r="R29" i="17"/>
  <c r="P30" i="17"/>
  <c r="T30" i="17"/>
  <c r="N31" i="17"/>
  <c r="R31" i="17"/>
  <c r="O3" i="17"/>
  <c r="S3" i="17"/>
  <c r="O5" i="17"/>
  <c r="S5" i="17"/>
  <c r="O7" i="17"/>
  <c r="S7" i="17"/>
  <c r="O9" i="17"/>
  <c r="S9" i="17"/>
  <c r="O11" i="17"/>
  <c r="S11" i="17"/>
  <c r="O13" i="17"/>
  <c r="S13" i="17"/>
  <c r="O15" i="17"/>
  <c r="S15" i="17"/>
  <c r="O17" i="17"/>
  <c r="S17" i="17"/>
  <c r="O19" i="17"/>
  <c r="S19" i="17"/>
  <c r="O21" i="17"/>
  <c r="S21" i="17"/>
  <c r="O23" i="17"/>
  <c r="S23" i="17"/>
  <c r="O25" i="17"/>
  <c r="S25" i="17"/>
  <c r="O27" i="17"/>
  <c r="S27" i="17"/>
  <c r="O29" i="17"/>
  <c r="S29" i="17"/>
  <c r="O31" i="17"/>
  <c r="S31" i="17"/>
  <c r="P3" i="17"/>
  <c r="P5" i="17"/>
  <c r="P7" i="17"/>
  <c r="P9" i="17"/>
  <c r="P11" i="17"/>
  <c r="P13" i="17"/>
  <c r="P15" i="17"/>
  <c r="P17" i="17"/>
  <c r="P19" i="17"/>
  <c r="P21" i="17"/>
  <c r="P23" i="17"/>
  <c r="T23" i="17"/>
  <c r="P25" i="17"/>
  <c r="T25" i="17"/>
  <c r="P27" i="17"/>
  <c r="T27" i="17"/>
  <c r="P29" i="17"/>
  <c r="T29" i="17"/>
  <c r="P31" i="17"/>
  <c r="T31" i="17"/>
  <c r="P2" i="16"/>
  <c r="T2" i="16"/>
  <c r="N3" i="16"/>
  <c r="R3" i="16"/>
  <c r="P4" i="16"/>
  <c r="T4" i="16"/>
  <c r="N5" i="16"/>
  <c r="R5" i="16"/>
  <c r="P6" i="16"/>
  <c r="T6" i="16"/>
  <c r="N7" i="16"/>
  <c r="R7" i="16"/>
  <c r="P8" i="16"/>
  <c r="T8" i="16"/>
  <c r="N9" i="16"/>
  <c r="R9" i="16"/>
  <c r="P10" i="16"/>
  <c r="T10" i="16"/>
  <c r="N11" i="16"/>
  <c r="R11" i="16"/>
  <c r="P12" i="16"/>
  <c r="T12" i="16"/>
  <c r="N13" i="16"/>
  <c r="R13" i="16"/>
  <c r="P14" i="16"/>
  <c r="T14" i="16"/>
  <c r="N15" i="16"/>
  <c r="R15" i="16"/>
  <c r="P16" i="16"/>
  <c r="T16" i="16"/>
  <c r="N17" i="16"/>
  <c r="R17" i="16"/>
  <c r="P18" i="16"/>
  <c r="T18" i="16"/>
  <c r="N19" i="16"/>
  <c r="R19" i="16"/>
  <c r="P20" i="16"/>
  <c r="T20" i="16"/>
  <c r="N21" i="16"/>
  <c r="R21" i="16"/>
  <c r="P22" i="16"/>
  <c r="T22" i="16"/>
  <c r="N23" i="16"/>
  <c r="R23" i="16"/>
  <c r="P24" i="16"/>
  <c r="T24" i="16"/>
  <c r="N25" i="16"/>
  <c r="R25" i="16"/>
  <c r="P26" i="16"/>
  <c r="T26" i="16"/>
  <c r="N27" i="16"/>
  <c r="R27" i="16"/>
  <c r="P28" i="16"/>
  <c r="T28" i="16"/>
  <c r="N29" i="16"/>
  <c r="R29" i="16"/>
  <c r="P30" i="16"/>
  <c r="T30" i="16"/>
  <c r="N31" i="16"/>
  <c r="R31" i="16"/>
  <c r="Q20" i="16"/>
  <c r="O21" i="16"/>
  <c r="S21" i="16"/>
  <c r="Q22" i="16"/>
  <c r="O23" i="16"/>
  <c r="S23" i="16"/>
  <c r="Q24" i="16"/>
  <c r="O25" i="16"/>
  <c r="S25" i="16"/>
  <c r="Q26" i="16"/>
  <c r="O27" i="16"/>
  <c r="S27" i="16"/>
  <c r="Q28" i="16"/>
  <c r="O29" i="16"/>
  <c r="S29" i="16"/>
  <c r="Q30" i="16"/>
  <c r="O31" i="16"/>
  <c r="S31" i="16"/>
  <c r="N2" i="16"/>
  <c r="P3" i="16"/>
  <c r="N4" i="16"/>
  <c r="P5" i="16"/>
  <c r="N6" i="16"/>
  <c r="P7" i="16"/>
  <c r="N8" i="16"/>
  <c r="P9" i="16"/>
  <c r="N10" i="16"/>
  <c r="P11" i="16"/>
  <c r="N12" i="16"/>
  <c r="P13" i="16"/>
  <c r="N14" i="16"/>
  <c r="P15" i="16"/>
  <c r="N16" i="16"/>
  <c r="P17" i="16"/>
  <c r="N18" i="16"/>
  <c r="P19" i="16"/>
  <c r="N20" i="16"/>
  <c r="P21" i="16"/>
  <c r="N22" i="16"/>
  <c r="P23" i="16"/>
  <c r="N24" i="16"/>
  <c r="P25" i="16"/>
  <c r="N26" i="16"/>
  <c r="P27" i="16"/>
  <c r="N28" i="16"/>
  <c r="P29" i="16"/>
  <c r="N30" i="16"/>
  <c r="P31" i="16"/>
  <c r="K3" i="23"/>
  <c r="L3" i="23"/>
  <c r="M3" i="23"/>
  <c r="N3" i="23"/>
  <c r="O3" i="23"/>
  <c r="P3" i="23"/>
  <c r="Q3" i="23"/>
  <c r="R3" i="23"/>
  <c r="S3" i="23"/>
  <c r="K4" i="23"/>
  <c r="L4" i="23"/>
  <c r="M4" i="23"/>
  <c r="N4" i="23"/>
  <c r="O4" i="23"/>
  <c r="P4" i="23"/>
  <c r="Q4" i="23"/>
  <c r="R4" i="23"/>
  <c r="S4" i="23"/>
  <c r="K5" i="23"/>
  <c r="L5" i="23"/>
  <c r="M5" i="23"/>
  <c r="N5" i="23"/>
  <c r="O5" i="23"/>
  <c r="P5" i="23"/>
  <c r="Q5" i="23"/>
  <c r="R5" i="23"/>
  <c r="S5" i="23"/>
  <c r="K6" i="23"/>
  <c r="L6" i="23"/>
  <c r="M6" i="23"/>
  <c r="N6" i="23"/>
  <c r="O6" i="23"/>
  <c r="P6" i="23"/>
  <c r="Q6" i="23"/>
  <c r="R6" i="23"/>
  <c r="S6" i="23"/>
  <c r="K7" i="23"/>
  <c r="L7" i="23"/>
  <c r="M7" i="23"/>
  <c r="N7" i="23"/>
  <c r="O7" i="23"/>
  <c r="P7" i="23"/>
  <c r="Q7" i="23"/>
  <c r="R7" i="23"/>
  <c r="S7" i="23"/>
  <c r="K2" i="23"/>
  <c r="L2" i="23"/>
  <c r="M2" i="23"/>
  <c r="N2" i="23"/>
  <c r="O2" i="23"/>
  <c r="P2" i="23"/>
  <c r="Q2" i="23"/>
  <c r="R2" i="23"/>
  <c r="S2" i="23"/>
  <c r="F2" i="9"/>
  <c r="G2" i="9"/>
  <c r="H2" i="9"/>
  <c r="I2" i="9"/>
  <c r="J2" i="9"/>
  <c r="K2" i="9"/>
  <c r="F3" i="9"/>
  <c r="G3" i="9"/>
  <c r="H3" i="9"/>
  <c r="I3" i="9"/>
  <c r="J3" i="9"/>
  <c r="K3" i="9"/>
  <c r="F4" i="9"/>
  <c r="G4" i="9"/>
  <c r="H4" i="9"/>
  <c r="I4" i="9"/>
  <c r="J4" i="9"/>
  <c r="K4" i="9"/>
  <c r="F5" i="9"/>
  <c r="G5" i="9"/>
  <c r="H5" i="9"/>
  <c r="I5" i="9"/>
  <c r="J5" i="9"/>
  <c r="K5" i="9"/>
  <c r="F6" i="9"/>
  <c r="G6" i="9"/>
  <c r="H6" i="9"/>
  <c r="I6" i="9"/>
  <c r="J6" i="9"/>
  <c r="K6" i="9"/>
  <c r="F7" i="9"/>
  <c r="G7" i="9"/>
  <c r="H7" i="9"/>
  <c r="I7" i="9"/>
  <c r="J7" i="9"/>
  <c r="K7" i="9"/>
  <c r="F8" i="9"/>
  <c r="G8" i="9"/>
  <c r="H8" i="9"/>
  <c r="I8" i="9"/>
  <c r="J8" i="9"/>
  <c r="K8" i="9"/>
  <c r="F9" i="9"/>
  <c r="G9" i="9"/>
  <c r="H9" i="9"/>
  <c r="I9" i="9"/>
  <c r="J9" i="9"/>
  <c r="K9" i="9"/>
  <c r="F10" i="9"/>
  <c r="G10" i="9"/>
  <c r="H10" i="9"/>
  <c r="I10" i="9"/>
  <c r="J10" i="9"/>
  <c r="K10" i="9"/>
  <c r="F11" i="9"/>
  <c r="G11" i="9"/>
  <c r="H11" i="9"/>
  <c r="I11" i="9"/>
  <c r="J11" i="9"/>
  <c r="K11" i="9"/>
  <c r="F12" i="9"/>
  <c r="G12" i="9"/>
  <c r="H12" i="9"/>
  <c r="I12" i="9"/>
  <c r="J12" i="9"/>
  <c r="K12" i="9"/>
  <c r="F13" i="9"/>
  <c r="G13" i="9"/>
  <c r="H13" i="9"/>
  <c r="I13" i="9"/>
  <c r="J13" i="9"/>
  <c r="K13" i="9"/>
  <c r="F14" i="9"/>
  <c r="G14" i="9"/>
  <c r="H14" i="9"/>
  <c r="I14" i="9"/>
  <c r="J14" i="9"/>
  <c r="K14" i="9"/>
  <c r="F15" i="9"/>
  <c r="G15" i="9"/>
  <c r="H15" i="9"/>
  <c r="I15" i="9"/>
  <c r="J15" i="9"/>
  <c r="K15" i="9"/>
  <c r="F16" i="9"/>
  <c r="G16" i="9"/>
  <c r="H16" i="9"/>
  <c r="I16" i="9"/>
  <c r="J16" i="9"/>
  <c r="K16" i="9"/>
  <c r="F17" i="9"/>
  <c r="G17" i="9"/>
  <c r="H17" i="9"/>
  <c r="I17" i="9"/>
  <c r="J17" i="9"/>
  <c r="K17" i="9"/>
  <c r="F18" i="9"/>
  <c r="G18" i="9"/>
  <c r="H18" i="9"/>
  <c r="I18" i="9"/>
  <c r="J18" i="9"/>
  <c r="K18" i="9"/>
  <c r="F19" i="9"/>
  <c r="G19" i="9"/>
  <c r="H19" i="9"/>
  <c r="I19" i="9"/>
  <c r="J19" i="9"/>
  <c r="K19" i="9"/>
  <c r="F20" i="9"/>
  <c r="G20" i="9"/>
  <c r="H20" i="9"/>
  <c r="I20" i="9"/>
  <c r="J20" i="9"/>
  <c r="K20" i="9"/>
  <c r="F21" i="9"/>
  <c r="G21" i="9"/>
  <c r="H21" i="9"/>
  <c r="I21" i="9"/>
  <c r="J21" i="9"/>
  <c r="K21" i="9"/>
  <c r="F22" i="9"/>
  <c r="G22" i="9"/>
  <c r="H22" i="9"/>
  <c r="I22" i="9"/>
  <c r="J22" i="9"/>
  <c r="K22" i="9"/>
  <c r="F23" i="9"/>
  <c r="G23" i="9"/>
  <c r="H23" i="9"/>
  <c r="I23" i="9"/>
  <c r="J23" i="9"/>
  <c r="K23" i="9"/>
  <c r="F24" i="9"/>
  <c r="G24" i="9"/>
  <c r="H24" i="9"/>
  <c r="I24" i="9"/>
  <c r="J24" i="9"/>
  <c r="K24" i="9"/>
  <c r="F25" i="9"/>
  <c r="G25" i="9"/>
  <c r="H25" i="9"/>
  <c r="I25" i="9"/>
  <c r="J25" i="9"/>
  <c r="K25" i="9"/>
  <c r="F26" i="9"/>
  <c r="G26" i="9"/>
  <c r="H26" i="9"/>
  <c r="I26" i="9"/>
  <c r="J26" i="9"/>
  <c r="K26" i="9"/>
  <c r="F27" i="9"/>
  <c r="G27" i="9"/>
  <c r="H27" i="9"/>
  <c r="I27" i="9"/>
  <c r="J27" i="9"/>
  <c r="K27" i="9"/>
  <c r="F28" i="9"/>
  <c r="G28" i="9"/>
  <c r="H28" i="9"/>
  <c r="I28" i="9"/>
  <c r="J28" i="9"/>
  <c r="K28" i="9"/>
  <c r="F29" i="9"/>
  <c r="G29" i="9"/>
  <c r="H29" i="9"/>
  <c r="I29" i="9"/>
  <c r="J29" i="9"/>
  <c r="K29" i="9"/>
  <c r="F30" i="9"/>
  <c r="G30" i="9"/>
  <c r="H30" i="9"/>
  <c r="I30" i="9"/>
  <c r="J30" i="9"/>
  <c r="K30" i="9"/>
  <c r="F31" i="9"/>
  <c r="G31" i="9"/>
  <c r="H31" i="9"/>
  <c r="I31" i="9"/>
  <c r="J31" i="9"/>
  <c r="K3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2" i="9"/>
  <c r="G4" i="27" l="1"/>
  <c r="G6" i="27" s="1"/>
  <c r="G69" i="24" s="1"/>
  <c r="G71" i="24" s="1"/>
  <c r="L64" i="24"/>
  <c r="L65" i="24" s="1"/>
  <c r="O64" i="26"/>
  <c r="T64" i="26"/>
  <c r="R64" i="26"/>
  <c r="P64" i="26"/>
  <c r="Q64" i="26"/>
  <c r="N64" i="26"/>
  <c r="U64" i="26"/>
  <c r="S64" i="26"/>
  <c r="Q64" i="17"/>
  <c r="S64" i="20"/>
  <c r="H66" i="5" s="1"/>
  <c r="O64" i="19"/>
  <c r="R64" i="19"/>
  <c r="Q64" i="19"/>
  <c r="S64" i="19"/>
  <c r="S64" i="18"/>
  <c r="T64" i="18"/>
  <c r="R64" i="18"/>
  <c r="O64" i="18"/>
  <c r="N64" i="18"/>
  <c r="S64" i="17"/>
  <c r="T64" i="17"/>
  <c r="O64" i="17"/>
  <c r="R64" i="17"/>
  <c r="N64" i="17"/>
  <c r="O64" i="16"/>
  <c r="Q64" i="16"/>
  <c r="R64" i="16"/>
  <c r="S64" i="16"/>
  <c r="T64" i="20"/>
  <c r="I66" i="5" s="1"/>
  <c r="P64" i="20"/>
  <c r="E66" i="5" s="1"/>
  <c r="N64" i="20"/>
  <c r="C66" i="5" s="1"/>
  <c r="T64" i="19"/>
  <c r="P64" i="19"/>
  <c r="N64" i="19"/>
  <c r="P64" i="18"/>
  <c r="P64" i="17"/>
  <c r="N64" i="16"/>
  <c r="T64" i="16"/>
  <c r="P64" i="16"/>
  <c r="R31" i="9"/>
  <c r="R27" i="9"/>
  <c r="N31" i="9"/>
  <c r="N27" i="9"/>
  <c r="N23" i="9"/>
  <c r="N19" i="9"/>
  <c r="N15" i="9"/>
  <c r="N11" i="9"/>
  <c r="N7" i="9"/>
  <c r="N3" i="9"/>
  <c r="S28" i="9"/>
  <c r="O28" i="9"/>
  <c r="Q30" i="9"/>
  <c r="Q26" i="9"/>
  <c r="T29" i="9"/>
  <c r="T25" i="9"/>
  <c r="P25" i="9"/>
  <c r="S24" i="9"/>
  <c r="O24" i="9"/>
  <c r="R23" i="9"/>
  <c r="T22" i="9"/>
  <c r="P22" i="9"/>
  <c r="R21" i="9"/>
  <c r="N30" i="9"/>
  <c r="N26" i="9"/>
  <c r="N22" i="9"/>
  <c r="N18" i="9"/>
  <c r="N14" i="9"/>
  <c r="N10" i="9"/>
  <c r="N6" i="9"/>
  <c r="Q31" i="9"/>
  <c r="T30" i="9"/>
  <c r="P30" i="9"/>
  <c r="S29" i="9"/>
  <c r="O29" i="9"/>
  <c r="R28" i="9"/>
  <c r="Q27" i="9"/>
  <c r="T26" i="9"/>
  <c r="P26" i="9"/>
  <c r="S25" i="9"/>
  <c r="O25" i="9"/>
  <c r="R24" i="9"/>
  <c r="Q23" i="9"/>
  <c r="S22" i="9"/>
  <c r="O22" i="9"/>
  <c r="P29" i="9"/>
  <c r="N29" i="9"/>
  <c r="N25" i="9"/>
  <c r="N21" i="9"/>
  <c r="N17" i="9"/>
  <c r="N13" i="9"/>
  <c r="N9" i="9"/>
  <c r="N5" i="9"/>
  <c r="T31" i="9"/>
  <c r="P31" i="9"/>
  <c r="S30" i="9"/>
  <c r="O30" i="9"/>
  <c r="R29" i="9"/>
  <c r="Q28" i="9"/>
  <c r="T27" i="9"/>
  <c r="P27" i="9"/>
  <c r="S26" i="9"/>
  <c r="O26" i="9"/>
  <c r="R25" i="9"/>
  <c r="Q24" i="9"/>
  <c r="T23" i="9"/>
  <c r="P23" i="9"/>
  <c r="N2" i="9"/>
  <c r="N28" i="9"/>
  <c r="N24" i="9"/>
  <c r="N20" i="9"/>
  <c r="N16" i="9"/>
  <c r="N12" i="9"/>
  <c r="N8" i="9"/>
  <c r="N4" i="9"/>
  <c r="S31" i="9"/>
  <c r="O31" i="9"/>
  <c r="R30" i="9"/>
  <c r="Q29" i="9"/>
  <c r="T28" i="9"/>
  <c r="P28" i="9"/>
  <c r="S27" i="9"/>
  <c r="O27" i="9"/>
  <c r="R26" i="9"/>
  <c r="Q25" i="9"/>
  <c r="T24" i="9"/>
  <c r="P24" i="9"/>
  <c r="S23" i="9"/>
  <c r="O23" i="9"/>
  <c r="Q22" i="9"/>
  <c r="S21" i="9"/>
  <c r="R22" i="9"/>
  <c r="Q21" i="9"/>
  <c r="T20" i="9"/>
  <c r="P20" i="9"/>
  <c r="S19" i="9"/>
  <c r="O19" i="9"/>
  <c r="R18" i="9"/>
  <c r="Q17" i="9"/>
  <c r="T16" i="9"/>
  <c r="P16" i="9"/>
  <c r="S15" i="9"/>
  <c r="O15" i="9"/>
  <c r="R14" i="9"/>
  <c r="Q13" i="9"/>
  <c r="T12" i="9"/>
  <c r="P12" i="9"/>
  <c r="S11" i="9"/>
  <c r="O11" i="9"/>
  <c r="R10" i="9"/>
  <c r="Q9" i="9"/>
  <c r="T8" i="9"/>
  <c r="P8" i="9"/>
  <c r="S7" i="9"/>
  <c r="O7" i="9"/>
  <c r="R6" i="9"/>
  <c r="Q5" i="9"/>
  <c r="T4" i="9"/>
  <c r="P4" i="9"/>
  <c r="S3" i="9"/>
  <c r="O3" i="9"/>
  <c r="R2" i="9"/>
  <c r="T21" i="9"/>
  <c r="P21" i="9"/>
  <c r="S20" i="9"/>
  <c r="O20" i="9"/>
  <c r="R19" i="9"/>
  <c r="Q18" i="9"/>
  <c r="T17" i="9"/>
  <c r="P17" i="9"/>
  <c r="S16" i="9"/>
  <c r="O16" i="9"/>
  <c r="R15" i="9"/>
  <c r="Q14" i="9"/>
  <c r="T13" i="9"/>
  <c r="P13" i="9"/>
  <c r="S12" i="9"/>
  <c r="O12" i="9"/>
  <c r="R11" i="9"/>
  <c r="Q10" i="9"/>
  <c r="T9" i="9"/>
  <c r="P9" i="9"/>
  <c r="S8" i="9"/>
  <c r="O8" i="9"/>
  <c r="R7" i="9"/>
  <c r="Q6" i="9"/>
  <c r="T5" i="9"/>
  <c r="P5" i="9"/>
  <c r="S4" i="9"/>
  <c r="O4" i="9"/>
  <c r="R3" i="9"/>
  <c r="Q2" i="9"/>
  <c r="O21" i="9"/>
  <c r="R20" i="9"/>
  <c r="Q19" i="9"/>
  <c r="T18" i="9"/>
  <c r="P18" i="9"/>
  <c r="S17" i="9"/>
  <c r="O17" i="9"/>
  <c r="R16" i="9"/>
  <c r="Q15" i="9"/>
  <c r="T14" i="9"/>
  <c r="P14" i="9"/>
  <c r="S13" i="9"/>
  <c r="O13" i="9"/>
  <c r="R12" i="9"/>
  <c r="Q11" i="9"/>
  <c r="T10" i="9"/>
  <c r="P10" i="9"/>
  <c r="S9" i="9"/>
  <c r="O9" i="9"/>
  <c r="R8" i="9"/>
  <c r="Q7" i="9"/>
  <c r="T6" i="9"/>
  <c r="P6" i="9"/>
  <c r="S5" i="9"/>
  <c r="O5" i="9"/>
  <c r="R4" i="9"/>
  <c r="Q3" i="9"/>
  <c r="T2" i="9"/>
  <c r="P2" i="9"/>
  <c r="Q20" i="9"/>
  <c r="T19" i="9"/>
  <c r="P19" i="9"/>
  <c r="S18" i="9"/>
  <c r="O18" i="9"/>
  <c r="R17" i="9"/>
  <c r="Q16" i="9"/>
  <c r="T15" i="9"/>
  <c r="P15" i="9"/>
  <c r="S14" i="9"/>
  <c r="O14" i="9"/>
  <c r="R13" i="9"/>
  <c r="Q12" i="9"/>
  <c r="T11" i="9"/>
  <c r="P11" i="9"/>
  <c r="S10" i="9"/>
  <c r="O10" i="9"/>
  <c r="R9" i="9"/>
  <c r="Q8" i="9"/>
  <c r="T7" i="9"/>
  <c r="P7" i="9"/>
  <c r="S6" i="9"/>
  <c r="O6" i="9"/>
  <c r="R5" i="9"/>
  <c r="Q4" i="9"/>
  <c r="T3" i="9"/>
  <c r="P3" i="9"/>
  <c r="S2" i="9"/>
  <c r="O2" i="9"/>
  <c r="O64" i="9" l="1"/>
  <c r="R64" i="9"/>
  <c r="Q64" i="9"/>
  <c r="P64" i="9"/>
  <c r="T64" i="9"/>
  <c r="S64" i="9"/>
  <c r="N64" i="9"/>
  <c r="E3" i="23"/>
  <c r="I3" i="23"/>
  <c r="I4" i="23"/>
  <c r="J4" i="23"/>
  <c r="F4" i="23"/>
  <c r="E4" i="23"/>
  <c r="F7" i="23"/>
  <c r="I7" i="23"/>
  <c r="H7" i="23"/>
  <c r="G7" i="23"/>
  <c r="E7" i="23"/>
  <c r="D7" i="23"/>
  <c r="C7" i="23"/>
  <c r="J7" i="23"/>
  <c r="H6" i="23"/>
  <c r="G6" i="23"/>
  <c r="D6" i="23"/>
  <c r="C6" i="23"/>
  <c r="J6" i="23"/>
  <c r="I6" i="23"/>
  <c r="F6" i="23"/>
  <c r="E6" i="23"/>
  <c r="C5" i="23"/>
  <c r="I5" i="23"/>
  <c r="H5" i="23"/>
  <c r="J5" i="23"/>
  <c r="E5" i="23"/>
  <c r="D5" i="23"/>
  <c r="F5" i="23"/>
  <c r="G5" i="23"/>
  <c r="D4" i="23"/>
  <c r="G4" i="23"/>
  <c r="C4" i="23"/>
  <c r="H4" i="23"/>
  <c r="D3" i="23"/>
  <c r="G3" i="23"/>
  <c r="C3" i="23"/>
  <c r="J3" i="23"/>
  <c r="F3" i="23"/>
  <c r="H3" i="23"/>
  <c r="B65" i="3" l="1"/>
  <c r="B65" i="5"/>
  <c r="B65" i="4"/>
  <c r="B65" i="6"/>
  <c r="B65" i="2"/>
  <c r="H14" i="7"/>
  <c r="E8" i="7"/>
  <c r="E6" i="7"/>
  <c r="I6" i="7"/>
  <c r="F6" i="7"/>
  <c r="M2" i="9"/>
  <c r="M64" i="9" s="1"/>
  <c r="B66" i="1" s="1"/>
  <c r="A23" i="8"/>
  <c r="A10" i="8"/>
  <c r="A16" i="8"/>
  <c r="A24" i="8"/>
  <c r="A17" i="8"/>
  <c r="A3" i="8"/>
  <c r="A19" i="8"/>
  <c r="A8" i="8"/>
  <c r="A4" i="8"/>
  <c r="A11" i="8"/>
  <c r="A14" i="8"/>
  <c r="A21" i="8"/>
  <c r="A6" i="8"/>
  <c r="A26" i="8"/>
  <c r="A29" i="8"/>
  <c r="A28" i="8"/>
  <c r="A25" i="8"/>
  <c r="A22" i="8"/>
  <c r="A27" i="8"/>
  <c r="A18" i="8"/>
  <c r="A13" i="8"/>
  <c r="A20" i="8"/>
  <c r="A12" i="8"/>
  <c r="A2" i="8"/>
  <c r="A5" i="8"/>
  <c r="A9" i="8"/>
  <c r="A15" i="8"/>
  <c r="A7" i="8"/>
  <c r="D4" i="7"/>
  <c r="D16" i="7" s="1"/>
  <c r="D69" i="1" s="1"/>
  <c r="C1" i="7"/>
  <c r="D1" i="7"/>
  <c r="E1" i="7"/>
  <c r="F1" i="7"/>
  <c r="G1" i="7"/>
  <c r="H1" i="7"/>
  <c r="I1" i="7"/>
  <c r="J1" i="7"/>
  <c r="B1" i="7"/>
  <c r="B65" i="1" l="1"/>
  <c r="C2" i="21"/>
  <c r="B6" i="7"/>
  <c r="H6" i="7"/>
  <c r="H17" i="7" s="1"/>
  <c r="D6" i="7"/>
  <c r="D17" i="7" s="1"/>
  <c r="G6" i="7"/>
  <c r="G17" i="7" s="1"/>
  <c r="C6" i="7"/>
  <c r="C17" i="7" s="1"/>
  <c r="J6" i="7"/>
  <c r="J17" i="7" s="1"/>
  <c r="H21" i="7"/>
  <c r="F17" i="7"/>
  <c r="I17" i="7"/>
  <c r="E17" i="7"/>
  <c r="E18" i="7"/>
  <c r="E69" i="6" s="1"/>
  <c r="B17" i="7"/>
  <c r="H8" i="7"/>
  <c r="H18" i="7" s="1"/>
  <c r="H69" i="6" s="1"/>
  <c r="B8" i="7"/>
  <c r="B18" i="7" s="1"/>
  <c r="B69" i="6" s="1"/>
  <c r="B71" i="6" s="1"/>
  <c r="G8" i="7"/>
  <c r="G18" i="7" s="1"/>
  <c r="G69" i="6" s="1"/>
  <c r="J8" i="7"/>
  <c r="J18" i="7" s="1"/>
  <c r="J69" i="6" s="1"/>
  <c r="F8" i="7"/>
  <c r="F18" i="7" s="1"/>
  <c r="F69" i="6" s="1"/>
  <c r="C8" i="7"/>
  <c r="C18" i="7" s="1"/>
  <c r="C69" i="6" s="1"/>
  <c r="I8" i="7"/>
  <c r="I18" i="7" s="1"/>
  <c r="I69" i="6" s="1"/>
  <c r="D8" i="7"/>
  <c r="D18" i="7" s="1"/>
  <c r="D69" i="6" s="1"/>
  <c r="G4" i="7"/>
  <c r="G16" i="7" s="1"/>
  <c r="G69" i="1" s="1"/>
  <c r="J4" i="7"/>
  <c r="J16" i="7" s="1"/>
  <c r="J69" i="1" s="1"/>
  <c r="B4" i="7"/>
  <c r="B16" i="7" s="1"/>
  <c r="B69" i="1" s="1"/>
  <c r="B71" i="1" s="1"/>
  <c r="I4" i="7"/>
  <c r="I16" i="7" s="1"/>
  <c r="I69" i="1" s="1"/>
  <c r="E4" i="7"/>
  <c r="E16" i="7" s="1"/>
  <c r="E69" i="1" s="1"/>
  <c r="F4" i="7"/>
  <c r="F16" i="7" s="1"/>
  <c r="F69" i="1" s="1"/>
  <c r="C4" i="7"/>
  <c r="C16" i="7" s="1"/>
  <c r="C69" i="1" s="1"/>
  <c r="H4" i="7"/>
  <c r="H16" i="7" s="1"/>
  <c r="H69" i="1" s="1"/>
  <c r="D5" i="8"/>
  <c r="C27" i="8"/>
  <c r="C23" i="8"/>
  <c r="C19" i="8"/>
  <c r="C15" i="8"/>
  <c r="C11" i="8"/>
  <c r="C7" i="8"/>
  <c r="C3" i="8"/>
  <c r="D27" i="8"/>
  <c r="D23" i="8"/>
  <c r="D19" i="8"/>
  <c r="D15" i="8"/>
  <c r="D11" i="8"/>
  <c r="D7" i="8"/>
  <c r="D3" i="8"/>
  <c r="C28" i="8"/>
  <c r="C20" i="8"/>
  <c r="C12" i="8"/>
  <c r="C4" i="8"/>
  <c r="D24" i="8"/>
  <c r="D16" i="8"/>
  <c r="D8" i="8"/>
  <c r="C2" i="8"/>
  <c r="C26" i="8"/>
  <c r="C22" i="8"/>
  <c r="C18" i="8"/>
  <c r="C14" i="8"/>
  <c r="C10" i="8"/>
  <c r="C6" i="8"/>
  <c r="D2" i="8"/>
  <c r="D26" i="8"/>
  <c r="D22" i="8"/>
  <c r="D18" i="8"/>
  <c r="D14" i="8"/>
  <c r="D10" i="8"/>
  <c r="D6" i="8"/>
  <c r="C24" i="8"/>
  <c r="C16" i="8"/>
  <c r="C8" i="8"/>
  <c r="D28" i="8"/>
  <c r="E28" i="8" s="1"/>
  <c r="D20" i="8"/>
  <c r="E20" i="8" s="1"/>
  <c r="D12" i="8"/>
  <c r="E12" i="8" s="1"/>
  <c r="D4" i="8"/>
  <c r="E4" i="8" s="1"/>
  <c r="C29" i="8"/>
  <c r="C25" i="8"/>
  <c r="C21" i="8"/>
  <c r="C17" i="8"/>
  <c r="C13" i="8"/>
  <c r="C9" i="8"/>
  <c r="C5" i="8"/>
  <c r="D29" i="8"/>
  <c r="D25" i="8"/>
  <c r="D21" i="8"/>
  <c r="D17" i="8"/>
  <c r="D13" i="8"/>
  <c r="D9" i="8"/>
  <c r="I69" i="5" l="1"/>
  <c r="I69" i="2"/>
  <c r="J69" i="5"/>
  <c r="J69" i="2"/>
  <c r="G69" i="2"/>
  <c r="F3" i="21" s="1"/>
  <c r="G69" i="5"/>
  <c r="F7" i="21" s="1"/>
  <c r="D69" i="2"/>
  <c r="C3" i="21" s="1"/>
  <c r="D69" i="5"/>
  <c r="E69" i="5"/>
  <c r="D7" i="21" s="1"/>
  <c r="E69" i="2"/>
  <c r="E71" i="2" s="1"/>
  <c r="F69" i="5"/>
  <c r="F69" i="2"/>
  <c r="H69" i="2"/>
  <c r="G3" i="21" s="1"/>
  <c r="H69" i="5"/>
  <c r="G7" i="21" s="1"/>
  <c r="C69" i="5"/>
  <c r="C71" i="5" s="1"/>
  <c r="C69" i="2"/>
  <c r="C71" i="2" s="1"/>
  <c r="C4" i="21"/>
  <c r="E3" i="21"/>
  <c r="J71" i="5"/>
  <c r="H7" i="21"/>
  <c r="H3" i="21"/>
  <c r="H4" i="21"/>
  <c r="E4" i="21"/>
  <c r="F4" i="21"/>
  <c r="D4" i="21"/>
  <c r="H65" i="1"/>
  <c r="H2" i="23"/>
  <c r="B2" i="21"/>
  <c r="D2" i="21"/>
  <c r="I4" i="21"/>
  <c r="E7" i="21"/>
  <c r="I3" i="21"/>
  <c r="G2" i="21"/>
  <c r="E2" i="21"/>
  <c r="H2" i="21"/>
  <c r="I2" i="21"/>
  <c r="I65" i="1"/>
  <c r="I2" i="23"/>
  <c r="F2" i="21"/>
  <c r="B4" i="21"/>
  <c r="G4" i="21"/>
  <c r="C7" i="21"/>
  <c r="J65" i="1"/>
  <c r="J2" i="23"/>
  <c r="D71" i="1"/>
  <c r="B69" i="2"/>
  <c r="B71" i="2" s="1"/>
  <c r="B69" i="5"/>
  <c r="B71" i="5" s="1"/>
  <c r="J71" i="2"/>
  <c r="F65" i="4"/>
  <c r="E65" i="4"/>
  <c r="J65" i="4"/>
  <c r="I65" i="4"/>
  <c r="F65" i="6"/>
  <c r="I65" i="6"/>
  <c r="J65" i="6"/>
  <c r="H65" i="3"/>
  <c r="D65" i="3"/>
  <c r="C65" i="3"/>
  <c r="J65" i="3"/>
  <c r="I65" i="3"/>
  <c r="G65" i="3"/>
  <c r="F65" i="3"/>
  <c r="E65" i="3"/>
  <c r="H65" i="4"/>
  <c r="G65" i="4"/>
  <c r="D65" i="4"/>
  <c r="C65" i="4"/>
  <c r="F65" i="5"/>
  <c r="I65" i="5"/>
  <c r="G65" i="5"/>
  <c r="E65" i="5"/>
  <c r="H65" i="5"/>
  <c r="C65" i="5"/>
  <c r="D65" i="5"/>
  <c r="J65" i="5"/>
  <c r="E65" i="6"/>
  <c r="H65" i="6"/>
  <c r="D65" i="6"/>
  <c r="G65" i="6"/>
  <c r="C65" i="6"/>
  <c r="E65" i="2"/>
  <c r="I65" i="2"/>
  <c r="F65" i="2"/>
  <c r="H65" i="2"/>
  <c r="G65" i="2"/>
  <c r="D65" i="2"/>
  <c r="C65" i="2"/>
  <c r="J65" i="2"/>
  <c r="E17" i="8"/>
  <c r="E14" i="8"/>
  <c r="E2" i="8"/>
  <c r="E7" i="8"/>
  <c r="E23" i="8"/>
  <c r="G10" i="7"/>
  <c r="G19" i="7" s="1"/>
  <c r="G69" i="3" s="1"/>
  <c r="B10" i="7"/>
  <c r="B19" i="7" s="1"/>
  <c r="B69" i="3" s="1"/>
  <c r="B71" i="3" s="1"/>
  <c r="H10" i="7"/>
  <c r="H19" i="7" s="1"/>
  <c r="H69" i="3" s="1"/>
  <c r="F10" i="7"/>
  <c r="F19" i="7" s="1"/>
  <c r="F69" i="3" s="1"/>
  <c r="E10" i="7"/>
  <c r="E19" i="7" s="1"/>
  <c r="E69" i="3" s="1"/>
  <c r="D10" i="7"/>
  <c r="D19" i="7" s="1"/>
  <c r="D69" i="3" s="1"/>
  <c r="I10" i="7"/>
  <c r="I19" i="7" s="1"/>
  <c r="I69" i="3" s="1"/>
  <c r="C10" i="7"/>
  <c r="C19" i="7" s="1"/>
  <c r="C69" i="3" s="1"/>
  <c r="J10" i="7"/>
  <c r="J19" i="7" s="1"/>
  <c r="J69" i="3" s="1"/>
  <c r="E5" i="8"/>
  <c r="E8" i="8"/>
  <c r="E11" i="8"/>
  <c r="E6" i="8"/>
  <c r="E22" i="8"/>
  <c r="E24" i="8"/>
  <c r="E15" i="8"/>
  <c r="E21" i="8"/>
  <c r="E27" i="8"/>
  <c r="E25" i="8"/>
  <c r="E13" i="8"/>
  <c r="E29" i="8"/>
  <c r="E10" i="8"/>
  <c r="E26" i="8"/>
  <c r="E3" i="8"/>
  <c r="E19" i="8"/>
  <c r="E9" i="8"/>
  <c r="E18" i="8"/>
  <c r="E16" i="8"/>
  <c r="E71" i="5" l="1"/>
  <c r="H71" i="2"/>
  <c r="D3" i="21"/>
  <c r="B3" i="21"/>
  <c r="I71" i="2"/>
  <c r="I7" i="21"/>
  <c r="I71" i="5"/>
  <c r="B7" i="21"/>
  <c r="C5" i="21"/>
  <c r="D71" i="6"/>
  <c r="F71" i="2"/>
  <c r="H71" i="5"/>
  <c r="G71" i="2"/>
  <c r="F71" i="5"/>
  <c r="G71" i="5"/>
  <c r="I5" i="21"/>
  <c r="H5" i="21"/>
  <c r="E5" i="21"/>
  <c r="E65" i="1"/>
  <c r="E2" i="23"/>
  <c r="F5" i="21"/>
  <c r="B5" i="21"/>
  <c r="F65" i="1"/>
  <c r="F2" i="23"/>
  <c r="H71" i="6"/>
  <c r="C71" i="6"/>
  <c r="I71" i="1"/>
  <c r="H71" i="1"/>
  <c r="E71" i="1"/>
  <c r="E71" i="6"/>
  <c r="F71" i="6"/>
  <c r="C65" i="1"/>
  <c r="C2" i="23"/>
  <c r="G65" i="1"/>
  <c r="G2" i="23"/>
  <c r="E71" i="3"/>
  <c r="D5" i="21"/>
  <c r="G5" i="21"/>
  <c r="D65" i="1"/>
  <c r="D2" i="23"/>
  <c r="G71" i="1"/>
  <c r="J71" i="1"/>
  <c r="F71" i="1"/>
  <c r="J71" i="6"/>
  <c r="C71" i="1"/>
  <c r="G71" i="6"/>
  <c r="I71" i="6"/>
  <c r="D71" i="5"/>
  <c r="D71" i="2"/>
  <c r="I3" i="8"/>
  <c r="K7" i="8" s="1"/>
  <c r="D71" i="3" l="1"/>
  <c r="H71" i="3"/>
  <c r="C71" i="3"/>
  <c r="I71" i="3"/>
  <c r="G71" i="3"/>
  <c r="F71" i="3"/>
  <c r="J71" i="3"/>
  <c r="C14" i="7"/>
  <c r="C21" i="7" s="1"/>
  <c r="E14" i="7"/>
  <c r="E21" i="7" s="1"/>
  <c r="I14" i="7"/>
  <c r="I21" i="7" s="1"/>
  <c r="F14" i="7"/>
  <c r="F21" i="7" s="1"/>
  <c r="J14" i="7"/>
  <c r="J21" i="7" s="1"/>
  <c r="D14" i="7"/>
  <c r="D21" i="7" s="1"/>
  <c r="B14" i="7"/>
  <c r="B21" i="7" s="1"/>
  <c r="G14" i="7"/>
  <c r="G21" i="7" s="1"/>
  <c r="J12" i="7" l="1"/>
  <c r="J20" i="7" s="1"/>
  <c r="J69" i="4" s="1"/>
  <c r="H12" i="7"/>
  <c r="H20" i="7" s="1"/>
  <c r="H69" i="4" s="1"/>
  <c r="I12" i="7"/>
  <c r="I20" i="7" s="1"/>
  <c r="I69" i="4" s="1"/>
  <c r="C12" i="7"/>
  <c r="C20" i="7" s="1"/>
  <c r="C69" i="4" s="1"/>
  <c r="G12" i="7"/>
  <c r="G20" i="7" s="1"/>
  <c r="G69" i="4" s="1"/>
  <c r="D12" i="7"/>
  <c r="D20" i="7" s="1"/>
  <c r="D69" i="4" s="1"/>
  <c r="E12" i="7"/>
  <c r="E20" i="7" s="1"/>
  <c r="E69" i="4" s="1"/>
  <c r="F12" i="7"/>
  <c r="F20" i="7" s="1"/>
  <c r="F69" i="4" s="1"/>
  <c r="B12" i="7"/>
  <c r="B20" i="7" s="1"/>
  <c r="B69" i="4" s="1"/>
  <c r="B71" i="4" s="1"/>
  <c r="C6" i="21" l="1"/>
  <c r="H6" i="21"/>
  <c r="G6" i="21"/>
  <c r="B6" i="21"/>
  <c r="D6" i="21"/>
  <c r="F6" i="21"/>
  <c r="E6" i="21"/>
  <c r="I6" i="21"/>
  <c r="D71" i="4" l="1"/>
  <c r="I71" i="4"/>
  <c r="H71" i="4"/>
  <c r="F71" i="4"/>
  <c r="J71" i="4"/>
  <c r="E71" i="4"/>
  <c r="G71" i="4"/>
  <c r="C71" i="4"/>
</calcChain>
</file>

<file path=xl/connections.xml><?xml version="1.0" encoding="utf-8"?>
<connections xmlns="http://schemas.openxmlformats.org/spreadsheetml/2006/main">
  <connection id="1" name="action_2_0" type="6" refreshedVersion="4" background="1" saveData="1">
    <textPr codePage="850" sourceFile="C:\dev\ImitationLearning\data\Algorithm_2\action_2_0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tion_2_1" type="6" refreshedVersion="4" background="1" saveData="1">
    <textPr codePage="850" sourceFile="C:\dev\ImitationLearning\data\Algorithm_2\action_2_1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ction_2_2" type="6" refreshedVersion="4" background="1" saveData="1">
    <textPr codePage="850" sourceFile="C:\dev\ImitationLearning\data\Algorithm_2\action_2_2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ction_2_3" type="6" refreshedVersion="4" background="1" saveData="1">
    <textPr codePage="850" sourceFile="C:\dev\ImitationLearning\data\Algorithm_2\action_2_3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ction_2_4" type="6" refreshedVersion="4" background="1" saveData="1">
    <textPr codePage="850" sourceFile="C:\dev\ImitationLearning\data\Algorithm_2\action_2_4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ction_2_5" type="6" refreshedVersion="4" background="1" saveData="1">
    <textPr codePage="850" sourceFile="C:\dev\ImitationLearning\data\Algorithm_2\action_2_5.csv" decimal="," thousands=".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ward_16" type="6" refreshedVersion="4" background="1" saveData="1">
    <textPr codePage="850" sourceFile="C:\dev\ImitationLearning\data\Algorithm_2\reward_16.csv" thousands="#">
      <textFields>
        <textField/>
      </textFields>
    </textPr>
  </connection>
  <connection id="8" name="reward_161" type="6" refreshedVersion="4" background="1" saveData="1">
    <textPr codePage="850" sourceFile="C:\dev\ImitationLearning\data\Algorithm_2\reward_16.csv" thousands="#">
      <textFields>
        <textField/>
      </textFields>
    </textPr>
  </connection>
  <connection id="9" name="reward_18" type="6" refreshedVersion="4" background="1" saveData="1">
    <textPr codePage="850" sourceFile="C:\dev\ImitationLearning\data\Algorithm_2\reward_18.csv" thousands="#">
      <textFields>
        <textField/>
      </textFields>
    </textPr>
  </connection>
  <connection id="10" name="reward_181" type="6" refreshedVersion="4" background="1" saveData="1">
    <textPr codePage="850" sourceFile="C:\dev\ImitationLearning\data\Algorithm_2\reward_18.csv" thousands="#">
      <textFields>
        <textField/>
      </textFields>
    </textPr>
  </connection>
  <connection id="11" name="reward_19" type="6" refreshedVersion="4" background="1" saveData="1">
    <textPr codePage="850" sourceFile="C:\dev\ImitationLearning\data\Algorithm_2\reward_19.csv" thousands="#">
      <textFields>
        <textField/>
      </textFields>
    </textPr>
  </connection>
  <connection id="12" name="reward_191" type="6" refreshedVersion="4" background="1" saveData="1">
    <textPr codePage="850" sourceFile="C:\dev\ImitationLearning\data\Algorithm_2\reward_19.csv" thousands="#">
      <textFields>
        <textField/>
      </textFields>
    </textPr>
  </connection>
  <connection id="13" name="reward_21" type="6" refreshedVersion="4" background="1" saveData="1">
    <textPr codePage="850" sourceFile="C:\dev\ImitationLearning\data\Algorithm_2\reward_21.csv" thousands="#">
      <textFields>
        <textField/>
      </textFields>
    </textPr>
  </connection>
  <connection id="14" name="reward_211" type="6" refreshedVersion="4" background="1" saveData="1">
    <textPr codePage="850" sourceFile="C:\dev\ImitationLearning\data\Algorithm_2\reward_21.csv" thousands="#">
      <textFields>
        <textField/>
      </textFields>
    </textPr>
  </connection>
  <connection id="15" name="reward_23" type="6" refreshedVersion="4" background="1" saveData="1">
    <textPr codePage="850" sourceFile="C:\dev\ImitationLearning\data\Algorithm_2\reward_23.csv" thousands="#">
      <textFields>
        <textField/>
      </textFields>
    </textPr>
  </connection>
  <connection id="16" name="reward_231" type="6" refreshedVersion="4" background="1" saveData="1">
    <textPr codePage="850" sourceFile="C:\dev\ImitationLearning\data\Algorithm_2\reward_23.csv" thousands="#">
      <textFields>
        <textField/>
      </textFields>
    </textPr>
  </connection>
  <connection id="17" name="reward_34" type="6" refreshedVersion="4" background="1" saveData="1">
    <textPr codePage="850" sourceFile="C:\dev\ImitationLearning\data\Algorithm_2\reward_34.csv" thousands="#">
      <textFields>
        <textField/>
      </textFields>
    </textPr>
  </connection>
  <connection id="18" name="reward_341" type="6" refreshedVersion="4" background="1" saveData="1">
    <textPr codePage="850" sourceFile="C:\dev\ImitationLearning\data\Algorithm_2\reward_34.csv" thousands="#">
      <textFields>
        <textField/>
      </textFields>
    </textPr>
  </connection>
  <connection id="19" name="reward_42" type="6" refreshedVersion="4" background="1" saveData="1">
    <textPr codePage="850" sourceFile="C:\dev\ImitationLearning\data\Algorithm_2\reward_42.csv" thousands="#">
      <textFields>
        <textField/>
      </textFields>
    </textPr>
  </connection>
  <connection id="20" name="reward_421" type="6" refreshedVersion="4" background="1" saveData="1">
    <textPr codePage="850" sourceFile="C:\dev\ImitationLearning\data\Algorithm_2\reward_42.csv" thousands="#">
      <textFields>
        <textField/>
      </textFields>
    </textPr>
  </connection>
  <connection id="21" name="reward_43" type="6" refreshedVersion="4" background="1" saveData="1">
    <textPr codePage="850" sourceFile="C:\dev\ImitationLearning\data\Algorithm_2\reward_43.csv" thousands="#">
      <textFields>
        <textField/>
      </textFields>
    </textPr>
  </connection>
  <connection id="22" name="reward_431" type="6" refreshedVersion="4" background="1" saveData="1">
    <textPr codePage="850" sourceFile="C:\dev\ImitationLearning\data\Algorithm_2\reward_43.csv" thousands="#">
      <textFields>
        <textField/>
      </textFields>
    </textPr>
  </connection>
  <connection id="23" name="score" type="6" refreshedVersion="4" background="1" saveData="1">
    <textPr codePage="850" sourceFile="C:\dev\ImitationLearning\data\Algorithm_2\score.csv" thousands="#">
      <textFields>
        <textField/>
      </textFields>
    </textPr>
  </connection>
  <connection id="24" name="score1" type="6" refreshedVersion="4" background="1" saveData="1">
    <textPr codePage="850" sourceFile="C:\dev\ImitationLearning\data\Algorithm_2\score.csv" thousands="#">
      <textFields>
        <textField/>
      </textFields>
    </textPr>
  </connection>
  <connection id="25" name="step" type="6" refreshedVersion="4" background="1" saveData="1">
    <textPr codePage="850" sourceFile="C:\dev\atari\backup\output_350000\logs\Centipede\ddqn\training\step.csv" thousands="#" comma="1">
      <textFields>
        <textField/>
      </textFields>
    </textPr>
  </connection>
</connections>
</file>

<file path=xl/sharedStrings.xml><?xml version="1.0" encoding="utf-8"?>
<sst xmlns="http://schemas.openxmlformats.org/spreadsheetml/2006/main" count="476" uniqueCount="92">
  <si>
    <t>Iteration</t>
  </si>
  <si>
    <t>Expert</t>
  </si>
  <si>
    <t>Agent_74</t>
  </si>
  <si>
    <t>Agent_78</t>
  </si>
  <si>
    <t>Agent_82</t>
  </si>
  <si>
    <t>Agent_88</t>
  </si>
  <si>
    <t>Agent_89</t>
  </si>
  <si>
    <t>Agent_177</t>
  </si>
  <si>
    <t>Agent_194</t>
  </si>
  <si>
    <t>Agent_198</t>
  </si>
  <si>
    <t>Agent_201</t>
  </si>
  <si>
    <t>Agent_248</t>
  </si>
  <si>
    <t>Agent_249</t>
  </si>
  <si>
    <t>Agent_257</t>
  </si>
  <si>
    <t>Agent_258</t>
  </si>
  <si>
    <t>Agent_261</t>
  </si>
  <si>
    <t>Agent_296</t>
  </si>
  <si>
    <t>Agent_298</t>
  </si>
  <si>
    <t>Agent_300</t>
  </si>
  <si>
    <t>krit. F-Wert (95%)</t>
  </si>
  <si>
    <t>H0:</t>
  </si>
  <si>
    <t>H1:</t>
  </si>
  <si>
    <t>krit. Wert</t>
  </si>
  <si>
    <t>Rang</t>
  </si>
  <si>
    <t>Daten</t>
  </si>
  <si>
    <t>(Rang-1)/n</t>
  </si>
  <si>
    <t>tats. Kum. Anteil</t>
  </si>
  <si>
    <t>Differenz</t>
  </si>
  <si>
    <t>Max Abweichung = Teststatistik</t>
  </si>
  <si>
    <t>Normalverteilung liegt vor</t>
  </si>
  <si>
    <t>Normalverteilung liegt NICHT vor</t>
  </si>
  <si>
    <t>Teststatistik &lt; krit. Wert?</t>
  </si>
  <si>
    <t>Norm.verteilt?</t>
  </si>
  <si>
    <t>Max. Abweichung</t>
  </si>
  <si>
    <t>tats. Kum. Anteil 1</t>
  </si>
  <si>
    <t>tats. Kum. Anteil 2</t>
  </si>
  <si>
    <t>tats. Kum. Anteil 3</t>
  </si>
  <si>
    <t>tats. Kum. Anteil 4</t>
  </si>
  <si>
    <t>tats. Kum. Anteil 5</t>
  </si>
  <si>
    <t>tats. Kum. Anteil 6</t>
  </si>
  <si>
    <t>tats. Kum. Anteil 7</t>
  </si>
  <si>
    <t>tats. Kum. Anteil 8</t>
  </si>
  <si>
    <t>tats. Kum. Anteil 9</t>
  </si>
  <si>
    <t>Differenz 1</t>
  </si>
  <si>
    <t>Differenz 2</t>
  </si>
  <si>
    <t>Differenz 3</t>
  </si>
  <si>
    <t>Differenz 4</t>
  </si>
  <si>
    <t>Differenz 5</t>
  </si>
  <si>
    <t>Differenz 6</t>
  </si>
  <si>
    <t>Differenz 7</t>
  </si>
  <si>
    <t>Differenz 8</t>
  </si>
  <si>
    <t>Differenz 9</t>
  </si>
  <si>
    <t>Varianz 0</t>
  </si>
  <si>
    <t>F Statistik 0</t>
  </si>
  <si>
    <t>Varianz 1</t>
  </si>
  <si>
    <t>F Statistik 1</t>
  </si>
  <si>
    <t>Varianz 2</t>
  </si>
  <si>
    <t>F Statistik 2</t>
  </si>
  <si>
    <t>Varianz 3</t>
  </si>
  <si>
    <t>F Statistik 3</t>
  </si>
  <si>
    <t>Varianz 4</t>
  </si>
  <si>
    <t>F Statistik 4</t>
  </si>
  <si>
    <t>Varianz 5</t>
  </si>
  <si>
    <t>F Statistik 5</t>
  </si>
  <si>
    <t>Gleiche Varianz? 0</t>
  </si>
  <si>
    <t>Gleiche Varianz? 1</t>
  </si>
  <si>
    <t>Gleiche Varianz? 2</t>
  </si>
  <si>
    <t>Gleiche Varianz? 3</t>
  </si>
  <si>
    <t>Gleiche Varianz? 4</t>
  </si>
  <si>
    <t>Gleiche Varianz? 5</t>
  </si>
  <si>
    <t>Unterschiede?</t>
  </si>
  <si>
    <t>Aktion 0 p-Wert</t>
  </si>
  <si>
    <t>Aktion 1 p-Wert</t>
  </si>
  <si>
    <t>Aktion 2 p-Wert</t>
  </si>
  <si>
    <t>Aktion 3 p-Wert</t>
  </si>
  <si>
    <t>Aktion 4 p-Wert</t>
  </si>
  <si>
    <t>Aktion 5 p-Wert</t>
  </si>
  <si>
    <t>p-Wert</t>
  </si>
  <si>
    <t>Experte</t>
  </si>
  <si>
    <t>Agent_16</t>
  </si>
  <si>
    <t>Agent_18</t>
  </si>
  <si>
    <t>Agent_19</t>
  </si>
  <si>
    <t>Agent_21</t>
  </si>
  <si>
    <t>Agent_23</t>
  </si>
  <si>
    <t>Agent_34</t>
  </si>
  <si>
    <t>Agent_42</t>
  </si>
  <si>
    <t>Agent_43</t>
  </si>
  <si>
    <t>Cohens d</t>
  </si>
  <si>
    <t>s_ab</t>
  </si>
  <si>
    <t>v</t>
  </si>
  <si>
    <t>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</si>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</sst>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0" xfId="0" applyFont="1"/>
    <xf numFmtId="0" fontId="2" fillId="4" borderId="0" xfId="0" applyFont="1" applyFill="1"/>
    <xf numFmtId="0" fontId="2" fillId="3" borderId="0" xfId="0" applyFont="1" applyFill="1"/>
    <xf numFmtId="164" fontId="0" fillId="0" borderId="0" xfId="0" applyNumberFormat="1"/>
  </cellXfs>
  <cellStyles count="1">
    <cellStyle name="Standard" xfId="0" builtinId="0"/>
  </cellStyles>
  <dxfs count="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</font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rgb="FF006100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6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action_2_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ward_34" connectionId="1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ward_16" connectionId="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eward_43" connectionId="2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reward_18" connectionId="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reward_19" connectionId="1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reward_42" connectionId="1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reward_18" connectionId="1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reward_16" connectionId="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reward_19" connectionId="1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reward_43" connectionId="2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tion_2_1" connectionId="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reward_21" connectionId="1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reward_34" connectionId="1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reward_23" connectionId="1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score" connectionId="2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reward_42" connectionId="2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tion_2_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ction_2_3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ction_2_4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ction_2_5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ward_23" connectionId="1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ward_21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core" connectionId="2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.xml"/><Relationship Id="rId3" Type="http://schemas.openxmlformats.org/officeDocument/2006/relationships/queryTable" Target="../queryTables/queryTable9.xml"/><Relationship Id="rId7" Type="http://schemas.openxmlformats.org/officeDocument/2006/relationships/queryTable" Target="../queryTables/queryTable13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Relationship Id="rId6" Type="http://schemas.openxmlformats.org/officeDocument/2006/relationships/queryTable" Target="../queryTables/queryTable12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Relationship Id="rId9" Type="http://schemas.openxmlformats.org/officeDocument/2006/relationships/queryTable" Target="../queryTables/queryTable15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3.xml"/><Relationship Id="rId3" Type="http://schemas.openxmlformats.org/officeDocument/2006/relationships/queryTable" Target="../queryTables/queryTable18.xml"/><Relationship Id="rId7" Type="http://schemas.openxmlformats.org/officeDocument/2006/relationships/queryTable" Target="../queryTables/queryTable22.xml"/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Relationship Id="rId6" Type="http://schemas.openxmlformats.org/officeDocument/2006/relationships/queryTable" Target="../queryTables/queryTable21.xml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Relationship Id="rId9" Type="http://schemas.openxmlformats.org/officeDocument/2006/relationships/queryTable" Target="../queryTables/queryTable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K37" sqref="K37"/>
    </sheetView>
  </sheetViews>
  <sheetFormatPr baseColWidth="10" defaultRowHeight="15" x14ac:dyDescent="0.25"/>
  <cols>
    <col min="1" max="1" width="15" bestFit="1" customWidth="1"/>
    <col min="2" max="2" width="12" bestFit="1" customWidth="1"/>
  </cols>
  <sheetData>
    <row r="1" spans="1:18" x14ac:dyDescent="0.25">
      <c r="B1" s="6" t="s">
        <v>79</v>
      </c>
      <c r="C1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5"/>
      <c r="K1" s="5"/>
      <c r="L1" s="5"/>
      <c r="M1" s="5"/>
      <c r="N1" s="5"/>
      <c r="O1" s="5"/>
      <c r="P1" s="5"/>
      <c r="Q1" s="5"/>
      <c r="R1" s="5"/>
    </row>
    <row r="2" spans="1:18" x14ac:dyDescent="0.25">
      <c r="A2" t="s">
        <v>71</v>
      </c>
      <c r="B2">
        <f>Aktion0!C$69</f>
        <v>3.0709849248161573E-19</v>
      </c>
      <c r="C2">
        <f>Aktion0!D$69</f>
        <v>8.2738416850840479E-21</v>
      </c>
      <c r="D2">
        <f>Aktion0!E$69</f>
        <v>1.7265845700390908E-28</v>
      </c>
      <c r="E2">
        <f>Aktion0!F$69</f>
        <v>1.2663108024000809E-28</v>
      </c>
      <c r="F2">
        <f>Aktion0!G$69</f>
        <v>5.2815441740975889E-27</v>
      </c>
      <c r="G2">
        <f>Aktion0!H$69</f>
        <v>4.9190643644805824E-28</v>
      </c>
      <c r="H2">
        <f>Aktion0!I$69</f>
        <v>8.1894137869977118E-20</v>
      </c>
      <c r="I2">
        <f>Aktion0!J$69</f>
        <v>3.5071078212428328E-26</v>
      </c>
    </row>
    <row r="3" spans="1:18" x14ac:dyDescent="0.25">
      <c r="A3" t="s">
        <v>72</v>
      </c>
      <c r="B3">
        <f>Aktion1!C$69</f>
        <v>8.2836657904442275E-8</v>
      </c>
      <c r="C3">
        <f>Aktion1!D$69</f>
        <v>4.996091115154766E-6</v>
      </c>
      <c r="D3">
        <f>Aktion1!E$69</f>
        <v>3.839088282804117E-6</v>
      </c>
      <c r="E3">
        <f>Aktion1!F$69</f>
        <v>2.9010771353628869E-6</v>
      </c>
      <c r="F3">
        <f>Aktion1!G$69</f>
        <v>2.5321281670770343E-5</v>
      </c>
      <c r="G3">
        <f>Aktion1!H$69</f>
        <v>2.030372423997643E-5</v>
      </c>
      <c r="H3">
        <f>Aktion1!I$69</f>
        <v>2.0541905151740726E-7</v>
      </c>
      <c r="I3">
        <f>Aktion1!J$69</f>
        <v>7.1308786885566319E-7</v>
      </c>
    </row>
    <row r="4" spans="1:18" x14ac:dyDescent="0.25">
      <c r="A4" t="s">
        <v>73</v>
      </c>
      <c r="B4">
        <f>Aktion2!C$69</f>
        <v>8.6504201034758296E-20</v>
      </c>
      <c r="C4">
        <f>Aktion2!D$69</f>
        <v>2.6062893668690155E-22</v>
      </c>
      <c r="D4">
        <f>Aktion2!E$69</f>
        <v>3.6876661374161091E-22</v>
      </c>
      <c r="E4">
        <f>Aktion2!F$69</f>
        <v>3.7935750081911124E-22</v>
      </c>
      <c r="F4">
        <f>Aktion2!G$69</f>
        <v>3.5974404053449464E-20</v>
      </c>
      <c r="G4">
        <f>Aktion2!H$69</f>
        <v>2.6029908264153949E-19</v>
      </c>
      <c r="H4">
        <f>Aktion2!I$69</f>
        <v>9.2228131602745168E-21</v>
      </c>
      <c r="I4">
        <f>Aktion2!J$69</f>
        <v>1.3141388424595522E-19</v>
      </c>
    </row>
    <row r="5" spans="1:18" x14ac:dyDescent="0.25">
      <c r="A5" t="s">
        <v>74</v>
      </c>
      <c r="B5">
        <f>Aktion3!C$69</f>
        <v>1.1670058996892385E-22</v>
      </c>
      <c r="C5">
        <f>Aktion3!D$69</f>
        <v>1.9313859415032385E-22</v>
      </c>
      <c r="D5">
        <f>Aktion3!E$69</f>
        <v>2.1518901754533538E-21</v>
      </c>
      <c r="E5">
        <f>Aktion3!F$69</f>
        <v>1.4550221643768816E-21</v>
      </c>
      <c r="F5">
        <f>Aktion3!G$69</f>
        <v>3.038711346550639E-22</v>
      </c>
      <c r="G5">
        <f>Aktion3!H$69</f>
        <v>7.0213041854992806E-5</v>
      </c>
      <c r="H5">
        <f>Aktion3!I$69</f>
        <v>6.150394844702201E-20</v>
      </c>
      <c r="I5">
        <f>Aktion3!J$69</f>
        <v>5.1891426320710453E-17</v>
      </c>
    </row>
    <row r="6" spans="1:18" x14ac:dyDescent="0.25">
      <c r="A6" t="s">
        <v>75</v>
      </c>
      <c r="B6">
        <f>Aktion4!C$69</f>
        <v>6.0432602299357199E-23</v>
      </c>
      <c r="C6">
        <f>Aktion4!D$69</f>
        <v>4.9347516037096199E-23</v>
      </c>
      <c r="D6">
        <f>Aktion4!E$69</f>
        <v>3.5134005747769365E-23</v>
      </c>
      <c r="E6">
        <f>Aktion4!F$69</f>
        <v>1.168908510816488E-22</v>
      </c>
      <c r="F6">
        <f>Aktion4!G$69</f>
        <v>3.7026910325078832E-23</v>
      </c>
      <c r="G6">
        <f>Aktion4!H$69</f>
        <v>1.9136382826696535E-22</v>
      </c>
      <c r="H6">
        <f>Aktion4!I$69</f>
        <v>1.0438425219117447E-20</v>
      </c>
      <c r="I6">
        <f>Aktion4!J$69</f>
        <v>1.294740672417014E-20</v>
      </c>
    </row>
    <row r="7" spans="1:18" x14ac:dyDescent="0.25">
      <c r="A7" t="s">
        <v>76</v>
      </c>
      <c r="B7">
        <f>Aktion5!C$69</f>
        <v>1.4443429531703465E-16</v>
      </c>
      <c r="C7">
        <f>Aktion5!D$69</f>
        <v>2.5080741306474574E-21</v>
      </c>
      <c r="D7">
        <f>Aktion5!E$69</f>
        <v>2.5080741306474574E-21</v>
      </c>
      <c r="E7">
        <f>Aktion5!F$69</f>
        <v>2.5080741306474574E-21</v>
      </c>
      <c r="F7">
        <f>Aktion5!G$69</f>
        <v>2.5080741306474574E-21</v>
      </c>
      <c r="G7">
        <f>Aktion5!H$69</f>
        <v>1.6997945110912567E-16</v>
      </c>
      <c r="H7">
        <f>Aktion5!I$69</f>
        <v>3.9068475457277255E-21</v>
      </c>
      <c r="I7">
        <f>Aktion5!J$69</f>
        <v>1.9987339147297155E-16</v>
      </c>
    </row>
  </sheetData>
  <conditionalFormatting sqref="B2:R7">
    <cfRule type="cellIs" dxfId="7" priority="1" operator="lessThan">
      <formula>0.05</formula>
    </cfRule>
    <cfRule type="cellIs" dxfId="6" priority="2" operator="greaterThan">
      <formula>0.05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K37" sqref="K37"/>
    </sheetView>
  </sheetViews>
  <sheetFormatPr baseColWidth="10" defaultRowHeight="15" x14ac:dyDescent="0.25"/>
  <cols>
    <col min="4" max="4" width="15.7109375" bestFit="1" customWidth="1"/>
    <col min="9" max="9" width="29.140625" bestFit="1" customWidth="1"/>
    <col min="10" max="10" width="30.7109375" bestFit="1" customWidth="1"/>
    <col min="11" max="11" width="23.28515625" bestFit="1" customWidth="1"/>
  </cols>
  <sheetData>
    <row r="1" spans="1:11" x14ac:dyDescent="0.25">
      <c r="A1" s="2" t="s">
        <v>24</v>
      </c>
      <c r="C1" t="s">
        <v>25</v>
      </c>
      <c r="D1" t="s">
        <v>26</v>
      </c>
      <c r="E1" t="s">
        <v>27</v>
      </c>
    </row>
    <row r="2" spans="1:11" x14ac:dyDescent="0.25">
      <c r="A2" s="2">
        <f>Aktion0!G26</f>
        <v>6</v>
      </c>
      <c r="C2" t="e">
        <f>(#REF!-1)/COUNT($A$2:$A$29)</f>
        <v>#REF!</v>
      </c>
      <c r="D2">
        <f t="shared" ref="D2:D29" si="0">NORMDIST(A2,AVERAGE($A$2:$A$29),_xlfn.STDEV.S($A$2:$A$29),1)</f>
        <v>0.48304631672037396</v>
      </c>
      <c r="E2" t="e">
        <f t="shared" ref="E2:E29" si="1">ABS($D2-$C2)</f>
        <v>#REF!</v>
      </c>
      <c r="I2" t="s">
        <v>28</v>
      </c>
    </row>
    <row r="3" spans="1:11" x14ac:dyDescent="0.25">
      <c r="A3" s="2">
        <f>Aktion0!G8</f>
        <v>5</v>
      </c>
      <c r="C3" t="e">
        <f>(#REF!-1)/COUNT($A$2:$A$29)</f>
        <v>#REF!</v>
      </c>
      <c r="D3">
        <f t="shared" si="0"/>
        <v>0.42414832994438673</v>
      </c>
      <c r="E3" t="e">
        <f t="shared" si="1"/>
        <v>#REF!</v>
      </c>
      <c r="I3" t="e">
        <f>MAX(E2:E29)</f>
        <v>#REF!</v>
      </c>
    </row>
    <row r="4" spans="1:11" x14ac:dyDescent="0.25">
      <c r="A4" s="2">
        <f>Aktion0!G11</f>
        <v>20</v>
      </c>
      <c r="C4" t="e">
        <f>(#REF!-1)/COUNT($A$2:$A$29)</f>
        <v>#REF!</v>
      </c>
      <c r="D4">
        <f t="shared" si="0"/>
        <v>0.97934725156124913</v>
      </c>
      <c r="E4" t="e">
        <f t="shared" si="1"/>
        <v>#REF!</v>
      </c>
    </row>
    <row r="5" spans="1:11" x14ac:dyDescent="0.25">
      <c r="A5" s="2">
        <f>Aktion0!G27</f>
        <v>9</v>
      </c>
      <c r="C5" t="e">
        <f>(#REF!-1)/COUNT($A$2:$A$29)</f>
        <v>#REF!</v>
      </c>
      <c r="D5">
        <f t="shared" si="0"/>
        <v>0.65683448669965327</v>
      </c>
      <c r="E5" t="e">
        <f t="shared" si="1"/>
        <v>#REF!</v>
      </c>
    </row>
    <row r="6" spans="1:11" x14ac:dyDescent="0.25">
      <c r="A6" s="2">
        <f>Aktion0!G15</f>
        <v>1</v>
      </c>
      <c r="C6" t="e">
        <f>(#REF!-1)/COUNT($A$2:$A$29)</f>
        <v>#REF!</v>
      </c>
      <c r="D6">
        <f t="shared" si="0"/>
        <v>0.21580969523528942</v>
      </c>
      <c r="E6" t="e">
        <f t="shared" si="1"/>
        <v>#REF!</v>
      </c>
      <c r="I6" t="s">
        <v>22</v>
      </c>
      <c r="K6" t="s">
        <v>31</v>
      </c>
    </row>
    <row r="7" spans="1:11" x14ac:dyDescent="0.25">
      <c r="A7" s="2">
        <f>Aktion0!G2</f>
        <v>1</v>
      </c>
      <c r="C7" t="e">
        <f>(#REF!-1)/COUNT($A$2:$A$29)</f>
        <v>#REF!</v>
      </c>
      <c r="D7">
        <f t="shared" si="0"/>
        <v>0.21580969523528942</v>
      </c>
      <c r="E7" t="e">
        <f t="shared" si="1"/>
        <v>#REF!</v>
      </c>
      <c r="I7">
        <v>0.25</v>
      </c>
      <c r="K7" t="e">
        <f>I3&lt;I7</f>
        <v>#REF!</v>
      </c>
    </row>
    <row r="8" spans="1:11" x14ac:dyDescent="0.25">
      <c r="A8" s="2">
        <f>Aktion0!G10</f>
        <v>1</v>
      </c>
      <c r="C8" t="e">
        <f>(#REF!-1)/COUNT($A$2:$A$29)</f>
        <v>#REF!</v>
      </c>
      <c r="D8">
        <f t="shared" si="0"/>
        <v>0.21580969523528942</v>
      </c>
      <c r="E8" t="e">
        <f t="shared" si="1"/>
        <v>#REF!</v>
      </c>
    </row>
    <row r="9" spans="1:11" x14ac:dyDescent="0.25">
      <c r="A9" s="2">
        <f>Aktion0!G28</f>
        <v>15</v>
      </c>
      <c r="C9" t="e">
        <f>(#REF!-1)/COUNT($A$2:$A$29)</f>
        <v>#REF!</v>
      </c>
      <c r="D9">
        <f t="shared" si="0"/>
        <v>0.9026045786932636</v>
      </c>
      <c r="E9" t="e">
        <f t="shared" si="1"/>
        <v>#REF!</v>
      </c>
    </row>
    <row r="10" spans="1:11" x14ac:dyDescent="0.25">
      <c r="A10" s="2">
        <f>Aktion0!G4</f>
        <v>14</v>
      </c>
      <c r="C10" t="e">
        <f>(#REF!-1)/COUNT($A$2:$A$29)</f>
        <v>#REF!</v>
      </c>
      <c r="D10">
        <f t="shared" si="0"/>
        <v>0.87446478762749402</v>
      </c>
      <c r="E10" t="e">
        <f t="shared" si="1"/>
        <v>#REF!</v>
      </c>
      <c r="I10" t="s">
        <v>20</v>
      </c>
      <c r="J10" t="s">
        <v>29</v>
      </c>
    </row>
    <row r="11" spans="1:11" x14ac:dyDescent="0.25">
      <c r="A11" s="2">
        <f>Aktion0!G12</f>
        <v>1</v>
      </c>
      <c r="C11" t="e">
        <f>(#REF!-1)/COUNT($A$2:$A$29)</f>
        <v>#REF!</v>
      </c>
      <c r="D11">
        <f t="shared" si="0"/>
        <v>0.21580969523528942</v>
      </c>
      <c r="E11" t="e">
        <f t="shared" si="1"/>
        <v>#REF!</v>
      </c>
      <c r="I11" t="s">
        <v>21</v>
      </c>
      <c r="J11" t="s">
        <v>30</v>
      </c>
    </row>
    <row r="12" spans="1:11" x14ac:dyDescent="0.25">
      <c r="A12" s="2">
        <f>Aktion0!G25</f>
        <v>6</v>
      </c>
      <c r="C12" t="e">
        <f>(#REF!-1)/COUNT($A$2:$A$29)</f>
        <v>#REF!</v>
      </c>
      <c r="D12">
        <f t="shared" si="0"/>
        <v>0.48304631672037396</v>
      </c>
      <c r="E12" t="e">
        <f t="shared" si="1"/>
        <v>#REF!</v>
      </c>
    </row>
    <row r="13" spans="1:11" x14ac:dyDescent="0.25">
      <c r="A13" s="2">
        <f>Aktion0!G23</f>
        <v>5</v>
      </c>
      <c r="C13" t="e">
        <f>(#REF!-1)/COUNT($A$2:$A$29)</f>
        <v>#REF!</v>
      </c>
      <c r="D13">
        <f t="shared" si="0"/>
        <v>0.42414832994438673</v>
      </c>
      <c r="E13" t="e">
        <f t="shared" si="1"/>
        <v>#REF!</v>
      </c>
    </row>
    <row r="14" spans="1:11" x14ac:dyDescent="0.25">
      <c r="A14" s="2">
        <f>Aktion0!G13</f>
        <v>1</v>
      </c>
      <c r="C14" t="e">
        <f>(#REF!-1)/COUNT($A$2:$A$29)</f>
        <v>#REF!</v>
      </c>
      <c r="D14">
        <f t="shared" si="0"/>
        <v>0.21580969523528942</v>
      </c>
      <c r="E14" t="e">
        <f t="shared" si="1"/>
        <v>#REF!</v>
      </c>
    </row>
    <row r="15" spans="1:11" x14ac:dyDescent="0.25">
      <c r="A15" s="2">
        <f>Aktion0!G62</f>
        <v>0</v>
      </c>
      <c r="C15" t="e">
        <f>(#REF!-1)/COUNT($A$2:$A$29)</f>
        <v>#REF!</v>
      </c>
      <c r="D15">
        <f t="shared" si="0"/>
        <v>0.17484097427620451</v>
      </c>
      <c r="E15" t="e">
        <f t="shared" si="1"/>
        <v>#REF!</v>
      </c>
    </row>
    <row r="16" spans="1:11" x14ac:dyDescent="0.25">
      <c r="A16" s="2">
        <f>Aktion0!G5</f>
        <v>2</v>
      </c>
      <c r="C16" t="e">
        <f>(#REF!-1)/COUNT($A$2:$A$29)</f>
        <v>#REF!</v>
      </c>
      <c r="D16">
        <f t="shared" si="0"/>
        <v>0.26185379209409798</v>
      </c>
      <c r="E16" t="e">
        <f t="shared" si="1"/>
        <v>#REF!</v>
      </c>
    </row>
    <row r="17" spans="1:5" x14ac:dyDescent="0.25">
      <c r="A17" s="2">
        <f>Aktion0!G7</f>
        <v>1</v>
      </c>
      <c r="C17" t="e">
        <f>(#REF!-1)/COUNT($A$2:$A$29)</f>
        <v>#REF!</v>
      </c>
      <c r="D17">
        <f t="shared" si="0"/>
        <v>0.21580969523528942</v>
      </c>
      <c r="E17" t="e">
        <f t="shared" si="1"/>
        <v>#REF!</v>
      </c>
    </row>
    <row r="18" spans="1:5" x14ac:dyDescent="0.25">
      <c r="A18" s="2">
        <f>Aktion0!G22</f>
        <v>15</v>
      </c>
      <c r="C18" t="e">
        <f>(#REF!-1)/COUNT($A$2:$A$29)</f>
        <v>#REF!</v>
      </c>
      <c r="D18">
        <f t="shared" si="0"/>
        <v>0.9026045786932636</v>
      </c>
      <c r="E18" t="e">
        <f t="shared" si="1"/>
        <v>#REF!</v>
      </c>
    </row>
    <row r="19" spans="1:5" x14ac:dyDescent="0.25">
      <c r="A19" s="2">
        <f>Aktion0!G9</f>
        <v>5</v>
      </c>
      <c r="C19" t="e">
        <f>(#REF!-1)/COUNT($A$2:$A$29)</f>
        <v>#REF!</v>
      </c>
      <c r="D19">
        <f t="shared" si="0"/>
        <v>0.42414832994438673</v>
      </c>
      <c r="E19" t="e">
        <f t="shared" si="1"/>
        <v>#REF!</v>
      </c>
    </row>
    <row r="20" spans="1:5" x14ac:dyDescent="0.25">
      <c r="A20" s="2">
        <f>Aktion0!G24</f>
        <v>13</v>
      </c>
      <c r="C20" t="e">
        <f>(#REF!-1)/COUNT($A$2:$A$29)</f>
        <v>#REF!</v>
      </c>
      <c r="D20">
        <f t="shared" si="0"/>
        <v>0.84109549853174692</v>
      </c>
      <c r="E20" t="e">
        <f t="shared" si="1"/>
        <v>#REF!</v>
      </c>
    </row>
    <row r="21" spans="1:5" x14ac:dyDescent="0.25">
      <c r="A21" s="2">
        <f>Aktion0!G14</f>
        <v>25</v>
      </c>
      <c r="C21" t="e">
        <f>(#REF!-1)/COUNT($A$2:$A$29)</f>
        <v>#REF!</v>
      </c>
      <c r="D21">
        <f t="shared" si="0"/>
        <v>0.99731836346204217</v>
      </c>
      <c r="E21" t="e">
        <f t="shared" si="1"/>
        <v>#REF!</v>
      </c>
    </row>
    <row r="22" spans="1:5" x14ac:dyDescent="0.25">
      <c r="A22" s="2">
        <f>Aktion0!G20</f>
        <v>2</v>
      </c>
      <c r="C22" t="e">
        <f>(#REF!-1)/COUNT($A$2:$A$29)</f>
        <v>#REF!</v>
      </c>
      <c r="D22">
        <f t="shared" si="0"/>
        <v>0.26185379209409798</v>
      </c>
      <c r="E22" t="e">
        <f t="shared" si="1"/>
        <v>#REF!</v>
      </c>
    </row>
    <row r="23" spans="1:5" x14ac:dyDescent="0.25">
      <c r="A23" s="2">
        <f>Aktion0!G3</f>
        <v>2</v>
      </c>
      <c r="C23" t="e">
        <f>(#REF!-1)/COUNT($A$2:$A$29)</f>
        <v>#REF!</v>
      </c>
      <c r="D23">
        <f t="shared" si="0"/>
        <v>0.26185379209409798</v>
      </c>
      <c r="E23" t="e">
        <f t="shared" si="1"/>
        <v>#REF!</v>
      </c>
    </row>
    <row r="24" spans="1:5" x14ac:dyDescent="0.25">
      <c r="A24" s="2">
        <f>Aktion0!G6</f>
        <v>8</v>
      </c>
      <c r="C24" t="e">
        <f>(#REF!-1)/COUNT($A$2:$A$29)</f>
        <v>#REF!</v>
      </c>
      <c r="D24">
        <f t="shared" si="0"/>
        <v>0.60066018710248203</v>
      </c>
      <c r="E24" t="e">
        <f t="shared" si="1"/>
        <v>#REF!</v>
      </c>
    </row>
    <row r="25" spans="1:5" x14ac:dyDescent="0.25">
      <c r="A25" s="2">
        <f>Aktion0!G19</f>
        <v>1</v>
      </c>
      <c r="C25" t="e">
        <f>(#REF!-1)/COUNT($A$2:$A$29)</f>
        <v>#REF!</v>
      </c>
      <c r="D25">
        <f t="shared" si="0"/>
        <v>0.21580969523528942</v>
      </c>
      <c r="E25" t="e">
        <f t="shared" si="1"/>
        <v>#REF!</v>
      </c>
    </row>
    <row r="26" spans="1:5" x14ac:dyDescent="0.25">
      <c r="A26" s="2">
        <f>Aktion0!G16</f>
        <v>13</v>
      </c>
      <c r="C26" t="e">
        <f>(#REF!-1)/COUNT($A$2:$A$29)</f>
        <v>#REF!</v>
      </c>
      <c r="D26">
        <f t="shared" si="0"/>
        <v>0.84109549853174692</v>
      </c>
      <c r="E26" t="e">
        <f t="shared" si="1"/>
        <v>#REF!</v>
      </c>
    </row>
    <row r="27" spans="1:5" x14ac:dyDescent="0.25">
      <c r="A27" s="2">
        <f>Aktion0!G21</f>
        <v>1</v>
      </c>
      <c r="C27" t="e">
        <f>(#REF!-1)/COUNT($A$2:$A$29)</f>
        <v>#REF!</v>
      </c>
      <c r="D27">
        <f t="shared" si="0"/>
        <v>0.21580969523528942</v>
      </c>
      <c r="E27" t="e">
        <f t="shared" si="1"/>
        <v>#REF!</v>
      </c>
    </row>
    <row r="28" spans="1:5" x14ac:dyDescent="0.25">
      <c r="A28" s="2">
        <f>Aktion0!G18</f>
        <v>1</v>
      </c>
      <c r="C28" t="e">
        <f>(#REF!-1)/COUNT($A$2:$A$29)</f>
        <v>#REF!</v>
      </c>
      <c r="D28">
        <f t="shared" si="0"/>
        <v>0.21580969523528942</v>
      </c>
      <c r="E28" t="e">
        <f t="shared" si="1"/>
        <v>#REF!</v>
      </c>
    </row>
    <row r="29" spans="1:5" x14ac:dyDescent="0.25">
      <c r="A29" s="2">
        <f>Aktion0!G17</f>
        <v>2</v>
      </c>
      <c r="C29" t="e">
        <f>(#REF!-1)/COUNT($A$2:$A$29)</f>
        <v>#REF!</v>
      </c>
      <c r="D29">
        <f t="shared" si="0"/>
        <v>0.26185379209409798</v>
      </c>
      <c r="E29" t="e">
        <f t="shared" si="1"/>
        <v>#REF!</v>
      </c>
    </row>
  </sheetData>
  <sortState ref="A2:A29">
    <sortCondition ref="A2"/>
  </sortState>
  <conditionalFormatting sqref="I10">
    <cfRule type="expression" dxfId="4" priority="2">
      <formula>$I$7&gt;$I$3</formula>
    </cfRule>
    <cfRule type="expression" dxfId="3" priority="3">
      <formula>$I$7&lt;$I$3</formula>
    </cfRule>
  </conditionalFormatting>
  <conditionalFormatting sqref="K6">
    <cfRule type="expression" dxfId="2" priority="1">
      <formula>$I$3&lt;$I$7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K37" sqref="K37"/>
    </sheetView>
  </sheetViews>
  <sheetFormatPr baseColWidth="10" defaultRowHeight="15" x14ac:dyDescent="0.25"/>
  <sheetData>
    <row r="1" spans="1:18" x14ac:dyDescent="0.25">
      <c r="A1" t="s">
        <v>1</v>
      </c>
      <c r="B1" s="6" t="s">
        <v>79</v>
      </c>
      <c r="C1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</row>
    <row r="2" spans="1:18" x14ac:dyDescent="0.25">
      <c r="A2">
        <v>14</v>
      </c>
      <c r="B2" s="6">
        <v>3</v>
      </c>
      <c r="C2">
        <v>1</v>
      </c>
      <c r="D2" s="6">
        <v>0</v>
      </c>
      <c r="E2" s="6">
        <v>0</v>
      </c>
      <c r="F2" s="6">
        <v>1</v>
      </c>
      <c r="G2" s="6">
        <v>0</v>
      </c>
      <c r="H2" s="6">
        <v>2</v>
      </c>
      <c r="I2" s="6">
        <v>3</v>
      </c>
      <c r="J2" s="6"/>
      <c r="O2" s="6"/>
      <c r="P2" s="6"/>
      <c r="R2" s="6"/>
    </row>
    <row r="3" spans="1:18" x14ac:dyDescent="0.25">
      <c r="A3">
        <v>15</v>
      </c>
      <c r="B3" s="6">
        <v>3</v>
      </c>
      <c r="C3">
        <v>1</v>
      </c>
      <c r="D3" s="6">
        <v>0</v>
      </c>
      <c r="E3" s="6">
        <v>0</v>
      </c>
      <c r="F3" s="6">
        <v>1</v>
      </c>
      <c r="G3" s="6">
        <v>0</v>
      </c>
      <c r="H3" s="6">
        <v>2</v>
      </c>
      <c r="I3" s="6">
        <v>3</v>
      </c>
      <c r="J3" s="6"/>
      <c r="O3" s="6"/>
      <c r="P3" s="6"/>
      <c r="R3" s="6"/>
    </row>
    <row r="4" spans="1:18" x14ac:dyDescent="0.25">
      <c r="A4">
        <v>17</v>
      </c>
      <c r="B4" s="6">
        <v>3</v>
      </c>
      <c r="C4">
        <v>1</v>
      </c>
      <c r="D4" s="6">
        <v>0</v>
      </c>
      <c r="E4" s="6">
        <v>0</v>
      </c>
      <c r="F4" s="6">
        <v>1</v>
      </c>
      <c r="G4" s="6">
        <v>0</v>
      </c>
      <c r="H4" s="6">
        <v>2</v>
      </c>
      <c r="I4" s="6">
        <v>3</v>
      </c>
      <c r="J4" s="6"/>
      <c r="O4" s="6"/>
      <c r="P4" s="6"/>
      <c r="R4" s="6"/>
    </row>
    <row r="5" spans="1:18" x14ac:dyDescent="0.25">
      <c r="A5">
        <v>17</v>
      </c>
      <c r="B5" s="6">
        <v>3</v>
      </c>
      <c r="C5">
        <v>2</v>
      </c>
      <c r="D5" s="6">
        <v>0</v>
      </c>
      <c r="E5" s="6">
        <v>0</v>
      </c>
      <c r="F5" s="6">
        <v>1</v>
      </c>
      <c r="G5" s="6">
        <v>0</v>
      </c>
      <c r="H5" s="6">
        <v>2</v>
      </c>
      <c r="I5" s="6">
        <v>3</v>
      </c>
      <c r="J5" s="6"/>
      <c r="O5" s="6"/>
      <c r="P5" s="6"/>
      <c r="R5" s="6"/>
    </row>
    <row r="6" spans="1:18" x14ac:dyDescent="0.25">
      <c r="A6">
        <v>22</v>
      </c>
      <c r="B6" s="6">
        <v>3</v>
      </c>
      <c r="C6">
        <v>2</v>
      </c>
      <c r="D6" s="6">
        <v>0</v>
      </c>
      <c r="E6" s="6">
        <v>0</v>
      </c>
      <c r="F6" s="6">
        <v>1</v>
      </c>
      <c r="G6" s="6">
        <v>0</v>
      </c>
      <c r="H6" s="6">
        <v>2</v>
      </c>
      <c r="I6" s="6">
        <v>3</v>
      </c>
      <c r="J6" s="6"/>
      <c r="O6" s="6"/>
      <c r="P6" s="6"/>
      <c r="R6" s="6"/>
    </row>
    <row r="7" spans="1:18" x14ac:dyDescent="0.25">
      <c r="A7">
        <v>25</v>
      </c>
      <c r="B7" s="6">
        <v>4</v>
      </c>
      <c r="C7">
        <v>3</v>
      </c>
      <c r="D7" s="6">
        <v>0</v>
      </c>
      <c r="E7" s="6">
        <v>0</v>
      </c>
      <c r="F7" s="6">
        <v>1</v>
      </c>
      <c r="G7" s="6">
        <v>0</v>
      </c>
      <c r="H7" s="6">
        <v>6</v>
      </c>
      <c r="I7" s="6">
        <v>3</v>
      </c>
      <c r="J7" s="6"/>
      <c r="O7" s="6"/>
      <c r="P7" s="6"/>
      <c r="R7" s="6"/>
    </row>
    <row r="8" spans="1:18" x14ac:dyDescent="0.25">
      <c r="A8">
        <v>27</v>
      </c>
      <c r="B8" s="6">
        <v>4</v>
      </c>
      <c r="C8">
        <v>4</v>
      </c>
      <c r="D8" s="6">
        <v>0</v>
      </c>
      <c r="E8" s="6">
        <v>0</v>
      </c>
      <c r="F8" s="6">
        <v>1</v>
      </c>
      <c r="G8" s="6">
        <v>0</v>
      </c>
      <c r="H8" s="6">
        <v>7</v>
      </c>
      <c r="I8" s="6">
        <v>4</v>
      </c>
      <c r="J8" s="6"/>
      <c r="O8" s="6"/>
      <c r="P8" s="6"/>
      <c r="R8" s="6"/>
    </row>
    <row r="9" spans="1:18" x14ac:dyDescent="0.25">
      <c r="A9">
        <v>29</v>
      </c>
      <c r="B9" s="6">
        <v>6</v>
      </c>
      <c r="C9">
        <v>5</v>
      </c>
      <c r="D9" s="6">
        <v>0</v>
      </c>
      <c r="E9" s="6">
        <v>0</v>
      </c>
      <c r="F9" s="6">
        <v>1</v>
      </c>
      <c r="G9" s="6">
        <v>0</v>
      </c>
      <c r="H9" s="6">
        <v>7</v>
      </c>
      <c r="I9" s="6">
        <v>4</v>
      </c>
      <c r="J9" s="6"/>
      <c r="O9" s="6"/>
      <c r="P9" s="6"/>
      <c r="R9" s="6"/>
    </row>
    <row r="10" spans="1:18" x14ac:dyDescent="0.25">
      <c r="A10">
        <v>30</v>
      </c>
      <c r="B10" s="6">
        <v>9</v>
      </c>
      <c r="C10">
        <v>6</v>
      </c>
      <c r="D10" s="6">
        <v>1</v>
      </c>
      <c r="E10" s="6">
        <v>0</v>
      </c>
      <c r="F10" s="6">
        <v>1</v>
      </c>
      <c r="G10" s="6">
        <v>0</v>
      </c>
      <c r="H10" s="6">
        <v>7</v>
      </c>
      <c r="I10" s="6">
        <v>4</v>
      </c>
      <c r="J10" s="6"/>
      <c r="O10" s="6"/>
      <c r="P10" s="6"/>
      <c r="R10" s="6"/>
    </row>
    <row r="11" spans="1:18" x14ac:dyDescent="0.25">
      <c r="A11">
        <v>31</v>
      </c>
      <c r="B11" s="6">
        <v>10</v>
      </c>
      <c r="C11">
        <v>6</v>
      </c>
      <c r="D11" s="6">
        <v>1</v>
      </c>
      <c r="E11" s="6">
        <v>0</v>
      </c>
      <c r="F11" s="6">
        <v>2</v>
      </c>
      <c r="G11" s="6">
        <v>1</v>
      </c>
      <c r="H11" s="6">
        <v>8</v>
      </c>
      <c r="I11" s="6">
        <v>4</v>
      </c>
      <c r="J11" s="6"/>
      <c r="O11" s="6"/>
      <c r="P11" s="6"/>
      <c r="R11" s="6"/>
    </row>
    <row r="12" spans="1:18" x14ac:dyDescent="0.25">
      <c r="A12">
        <v>33</v>
      </c>
      <c r="B12" s="6">
        <v>10</v>
      </c>
      <c r="C12">
        <v>6</v>
      </c>
      <c r="D12" s="6">
        <v>1</v>
      </c>
      <c r="E12" s="6">
        <v>0</v>
      </c>
      <c r="F12" s="6">
        <v>2</v>
      </c>
      <c r="G12" s="6">
        <v>1</v>
      </c>
      <c r="H12" s="6">
        <v>9</v>
      </c>
      <c r="I12" s="6">
        <v>5</v>
      </c>
      <c r="J12" s="6"/>
      <c r="O12" s="6"/>
      <c r="P12" s="6"/>
      <c r="R12" s="6"/>
    </row>
    <row r="13" spans="1:18" x14ac:dyDescent="0.25">
      <c r="A13">
        <v>35</v>
      </c>
      <c r="B13" s="6">
        <v>11</v>
      </c>
      <c r="C13">
        <v>7</v>
      </c>
      <c r="D13" s="6">
        <v>1</v>
      </c>
      <c r="E13" s="6">
        <v>0</v>
      </c>
      <c r="F13" s="6">
        <v>2</v>
      </c>
      <c r="G13" s="6">
        <v>1</v>
      </c>
      <c r="H13" s="6">
        <v>9</v>
      </c>
      <c r="I13" s="6">
        <v>5</v>
      </c>
      <c r="J13" s="6"/>
      <c r="O13" s="6"/>
      <c r="P13" s="6"/>
      <c r="R13" s="6"/>
    </row>
    <row r="14" spans="1:18" x14ac:dyDescent="0.25">
      <c r="A14">
        <v>35</v>
      </c>
      <c r="B14" s="6">
        <v>12</v>
      </c>
      <c r="C14">
        <v>8</v>
      </c>
      <c r="D14" s="6">
        <v>1</v>
      </c>
      <c r="E14" s="6">
        <v>0</v>
      </c>
      <c r="F14" s="6">
        <v>2</v>
      </c>
      <c r="G14" s="6">
        <v>1</v>
      </c>
      <c r="H14" s="6">
        <v>11</v>
      </c>
      <c r="I14" s="6">
        <v>6</v>
      </c>
      <c r="J14" s="6"/>
      <c r="O14" s="6"/>
      <c r="P14" s="6"/>
      <c r="R14" s="6"/>
    </row>
    <row r="15" spans="1:18" x14ac:dyDescent="0.25">
      <c r="A15">
        <v>35</v>
      </c>
      <c r="B15" s="6">
        <v>13</v>
      </c>
      <c r="C15">
        <v>9</v>
      </c>
      <c r="D15" s="6">
        <v>1</v>
      </c>
      <c r="E15" s="6">
        <v>0</v>
      </c>
      <c r="F15" s="6">
        <v>2</v>
      </c>
      <c r="G15" s="6">
        <v>2</v>
      </c>
      <c r="H15" s="6">
        <v>13</v>
      </c>
      <c r="I15" s="6">
        <v>6</v>
      </c>
      <c r="J15" s="6"/>
      <c r="O15" s="6"/>
      <c r="P15" s="6"/>
      <c r="R15" s="6"/>
    </row>
    <row r="16" spans="1:18" x14ac:dyDescent="0.25">
      <c r="A16">
        <v>38</v>
      </c>
      <c r="B16" s="6">
        <v>15</v>
      </c>
      <c r="C16">
        <v>11</v>
      </c>
      <c r="D16" s="6">
        <v>1</v>
      </c>
      <c r="E16" s="6">
        <v>0</v>
      </c>
      <c r="F16" s="6">
        <v>5</v>
      </c>
      <c r="G16" s="6">
        <v>2</v>
      </c>
      <c r="H16" s="6">
        <v>13</v>
      </c>
      <c r="I16" s="6">
        <v>7</v>
      </c>
      <c r="J16" s="6"/>
      <c r="O16" s="6"/>
      <c r="P16" s="6"/>
      <c r="R16" s="6"/>
    </row>
    <row r="17" spans="1:18" x14ac:dyDescent="0.25">
      <c r="A17">
        <v>39</v>
      </c>
      <c r="B17" s="6">
        <v>16</v>
      </c>
      <c r="C17">
        <v>12</v>
      </c>
      <c r="D17" s="6">
        <v>1</v>
      </c>
      <c r="E17" s="6">
        <v>0</v>
      </c>
      <c r="F17" s="6">
        <v>5</v>
      </c>
      <c r="G17" s="6">
        <v>2</v>
      </c>
      <c r="H17" s="6">
        <v>13</v>
      </c>
      <c r="I17" s="6">
        <v>7</v>
      </c>
      <c r="J17" s="6"/>
      <c r="O17" s="6"/>
      <c r="P17" s="6"/>
      <c r="R17" s="6"/>
    </row>
    <row r="18" spans="1:18" x14ac:dyDescent="0.25">
      <c r="A18">
        <v>40</v>
      </c>
      <c r="B18" s="6">
        <v>18</v>
      </c>
      <c r="C18">
        <v>14</v>
      </c>
      <c r="D18" s="6">
        <v>1</v>
      </c>
      <c r="E18" s="6">
        <v>0</v>
      </c>
      <c r="F18" s="6">
        <v>5</v>
      </c>
      <c r="G18" s="6">
        <v>3</v>
      </c>
      <c r="H18" s="6">
        <v>13</v>
      </c>
      <c r="I18" s="6">
        <v>7</v>
      </c>
      <c r="J18" s="6"/>
      <c r="O18" s="6"/>
      <c r="P18" s="6"/>
      <c r="R18" s="6"/>
    </row>
    <row r="19" spans="1:18" x14ac:dyDescent="0.25">
      <c r="A19">
        <v>41</v>
      </c>
      <c r="B19" s="6">
        <v>18</v>
      </c>
      <c r="C19">
        <v>14</v>
      </c>
      <c r="D19" s="6">
        <v>2</v>
      </c>
      <c r="E19" s="6">
        <v>1</v>
      </c>
      <c r="F19" s="6">
        <v>6</v>
      </c>
      <c r="G19" s="6">
        <v>4</v>
      </c>
      <c r="H19" s="6">
        <v>13</v>
      </c>
      <c r="I19" s="6">
        <v>7</v>
      </c>
      <c r="J19" s="6"/>
      <c r="O19" s="6"/>
      <c r="P19" s="6"/>
      <c r="R19" s="6"/>
    </row>
    <row r="20" spans="1:18" x14ac:dyDescent="0.25">
      <c r="A20">
        <v>42</v>
      </c>
      <c r="B20" s="6">
        <v>20</v>
      </c>
      <c r="C20">
        <v>14</v>
      </c>
      <c r="D20" s="6">
        <v>2</v>
      </c>
      <c r="E20" s="6">
        <v>1</v>
      </c>
      <c r="F20" s="6">
        <v>6</v>
      </c>
      <c r="G20" s="6">
        <v>5</v>
      </c>
      <c r="H20" s="6">
        <v>15</v>
      </c>
      <c r="I20" s="6">
        <v>8</v>
      </c>
      <c r="J20" s="6"/>
      <c r="O20" s="6"/>
      <c r="P20" s="6"/>
      <c r="R20" s="6"/>
    </row>
    <row r="21" spans="1:18" x14ac:dyDescent="0.25">
      <c r="A21">
        <v>42</v>
      </c>
      <c r="B21" s="6">
        <v>20</v>
      </c>
      <c r="C21">
        <v>15</v>
      </c>
      <c r="D21" s="6">
        <v>3</v>
      </c>
      <c r="E21" s="6">
        <v>3</v>
      </c>
      <c r="F21" s="6">
        <v>7</v>
      </c>
      <c r="G21" s="6">
        <v>5</v>
      </c>
      <c r="H21" s="6">
        <v>17</v>
      </c>
      <c r="I21" s="6">
        <v>8</v>
      </c>
      <c r="J21" s="6"/>
      <c r="O21" s="6"/>
      <c r="P21" s="6"/>
      <c r="R21" s="6"/>
    </row>
    <row r="22" spans="1:18" x14ac:dyDescent="0.25">
      <c r="A22">
        <v>42</v>
      </c>
      <c r="B22" s="6">
        <v>22</v>
      </c>
      <c r="C22">
        <v>15</v>
      </c>
      <c r="D22" s="6">
        <v>3</v>
      </c>
      <c r="E22" s="6">
        <v>4</v>
      </c>
      <c r="F22" s="6">
        <v>8</v>
      </c>
      <c r="G22" s="6">
        <v>6</v>
      </c>
      <c r="H22" s="6">
        <v>20</v>
      </c>
      <c r="I22" s="6">
        <v>9</v>
      </c>
      <c r="J22" s="6"/>
      <c r="O22" s="6"/>
      <c r="P22" s="6"/>
      <c r="R22" s="6"/>
    </row>
    <row r="23" spans="1:18" x14ac:dyDescent="0.25">
      <c r="A23">
        <v>44</v>
      </c>
      <c r="B23" s="6">
        <v>22</v>
      </c>
      <c r="C23">
        <v>15</v>
      </c>
      <c r="D23" s="6">
        <v>3</v>
      </c>
      <c r="E23" s="6">
        <v>7</v>
      </c>
      <c r="F23" s="6">
        <v>9</v>
      </c>
      <c r="G23" s="6">
        <v>7</v>
      </c>
      <c r="H23" s="6">
        <v>21</v>
      </c>
      <c r="I23" s="6">
        <v>9</v>
      </c>
      <c r="J23" s="6"/>
      <c r="O23" s="6"/>
      <c r="P23" s="6"/>
      <c r="R23" s="6"/>
    </row>
    <row r="24" spans="1:18" x14ac:dyDescent="0.25">
      <c r="A24">
        <v>46</v>
      </c>
      <c r="B24" s="6">
        <v>23</v>
      </c>
      <c r="C24">
        <v>17</v>
      </c>
      <c r="D24" s="6">
        <v>4</v>
      </c>
      <c r="E24" s="6">
        <v>7</v>
      </c>
      <c r="F24" s="6">
        <v>13</v>
      </c>
      <c r="G24" s="6">
        <v>9</v>
      </c>
      <c r="H24" s="6">
        <v>23</v>
      </c>
      <c r="I24" s="6">
        <v>10</v>
      </c>
      <c r="J24" s="6"/>
      <c r="O24" s="6"/>
      <c r="P24" s="6"/>
      <c r="R24" s="6"/>
    </row>
    <row r="25" spans="1:18" x14ac:dyDescent="0.25">
      <c r="A25">
        <v>46</v>
      </c>
      <c r="B25" s="6">
        <v>25</v>
      </c>
      <c r="C25">
        <v>21</v>
      </c>
      <c r="D25" s="6">
        <v>10</v>
      </c>
      <c r="E25" s="6">
        <v>8</v>
      </c>
      <c r="F25" s="6">
        <v>13</v>
      </c>
      <c r="G25" s="6">
        <v>9</v>
      </c>
      <c r="H25" s="6">
        <v>23</v>
      </c>
      <c r="I25" s="6">
        <v>11</v>
      </c>
      <c r="J25" s="6"/>
      <c r="O25" s="6"/>
      <c r="P25" s="6"/>
      <c r="R25" s="6"/>
    </row>
    <row r="26" spans="1:18" x14ac:dyDescent="0.25">
      <c r="A26">
        <v>46</v>
      </c>
      <c r="B26" s="6">
        <v>25</v>
      </c>
      <c r="C26">
        <v>22</v>
      </c>
      <c r="D26" s="6">
        <v>11</v>
      </c>
      <c r="E26" s="6">
        <v>9</v>
      </c>
      <c r="F26" s="6">
        <v>14</v>
      </c>
      <c r="G26" s="6">
        <v>11</v>
      </c>
      <c r="H26" s="6">
        <v>23</v>
      </c>
      <c r="I26" s="6">
        <v>12</v>
      </c>
      <c r="J26" s="6"/>
      <c r="O26" s="6"/>
      <c r="P26" s="6"/>
      <c r="R26" s="6"/>
    </row>
    <row r="27" spans="1:18" x14ac:dyDescent="0.25">
      <c r="A27">
        <v>47</v>
      </c>
      <c r="B27" s="6">
        <v>26</v>
      </c>
      <c r="C27">
        <v>23</v>
      </c>
      <c r="D27" s="6">
        <v>11</v>
      </c>
      <c r="E27" s="6">
        <v>11</v>
      </c>
      <c r="F27" s="6">
        <v>15</v>
      </c>
      <c r="G27" s="6">
        <v>12</v>
      </c>
      <c r="H27" s="6">
        <v>25</v>
      </c>
      <c r="I27" s="6">
        <v>14</v>
      </c>
      <c r="J27" s="6"/>
      <c r="O27" s="6"/>
      <c r="P27" s="6"/>
      <c r="R27" s="6"/>
    </row>
    <row r="28" spans="1:18" x14ac:dyDescent="0.25">
      <c r="A28">
        <v>50</v>
      </c>
      <c r="B28" s="6">
        <v>26</v>
      </c>
      <c r="C28">
        <v>25</v>
      </c>
      <c r="D28" s="6">
        <v>12</v>
      </c>
      <c r="E28" s="6">
        <v>14</v>
      </c>
      <c r="F28" s="6">
        <v>15</v>
      </c>
      <c r="G28" s="6">
        <v>12</v>
      </c>
      <c r="H28" s="6">
        <v>31</v>
      </c>
      <c r="I28" s="6">
        <v>14</v>
      </c>
      <c r="J28" s="6"/>
      <c r="O28" s="6"/>
      <c r="P28" s="6"/>
      <c r="R28" s="6"/>
    </row>
    <row r="29" spans="1:18" x14ac:dyDescent="0.25">
      <c r="A29">
        <v>51</v>
      </c>
      <c r="B29" s="6">
        <v>28</v>
      </c>
      <c r="C29">
        <v>26</v>
      </c>
      <c r="D29" s="6">
        <v>13</v>
      </c>
      <c r="E29" s="6">
        <v>14</v>
      </c>
      <c r="F29" s="6">
        <v>16</v>
      </c>
      <c r="G29" s="6">
        <v>16</v>
      </c>
      <c r="H29" s="6">
        <v>33</v>
      </c>
      <c r="I29" s="6">
        <v>19</v>
      </c>
      <c r="J29" s="6"/>
      <c r="O29" s="6"/>
      <c r="P29" s="6"/>
      <c r="R29" s="6"/>
    </row>
    <row r="30" spans="1:18" x14ac:dyDescent="0.25">
      <c r="A30">
        <v>51</v>
      </c>
      <c r="B30" s="6">
        <v>30</v>
      </c>
      <c r="C30">
        <v>37</v>
      </c>
      <c r="D30" s="6">
        <v>17</v>
      </c>
      <c r="E30" s="6">
        <v>15</v>
      </c>
      <c r="F30" s="6">
        <v>20</v>
      </c>
      <c r="G30" s="6">
        <v>16</v>
      </c>
      <c r="H30" s="6">
        <v>34</v>
      </c>
      <c r="I30" s="6">
        <v>20</v>
      </c>
      <c r="J30" s="6"/>
      <c r="O30" s="6"/>
      <c r="P30" s="6"/>
      <c r="R30" s="6"/>
    </row>
    <row r="31" spans="1:18" x14ac:dyDescent="0.25">
      <c r="A31">
        <v>53</v>
      </c>
      <c r="B31" s="6">
        <v>45</v>
      </c>
      <c r="C31">
        <v>44</v>
      </c>
      <c r="D31" s="6">
        <v>24</v>
      </c>
      <c r="E31" s="6">
        <v>23</v>
      </c>
      <c r="F31" s="6">
        <v>25</v>
      </c>
      <c r="G31" s="6">
        <v>23</v>
      </c>
      <c r="H31" s="6">
        <v>39</v>
      </c>
      <c r="I31" s="6">
        <v>23</v>
      </c>
      <c r="J31" s="6"/>
      <c r="O31" s="6"/>
      <c r="P31" s="6"/>
      <c r="R31" s="6"/>
    </row>
    <row r="32" spans="1:18" x14ac:dyDescent="0.25">
      <c r="A32">
        <v>53</v>
      </c>
    </row>
    <row r="33" spans="1:1" x14ac:dyDescent="0.25">
      <c r="A33">
        <v>54</v>
      </c>
    </row>
    <row r="34" spans="1:1" x14ac:dyDescent="0.25">
      <c r="A34">
        <v>54</v>
      </c>
    </row>
    <row r="35" spans="1:1" x14ac:dyDescent="0.25">
      <c r="A35">
        <v>56</v>
      </c>
    </row>
    <row r="36" spans="1:1" x14ac:dyDescent="0.25">
      <c r="A36">
        <v>58</v>
      </c>
    </row>
    <row r="37" spans="1:1" x14ac:dyDescent="0.25">
      <c r="A37">
        <v>58</v>
      </c>
    </row>
    <row r="38" spans="1:1" x14ac:dyDescent="0.25">
      <c r="A38">
        <v>58</v>
      </c>
    </row>
    <row r="39" spans="1:1" x14ac:dyDescent="0.25">
      <c r="A39">
        <v>58</v>
      </c>
    </row>
    <row r="40" spans="1:1" x14ac:dyDescent="0.25">
      <c r="A40">
        <v>59</v>
      </c>
    </row>
    <row r="41" spans="1:1" x14ac:dyDescent="0.25">
      <c r="A41">
        <v>60</v>
      </c>
    </row>
    <row r="42" spans="1:1" x14ac:dyDescent="0.25">
      <c r="A42">
        <v>60</v>
      </c>
    </row>
    <row r="43" spans="1:1" x14ac:dyDescent="0.25">
      <c r="A43">
        <v>61</v>
      </c>
    </row>
    <row r="44" spans="1:1" x14ac:dyDescent="0.25">
      <c r="A44">
        <v>62</v>
      </c>
    </row>
    <row r="45" spans="1:1" x14ac:dyDescent="0.25">
      <c r="A45">
        <v>62</v>
      </c>
    </row>
    <row r="46" spans="1:1" x14ac:dyDescent="0.25">
      <c r="A46">
        <v>63</v>
      </c>
    </row>
    <row r="47" spans="1:1" x14ac:dyDescent="0.25">
      <c r="A47">
        <v>64</v>
      </c>
    </row>
    <row r="48" spans="1:1" x14ac:dyDescent="0.25">
      <c r="A48">
        <v>64</v>
      </c>
    </row>
    <row r="49" spans="1:1" x14ac:dyDescent="0.25">
      <c r="A49">
        <v>66</v>
      </c>
    </row>
    <row r="50" spans="1:1" x14ac:dyDescent="0.25">
      <c r="A50">
        <v>66</v>
      </c>
    </row>
    <row r="51" spans="1:1" x14ac:dyDescent="0.25">
      <c r="A51">
        <v>67</v>
      </c>
    </row>
    <row r="52" spans="1:1" x14ac:dyDescent="0.25">
      <c r="A52">
        <v>69</v>
      </c>
    </row>
    <row r="53" spans="1:1" x14ac:dyDescent="0.25">
      <c r="A53">
        <v>71</v>
      </c>
    </row>
    <row r="54" spans="1:1" x14ac:dyDescent="0.25">
      <c r="A54">
        <v>73</v>
      </c>
    </row>
    <row r="55" spans="1:1" x14ac:dyDescent="0.25">
      <c r="A55">
        <v>78</v>
      </c>
    </row>
    <row r="56" spans="1:1" x14ac:dyDescent="0.25">
      <c r="A56">
        <v>82</v>
      </c>
    </row>
    <row r="57" spans="1:1" x14ac:dyDescent="0.25">
      <c r="A57">
        <v>83</v>
      </c>
    </row>
    <row r="58" spans="1:1" x14ac:dyDescent="0.25">
      <c r="A58">
        <v>85</v>
      </c>
    </row>
    <row r="59" spans="1:1" x14ac:dyDescent="0.25">
      <c r="A59">
        <v>86</v>
      </c>
    </row>
    <row r="60" spans="1:1" x14ac:dyDescent="0.25">
      <c r="A60">
        <v>89</v>
      </c>
    </row>
    <row r="61" spans="1:1" x14ac:dyDescent="0.25">
      <c r="A61">
        <v>95</v>
      </c>
    </row>
    <row r="62" spans="1:1" x14ac:dyDescent="0.25">
      <c r="A62">
        <v>97</v>
      </c>
    </row>
  </sheetData>
  <sortState ref="I2:I62">
    <sortCondition ref="I1"/>
  </sortState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K37" sqref="K37"/>
    </sheetView>
  </sheetViews>
  <sheetFormatPr baseColWidth="10" defaultRowHeight="15" x14ac:dyDescent="0.25"/>
  <sheetData>
    <row r="1" spans="1:18" x14ac:dyDescent="0.25">
      <c r="A1" t="s">
        <v>1</v>
      </c>
      <c r="B1" s="6" t="s">
        <v>79</v>
      </c>
      <c r="C1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/>
      <c r="O1" s="6"/>
      <c r="P1" s="6"/>
      <c r="R1" s="6"/>
    </row>
    <row r="2" spans="1:18" x14ac:dyDescent="0.25">
      <c r="A2">
        <v>3</v>
      </c>
      <c r="B2" s="6">
        <v>196</v>
      </c>
      <c r="C2">
        <v>212</v>
      </c>
      <c r="D2" s="6">
        <v>220</v>
      </c>
      <c r="E2" s="6">
        <v>173</v>
      </c>
      <c r="F2" s="6">
        <v>178</v>
      </c>
      <c r="G2" s="6">
        <v>158</v>
      </c>
      <c r="H2" s="6">
        <v>211</v>
      </c>
      <c r="I2" s="6">
        <v>150</v>
      </c>
      <c r="J2" s="6"/>
      <c r="O2" s="6"/>
      <c r="P2" s="6"/>
      <c r="R2" s="6"/>
    </row>
    <row r="3" spans="1:18" x14ac:dyDescent="0.25">
      <c r="A3">
        <v>11</v>
      </c>
      <c r="B3" s="6">
        <v>216</v>
      </c>
      <c r="C3">
        <v>242</v>
      </c>
      <c r="D3" s="6">
        <v>253</v>
      </c>
      <c r="E3" s="6">
        <v>199</v>
      </c>
      <c r="F3" s="6">
        <v>201</v>
      </c>
      <c r="G3" s="6">
        <v>177</v>
      </c>
      <c r="H3" s="6">
        <v>224</v>
      </c>
      <c r="I3" s="6">
        <v>199</v>
      </c>
      <c r="J3" s="6"/>
      <c r="O3" s="6"/>
      <c r="P3" s="6"/>
      <c r="R3" s="6"/>
    </row>
    <row r="4" spans="1:18" x14ac:dyDescent="0.25">
      <c r="A4">
        <v>37</v>
      </c>
      <c r="B4" s="6">
        <v>222</v>
      </c>
      <c r="C4">
        <v>243</v>
      </c>
      <c r="D4" s="6">
        <v>263</v>
      </c>
      <c r="E4" s="6">
        <v>253</v>
      </c>
      <c r="F4" s="6">
        <v>218</v>
      </c>
      <c r="G4" s="6">
        <v>182</v>
      </c>
      <c r="H4" s="6">
        <v>224</v>
      </c>
      <c r="I4" s="6">
        <v>210</v>
      </c>
      <c r="J4" s="6"/>
      <c r="O4" s="6"/>
      <c r="P4" s="6"/>
      <c r="R4" s="6"/>
    </row>
    <row r="5" spans="1:18" x14ac:dyDescent="0.25">
      <c r="A5">
        <v>50</v>
      </c>
      <c r="B5" s="6">
        <v>232</v>
      </c>
      <c r="C5">
        <v>265</v>
      </c>
      <c r="D5" s="6">
        <v>263</v>
      </c>
      <c r="E5" s="6">
        <v>261</v>
      </c>
      <c r="F5" s="6">
        <v>225</v>
      </c>
      <c r="G5" s="6">
        <v>200</v>
      </c>
      <c r="H5" s="6">
        <v>228</v>
      </c>
      <c r="I5" s="6">
        <v>221</v>
      </c>
      <c r="J5" s="6"/>
      <c r="O5" s="6"/>
      <c r="P5" s="6"/>
      <c r="R5" s="6"/>
    </row>
    <row r="6" spans="1:18" x14ac:dyDescent="0.25">
      <c r="A6">
        <v>58</v>
      </c>
      <c r="B6" s="6">
        <v>245</v>
      </c>
      <c r="C6">
        <v>265</v>
      </c>
      <c r="D6" s="6">
        <v>272</v>
      </c>
      <c r="E6" s="6">
        <v>268</v>
      </c>
      <c r="F6" s="6">
        <v>229</v>
      </c>
      <c r="G6" s="6">
        <v>202</v>
      </c>
      <c r="H6" s="6">
        <v>234</v>
      </c>
      <c r="I6" s="6">
        <v>230</v>
      </c>
      <c r="J6" s="6"/>
      <c r="O6" s="6"/>
      <c r="P6" s="6"/>
      <c r="R6" s="6"/>
    </row>
    <row r="7" spans="1:18" x14ac:dyDescent="0.25">
      <c r="A7">
        <v>65</v>
      </c>
      <c r="B7" s="6">
        <v>246</v>
      </c>
      <c r="C7">
        <v>269</v>
      </c>
      <c r="D7" s="6">
        <v>273</v>
      </c>
      <c r="E7" s="6">
        <v>277</v>
      </c>
      <c r="F7" s="6">
        <v>248</v>
      </c>
      <c r="G7" s="6">
        <v>204</v>
      </c>
      <c r="H7" s="6">
        <v>235</v>
      </c>
      <c r="I7" s="6">
        <v>230</v>
      </c>
      <c r="J7" s="6"/>
      <c r="O7" s="6"/>
      <c r="P7" s="6"/>
      <c r="R7" s="6"/>
    </row>
    <row r="8" spans="1:18" x14ac:dyDescent="0.25">
      <c r="A8">
        <v>83</v>
      </c>
      <c r="B8" s="6">
        <v>269</v>
      </c>
      <c r="C8">
        <v>271</v>
      </c>
      <c r="D8" s="6">
        <v>274</v>
      </c>
      <c r="E8" s="6">
        <v>278</v>
      </c>
      <c r="F8" s="6">
        <v>253</v>
      </c>
      <c r="G8" s="6">
        <v>210</v>
      </c>
      <c r="H8" s="6">
        <v>240</v>
      </c>
      <c r="I8" s="6">
        <v>230</v>
      </c>
      <c r="J8" s="6"/>
      <c r="O8" s="6"/>
      <c r="P8" s="6"/>
      <c r="R8" s="6"/>
    </row>
    <row r="9" spans="1:18" x14ac:dyDescent="0.25">
      <c r="A9">
        <v>89</v>
      </c>
      <c r="B9" s="6">
        <v>275</v>
      </c>
      <c r="C9">
        <v>271</v>
      </c>
      <c r="D9" s="6">
        <v>276</v>
      </c>
      <c r="E9" s="6">
        <v>278</v>
      </c>
      <c r="F9" s="6">
        <v>256</v>
      </c>
      <c r="G9" s="6">
        <v>215</v>
      </c>
      <c r="H9" s="6">
        <v>249</v>
      </c>
      <c r="I9" s="6">
        <v>236</v>
      </c>
      <c r="J9" s="6"/>
      <c r="O9" s="6"/>
      <c r="P9" s="6"/>
      <c r="R9" s="6"/>
    </row>
    <row r="10" spans="1:18" x14ac:dyDescent="0.25">
      <c r="A10">
        <v>94</v>
      </c>
      <c r="B10" s="6">
        <v>276</v>
      </c>
      <c r="C10">
        <v>274</v>
      </c>
      <c r="D10" s="6">
        <v>277</v>
      </c>
      <c r="E10" s="6">
        <v>279</v>
      </c>
      <c r="F10" s="6">
        <v>261</v>
      </c>
      <c r="G10" s="6">
        <v>220</v>
      </c>
      <c r="H10" s="6">
        <v>260</v>
      </c>
      <c r="I10" s="6">
        <v>244</v>
      </c>
      <c r="J10" s="6"/>
      <c r="O10" s="6"/>
      <c r="P10" s="6"/>
      <c r="R10" s="6"/>
    </row>
    <row r="11" spans="1:18" x14ac:dyDescent="0.25">
      <c r="A11">
        <v>96</v>
      </c>
      <c r="B11" s="6">
        <v>284</v>
      </c>
      <c r="C11">
        <v>275</v>
      </c>
      <c r="D11" s="6">
        <v>278</v>
      </c>
      <c r="E11" s="6">
        <v>287</v>
      </c>
      <c r="F11" s="6">
        <v>264</v>
      </c>
      <c r="G11" s="6">
        <v>225</v>
      </c>
      <c r="H11" s="6">
        <v>260</v>
      </c>
      <c r="I11" s="6">
        <v>252</v>
      </c>
      <c r="J11" s="6"/>
      <c r="O11" s="6"/>
      <c r="P11" s="6"/>
      <c r="R11" s="6"/>
    </row>
    <row r="12" spans="1:18" x14ac:dyDescent="0.25">
      <c r="A12">
        <v>103</v>
      </c>
      <c r="B12" s="6">
        <v>294</v>
      </c>
      <c r="C12">
        <v>275</v>
      </c>
      <c r="D12" s="6">
        <v>278</v>
      </c>
      <c r="E12" s="6">
        <v>295</v>
      </c>
      <c r="F12" s="6">
        <v>270</v>
      </c>
      <c r="G12" s="6">
        <v>229</v>
      </c>
      <c r="H12" s="6">
        <v>261</v>
      </c>
      <c r="I12" s="6">
        <v>253</v>
      </c>
      <c r="J12" s="6"/>
      <c r="O12" s="6"/>
      <c r="P12" s="6"/>
      <c r="R12" s="6"/>
    </row>
    <row r="13" spans="1:18" x14ac:dyDescent="0.25">
      <c r="A13">
        <v>105</v>
      </c>
      <c r="B13" s="6">
        <v>300</v>
      </c>
      <c r="C13">
        <v>284</v>
      </c>
      <c r="D13" s="6">
        <v>292</v>
      </c>
      <c r="E13" s="6">
        <v>300</v>
      </c>
      <c r="F13" s="6">
        <v>273</v>
      </c>
      <c r="G13" s="6">
        <v>238</v>
      </c>
      <c r="H13" s="6">
        <v>262</v>
      </c>
      <c r="I13" s="6">
        <v>290</v>
      </c>
      <c r="J13" s="6"/>
      <c r="O13" s="6"/>
      <c r="P13" s="6"/>
      <c r="R13" s="6"/>
    </row>
    <row r="14" spans="1:18" x14ac:dyDescent="0.25">
      <c r="A14">
        <v>107</v>
      </c>
      <c r="B14" s="6">
        <v>300</v>
      </c>
      <c r="C14">
        <v>290</v>
      </c>
      <c r="D14" s="6">
        <v>307</v>
      </c>
      <c r="E14" s="6">
        <v>302</v>
      </c>
      <c r="F14" s="6">
        <v>274</v>
      </c>
      <c r="G14" s="6">
        <v>243</v>
      </c>
      <c r="H14" s="6">
        <v>275</v>
      </c>
      <c r="I14" s="6">
        <v>299</v>
      </c>
      <c r="J14" s="6"/>
      <c r="O14" s="6"/>
      <c r="P14" s="6"/>
      <c r="R14" s="6"/>
    </row>
    <row r="15" spans="1:18" x14ac:dyDescent="0.25">
      <c r="A15">
        <v>110</v>
      </c>
      <c r="B15" s="6">
        <v>304</v>
      </c>
      <c r="C15">
        <v>291</v>
      </c>
      <c r="D15" s="6">
        <v>310</v>
      </c>
      <c r="E15" s="6">
        <v>302</v>
      </c>
      <c r="F15" s="6">
        <v>277</v>
      </c>
      <c r="G15" s="6">
        <v>263</v>
      </c>
      <c r="H15" s="6">
        <v>285</v>
      </c>
      <c r="I15" s="6">
        <v>300</v>
      </c>
      <c r="J15" s="6"/>
      <c r="O15" s="6"/>
      <c r="P15" s="6"/>
      <c r="R15" s="6"/>
    </row>
    <row r="16" spans="1:18" x14ac:dyDescent="0.25">
      <c r="A16">
        <v>111</v>
      </c>
      <c r="B16" s="6">
        <v>304</v>
      </c>
      <c r="C16">
        <v>305</v>
      </c>
      <c r="D16" s="6">
        <v>313</v>
      </c>
      <c r="E16" s="6">
        <v>305</v>
      </c>
      <c r="F16" s="6">
        <v>306</v>
      </c>
      <c r="G16" s="6">
        <v>269</v>
      </c>
      <c r="H16" s="6">
        <v>287</v>
      </c>
      <c r="I16" s="6">
        <v>301</v>
      </c>
      <c r="J16" s="6"/>
      <c r="O16" s="6"/>
      <c r="P16" s="6"/>
      <c r="R16" s="6"/>
    </row>
    <row r="17" spans="1:18" x14ac:dyDescent="0.25">
      <c r="A17">
        <v>127</v>
      </c>
      <c r="B17" s="6">
        <v>312</v>
      </c>
      <c r="C17">
        <v>307</v>
      </c>
      <c r="D17" s="6">
        <v>317</v>
      </c>
      <c r="E17" s="6">
        <v>343</v>
      </c>
      <c r="F17" s="6">
        <v>315</v>
      </c>
      <c r="G17" s="6">
        <v>288</v>
      </c>
      <c r="H17" s="6">
        <v>293</v>
      </c>
      <c r="I17" s="6">
        <v>303</v>
      </c>
      <c r="J17" s="6"/>
      <c r="O17" s="6"/>
      <c r="P17" s="6"/>
      <c r="R17" s="6"/>
    </row>
    <row r="18" spans="1:18" x14ac:dyDescent="0.25">
      <c r="A18">
        <v>131</v>
      </c>
      <c r="B18" s="6">
        <v>319</v>
      </c>
      <c r="C18">
        <v>335</v>
      </c>
      <c r="D18" s="6">
        <v>317</v>
      </c>
      <c r="E18" s="6">
        <v>353</v>
      </c>
      <c r="F18" s="6">
        <v>322</v>
      </c>
      <c r="G18" s="6">
        <v>310</v>
      </c>
      <c r="H18" s="6">
        <v>304</v>
      </c>
      <c r="I18" s="6">
        <v>305</v>
      </c>
      <c r="J18" s="6"/>
      <c r="O18" s="6"/>
      <c r="P18" s="6"/>
      <c r="R18" s="6"/>
    </row>
    <row r="19" spans="1:18" x14ac:dyDescent="0.25">
      <c r="A19">
        <v>142</v>
      </c>
      <c r="B19" s="6">
        <v>321</v>
      </c>
      <c r="C19">
        <v>345</v>
      </c>
      <c r="D19" s="6">
        <v>337</v>
      </c>
      <c r="E19" s="6">
        <v>357</v>
      </c>
      <c r="F19" s="6">
        <v>335</v>
      </c>
      <c r="G19" s="6">
        <v>321</v>
      </c>
      <c r="H19" s="6">
        <v>316</v>
      </c>
      <c r="I19" s="6">
        <v>313</v>
      </c>
      <c r="J19" s="6"/>
      <c r="O19" s="6"/>
      <c r="P19" s="6"/>
      <c r="R19" s="6"/>
    </row>
    <row r="20" spans="1:18" x14ac:dyDescent="0.25">
      <c r="A20">
        <v>153</v>
      </c>
      <c r="B20" s="6">
        <v>330</v>
      </c>
      <c r="C20">
        <v>346</v>
      </c>
      <c r="D20" s="6">
        <v>376</v>
      </c>
      <c r="E20" s="6">
        <v>362</v>
      </c>
      <c r="F20" s="6">
        <v>379</v>
      </c>
      <c r="G20" s="6">
        <v>322</v>
      </c>
      <c r="H20" s="6">
        <v>326</v>
      </c>
      <c r="I20" s="6">
        <v>324</v>
      </c>
      <c r="J20" s="6"/>
      <c r="O20" s="6"/>
      <c r="P20" s="6"/>
      <c r="R20" s="6"/>
    </row>
    <row r="21" spans="1:18" x14ac:dyDescent="0.25">
      <c r="A21">
        <v>172</v>
      </c>
      <c r="B21" s="6">
        <v>331</v>
      </c>
      <c r="C21">
        <v>360</v>
      </c>
      <c r="D21" s="6">
        <v>389</v>
      </c>
      <c r="E21" s="6">
        <v>381</v>
      </c>
      <c r="F21" s="6">
        <v>389</v>
      </c>
      <c r="G21" s="6">
        <v>332</v>
      </c>
      <c r="H21" s="6">
        <v>329</v>
      </c>
      <c r="I21" s="6">
        <v>334</v>
      </c>
      <c r="J21" s="6"/>
      <c r="O21" s="6"/>
      <c r="P21" s="6"/>
      <c r="R21" s="6"/>
    </row>
    <row r="22" spans="1:18" x14ac:dyDescent="0.25">
      <c r="A22">
        <v>173</v>
      </c>
      <c r="B22" s="6">
        <v>334</v>
      </c>
      <c r="C22">
        <v>361</v>
      </c>
      <c r="D22" s="6">
        <v>413</v>
      </c>
      <c r="E22" s="6">
        <v>402</v>
      </c>
      <c r="F22" s="6">
        <v>400</v>
      </c>
      <c r="G22" s="6">
        <v>357</v>
      </c>
      <c r="H22" s="6">
        <v>331</v>
      </c>
      <c r="I22" s="6">
        <v>336</v>
      </c>
      <c r="J22" s="6"/>
      <c r="O22" s="6"/>
      <c r="P22" s="6"/>
      <c r="R22" s="6"/>
    </row>
    <row r="23" spans="1:18" x14ac:dyDescent="0.25">
      <c r="A23">
        <v>179</v>
      </c>
      <c r="B23" s="6">
        <v>356</v>
      </c>
      <c r="C23">
        <v>433</v>
      </c>
      <c r="D23" s="6">
        <v>432</v>
      </c>
      <c r="E23" s="6">
        <v>411</v>
      </c>
      <c r="F23" s="6">
        <v>440</v>
      </c>
      <c r="G23" s="6">
        <v>359</v>
      </c>
      <c r="H23" s="6">
        <v>346</v>
      </c>
      <c r="I23" s="6">
        <v>362</v>
      </c>
      <c r="J23" s="6"/>
      <c r="O23" s="6"/>
      <c r="P23" s="6"/>
      <c r="R23" s="6"/>
    </row>
    <row r="24" spans="1:18" x14ac:dyDescent="0.25">
      <c r="A24">
        <v>180</v>
      </c>
      <c r="B24" s="6">
        <v>358</v>
      </c>
      <c r="C24">
        <v>467</v>
      </c>
      <c r="D24" s="6">
        <v>440</v>
      </c>
      <c r="E24" s="6">
        <v>493</v>
      </c>
      <c r="F24" s="6">
        <v>448</v>
      </c>
      <c r="G24" s="6">
        <v>361</v>
      </c>
      <c r="H24" s="6">
        <v>348</v>
      </c>
      <c r="I24" s="6">
        <v>398</v>
      </c>
      <c r="J24" s="6"/>
      <c r="O24" s="6"/>
      <c r="P24" s="6"/>
      <c r="R24" s="6"/>
    </row>
    <row r="25" spans="1:18" x14ac:dyDescent="0.25">
      <c r="A25">
        <v>186</v>
      </c>
      <c r="B25" s="6">
        <v>404</v>
      </c>
      <c r="C25">
        <v>534</v>
      </c>
      <c r="D25" s="6">
        <v>461</v>
      </c>
      <c r="E25" s="6">
        <v>504</v>
      </c>
      <c r="F25" s="6">
        <v>462</v>
      </c>
      <c r="G25" s="6">
        <v>389</v>
      </c>
      <c r="H25" s="6">
        <v>360</v>
      </c>
      <c r="I25" s="6">
        <v>435</v>
      </c>
      <c r="J25" s="6"/>
      <c r="O25" s="6"/>
      <c r="P25" s="6"/>
      <c r="R25" s="6"/>
    </row>
    <row r="26" spans="1:18" x14ac:dyDescent="0.25">
      <c r="A26">
        <v>186</v>
      </c>
      <c r="B26" s="6">
        <v>407</v>
      </c>
      <c r="C26">
        <v>552</v>
      </c>
      <c r="D26" s="6">
        <v>487</v>
      </c>
      <c r="E26" s="6">
        <v>556</v>
      </c>
      <c r="F26" s="6">
        <v>544</v>
      </c>
      <c r="G26" s="6">
        <v>421</v>
      </c>
      <c r="H26" s="6">
        <v>377</v>
      </c>
      <c r="I26" s="6">
        <v>454</v>
      </c>
      <c r="J26" s="6"/>
      <c r="O26" s="6"/>
      <c r="P26" s="6"/>
      <c r="R26" s="6"/>
    </row>
    <row r="27" spans="1:18" x14ac:dyDescent="0.25">
      <c r="A27">
        <v>191</v>
      </c>
      <c r="B27" s="6">
        <v>461</v>
      </c>
      <c r="C27">
        <v>566</v>
      </c>
      <c r="D27" s="6">
        <v>550</v>
      </c>
      <c r="E27" s="6">
        <v>582</v>
      </c>
      <c r="F27" s="6">
        <v>575</v>
      </c>
      <c r="G27" s="6">
        <v>446</v>
      </c>
      <c r="H27" s="6">
        <v>384</v>
      </c>
      <c r="I27" s="6">
        <v>456</v>
      </c>
      <c r="J27" s="6"/>
      <c r="O27" s="6"/>
      <c r="P27" s="6"/>
      <c r="R27" s="6"/>
    </row>
    <row r="28" spans="1:18" x14ac:dyDescent="0.25">
      <c r="A28">
        <v>192</v>
      </c>
      <c r="B28" s="6">
        <v>462</v>
      </c>
      <c r="C28">
        <v>569</v>
      </c>
      <c r="D28" s="6">
        <v>587</v>
      </c>
      <c r="E28" s="6">
        <v>594</v>
      </c>
      <c r="F28" s="6">
        <v>645</v>
      </c>
      <c r="G28" s="6">
        <v>465</v>
      </c>
      <c r="H28" s="6">
        <v>389</v>
      </c>
      <c r="I28" s="6">
        <v>493</v>
      </c>
      <c r="J28" s="6"/>
      <c r="O28" s="6"/>
      <c r="P28" s="6"/>
      <c r="R28" s="6"/>
    </row>
    <row r="29" spans="1:18" x14ac:dyDescent="0.25">
      <c r="A29">
        <v>193</v>
      </c>
      <c r="B29" s="6">
        <v>474</v>
      </c>
      <c r="C29">
        <v>604</v>
      </c>
      <c r="D29" s="6">
        <v>596</v>
      </c>
      <c r="E29" s="6">
        <v>677</v>
      </c>
      <c r="F29" s="6">
        <v>664</v>
      </c>
      <c r="G29" s="6">
        <v>528</v>
      </c>
      <c r="H29" s="6">
        <v>395</v>
      </c>
      <c r="I29" s="6">
        <v>518</v>
      </c>
      <c r="J29" s="6"/>
      <c r="O29" s="6"/>
      <c r="P29" s="6"/>
      <c r="R29" s="6"/>
    </row>
    <row r="30" spans="1:18" x14ac:dyDescent="0.25">
      <c r="A30">
        <v>195</v>
      </c>
      <c r="B30" s="6">
        <v>477</v>
      </c>
      <c r="C30">
        <v>621</v>
      </c>
      <c r="D30" s="6">
        <v>916</v>
      </c>
      <c r="E30" s="6">
        <v>850</v>
      </c>
      <c r="F30" s="6">
        <v>683</v>
      </c>
      <c r="G30" s="6">
        <v>621</v>
      </c>
      <c r="H30" s="6">
        <v>411</v>
      </c>
      <c r="I30" s="6">
        <v>601</v>
      </c>
      <c r="J30" s="6"/>
      <c r="O30" s="6"/>
      <c r="P30" s="6"/>
      <c r="R30" s="6"/>
    </row>
    <row r="31" spans="1:18" x14ac:dyDescent="0.25">
      <c r="A31">
        <v>197</v>
      </c>
      <c r="B31" s="6">
        <v>550</v>
      </c>
      <c r="C31">
        <v>1020</v>
      </c>
      <c r="D31" s="6">
        <v>931</v>
      </c>
      <c r="E31" s="6">
        <v>895</v>
      </c>
      <c r="F31" s="6">
        <v>1029</v>
      </c>
      <c r="G31" s="6">
        <v>630</v>
      </c>
      <c r="H31" s="6">
        <v>487</v>
      </c>
      <c r="I31" s="6">
        <v>613</v>
      </c>
      <c r="J31" s="6"/>
      <c r="O31" s="6"/>
      <c r="P31" s="6"/>
      <c r="R31" s="6"/>
    </row>
    <row r="32" spans="1:18" x14ac:dyDescent="0.25">
      <c r="A32">
        <v>201</v>
      </c>
    </row>
    <row r="33" spans="1:1" x14ac:dyDescent="0.25">
      <c r="A33">
        <v>202</v>
      </c>
    </row>
    <row r="34" spans="1:1" x14ac:dyDescent="0.25">
      <c r="A34">
        <v>205</v>
      </c>
    </row>
    <row r="35" spans="1:1" x14ac:dyDescent="0.25">
      <c r="A35">
        <v>211</v>
      </c>
    </row>
    <row r="36" spans="1:1" x14ac:dyDescent="0.25">
      <c r="A36">
        <v>211</v>
      </c>
    </row>
    <row r="37" spans="1:1" x14ac:dyDescent="0.25">
      <c r="A37">
        <v>212</v>
      </c>
    </row>
    <row r="38" spans="1:1" x14ac:dyDescent="0.25">
      <c r="A38">
        <v>215</v>
      </c>
    </row>
    <row r="39" spans="1:1" x14ac:dyDescent="0.25">
      <c r="A39">
        <v>221</v>
      </c>
    </row>
    <row r="40" spans="1:1" x14ac:dyDescent="0.25">
      <c r="A40">
        <v>223</v>
      </c>
    </row>
    <row r="41" spans="1:1" x14ac:dyDescent="0.25">
      <c r="A41">
        <v>226</v>
      </c>
    </row>
    <row r="42" spans="1:1" x14ac:dyDescent="0.25">
      <c r="A42">
        <v>227</v>
      </c>
    </row>
    <row r="43" spans="1:1" x14ac:dyDescent="0.25">
      <c r="A43">
        <v>229</v>
      </c>
    </row>
    <row r="44" spans="1:1" x14ac:dyDescent="0.25">
      <c r="A44">
        <v>236</v>
      </c>
    </row>
    <row r="45" spans="1:1" x14ac:dyDescent="0.25">
      <c r="A45">
        <v>236</v>
      </c>
    </row>
    <row r="46" spans="1:1" x14ac:dyDescent="0.25">
      <c r="A46">
        <v>248</v>
      </c>
    </row>
    <row r="47" spans="1:1" x14ac:dyDescent="0.25">
      <c r="A47">
        <v>252</v>
      </c>
    </row>
    <row r="48" spans="1:1" x14ac:dyDescent="0.25">
      <c r="A48">
        <v>262</v>
      </c>
    </row>
    <row r="49" spans="1:1" x14ac:dyDescent="0.25">
      <c r="A49">
        <v>270</v>
      </c>
    </row>
    <row r="50" spans="1:1" x14ac:dyDescent="0.25">
      <c r="A50">
        <v>286</v>
      </c>
    </row>
    <row r="51" spans="1:1" x14ac:dyDescent="0.25">
      <c r="A51">
        <v>287</v>
      </c>
    </row>
    <row r="52" spans="1:1" x14ac:dyDescent="0.25">
      <c r="A52">
        <v>290</v>
      </c>
    </row>
    <row r="53" spans="1:1" x14ac:dyDescent="0.25">
      <c r="A53">
        <v>291</v>
      </c>
    </row>
    <row r="54" spans="1:1" x14ac:dyDescent="0.25">
      <c r="A54">
        <v>321</v>
      </c>
    </row>
    <row r="55" spans="1:1" x14ac:dyDescent="0.25">
      <c r="A55">
        <v>344</v>
      </c>
    </row>
    <row r="56" spans="1:1" x14ac:dyDescent="0.25">
      <c r="A56">
        <v>350</v>
      </c>
    </row>
    <row r="57" spans="1:1" x14ac:dyDescent="0.25">
      <c r="A57">
        <v>354</v>
      </c>
    </row>
    <row r="58" spans="1:1" x14ac:dyDescent="0.25">
      <c r="A58">
        <v>379</v>
      </c>
    </row>
    <row r="59" spans="1:1" x14ac:dyDescent="0.25">
      <c r="A59">
        <v>409</v>
      </c>
    </row>
    <row r="60" spans="1:1" x14ac:dyDescent="0.25">
      <c r="A60">
        <v>409</v>
      </c>
    </row>
    <row r="61" spans="1:1" x14ac:dyDescent="0.25">
      <c r="A61">
        <v>410</v>
      </c>
    </row>
    <row r="62" spans="1:1" x14ac:dyDescent="0.25">
      <c r="A62">
        <v>413</v>
      </c>
    </row>
  </sheetData>
  <sortState ref="I2:I62">
    <sortCondition ref="I1"/>
  </sortState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K37" sqref="K37"/>
    </sheetView>
  </sheetViews>
  <sheetFormatPr baseColWidth="10" defaultRowHeight="15" x14ac:dyDescent="0.25"/>
  <sheetData>
    <row r="1" spans="1:18" x14ac:dyDescent="0.25">
      <c r="A1" t="s">
        <v>1</v>
      </c>
      <c r="B1" s="6" t="s">
        <v>79</v>
      </c>
      <c r="C1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/>
      <c r="M1" s="5"/>
      <c r="O1" s="6"/>
      <c r="P1" s="6"/>
      <c r="R1" s="6"/>
    </row>
    <row r="2" spans="1:18" x14ac:dyDescent="0.25">
      <c r="A2">
        <v>0</v>
      </c>
      <c r="B2" s="6">
        <v>1</v>
      </c>
      <c r="C2">
        <v>0</v>
      </c>
      <c r="D2" s="6">
        <v>0</v>
      </c>
      <c r="E2" s="6">
        <v>0</v>
      </c>
      <c r="F2" s="6">
        <v>1</v>
      </c>
      <c r="G2" s="6">
        <v>1</v>
      </c>
      <c r="H2" s="6">
        <v>0</v>
      </c>
      <c r="I2" s="6">
        <v>1</v>
      </c>
      <c r="J2" s="6"/>
      <c r="M2" s="5"/>
      <c r="O2" s="6"/>
      <c r="P2" s="6"/>
      <c r="R2" s="6"/>
    </row>
    <row r="3" spans="1:18" x14ac:dyDescent="0.25">
      <c r="A3">
        <v>1</v>
      </c>
      <c r="B3" s="6">
        <v>1</v>
      </c>
      <c r="C3">
        <v>0</v>
      </c>
      <c r="D3" s="6">
        <v>0</v>
      </c>
      <c r="E3" s="6">
        <v>0</v>
      </c>
      <c r="F3" s="6">
        <v>1</v>
      </c>
      <c r="G3" s="6">
        <v>1</v>
      </c>
      <c r="H3" s="6">
        <v>0</v>
      </c>
      <c r="I3" s="6">
        <v>1</v>
      </c>
      <c r="J3" s="6"/>
      <c r="M3" s="5"/>
      <c r="O3" s="6"/>
      <c r="P3" s="6"/>
      <c r="R3" s="6"/>
    </row>
    <row r="4" spans="1:18" x14ac:dyDescent="0.25">
      <c r="A4">
        <v>2</v>
      </c>
      <c r="B4" s="6">
        <v>1</v>
      </c>
      <c r="C4">
        <v>0</v>
      </c>
      <c r="D4" s="6">
        <v>0</v>
      </c>
      <c r="E4" s="6">
        <v>0</v>
      </c>
      <c r="F4" s="6">
        <v>1</v>
      </c>
      <c r="G4" s="6">
        <v>1</v>
      </c>
      <c r="H4" s="6">
        <v>0</v>
      </c>
      <c r="I4" s="6">
        <v>1</v>
      </c>
      <c r="J4" s="6"/>
      <c r="M4" s="5"/>
      <c r="O4" s="6"/>
      <c r="P4" s="6"/>
      <c r="R4" s="6"/>
    </row>
    <row r="5" spans="1:18" x14ac:dyDescent="0.25">
      <c r="A5">
        <v>3</v>
      </c>
      <c r="B5" s="6">
        <v>1</v>
      </c>
      <c r="C5">
        <v>0</v>
      </c>
      <c r="D5" s="6">
        <v>0</v>
      </c>
      <c r="E5" s="6">
        <v>0</v>
      </c>
      <c r="F5" s="6">
        <v>1</v>
      </c>
      <c r="G5" s="6">
        <v>1</v>
      </c>
      <c r="H5" s="6">
        <v>0</v>
      </c>
      <c r="I5" s="6">
        <v>1</v>
      </c>
      <c r="J5" s="6"/>
      <c r="M5" s="5"/>
      <c r="O5" s="6"/>
      <c r="P5" s="6"/>
      <c r="R5" s="6"/>
    </row>
    <row r="6" spans="1:18" x14ac:dyDescent="0.25">
      <c r="A6">
        <v>4</v>
      </c>
      <c r="B6" s="6">
        <v>1</v>
      </c>
      <c r="C6">
        <v>0</v>
      </c>
      <c r="D6" s="6">
        <v>0</v>
      </c>
      <c r="E6" s="6">
        <v>0</v>
      </c>
      <c r="F6" s="6">
        <v>1</v>
      </c>
      <c r="G6" s="6">
        <v>1</v>
      </c>
      <c r="H6" s="6">
        <v>0</v>
      </c>
      <c r="I6" s="6">
        <v>1</v>
      </c>
      <c r="J6" s="6"/>
      <c r="M6" s="5"/>
      <c r="O6" s="6"/>
      <c r="P6" s="6"/>
      <c r="R6" s="6"/>
    </row>
    <row r="7" spans="1:18" x14ac:dyDescent="0.25">
      <c r="A7">
        <v>4</v>
      </c>
      <c r="B7" s="6">
        <v>1</v>
      </c>
      <c r="C7">
        <v>0</v>
      </c>
      <c r="D7" s="6">
        <v>0</v>
      </c>
      <c r="E7" s="6">
        <v>0</v>
      </c>
      <c r="F7" s="6">
        <v>1</v>
      </c>
      <c r="G7" s="6">
        <v>1</v>
      </c>
      <c r="H7" s="6">
        <v>0</v>
      </c>
      <c r="I7" s="6">
        <v>1</v>
      </c>
      <c r="J7" s="6"/>
      <c r="M7" s="5"/>
      <c r="O7" s="6"/>
      <c r="P7" s="6"/>
      <c r="R7" s="6"/>
    </row>
    <row r="8" spans="1:18" x14ac:dyDescent="0.25">
      <c r="A8">
        <v>5</v>
      </c>
      <c r="B8" s="6">
        <v>1</v>
      </c>
      <c r="C8">
        <v>0</v>
      </c>
      <c r="D8" s="6">
        <v>0</v>
      </c>
      <c r="E8" s="6">
        <v>0</v>
      </c>
      <c r="F8" s="6">
        <v>1</v>
      </c>
      <c r="G8" s="6">
        <v>1</v>
      </c>
      <c r="H8" s="6">
        <v>0</v>
      </c>
      <c r="I8" s="6">
        <v>1</v>
      </c>
      <c r="J8" s="6"/>
      <c r="M8" s="5"/>
      <c r="O8" s="6"/>
      <c r="P8" s="6"/>
      <c r="R8" s="6"/>
    </row>
    <row r="9" spans="1:18" x14ac:dyDescent="0.25">
      <c r="A9">
        <v>6</v>
      </c>
      <c r="B9" s="6">
        <v>1</v>
      </c>
      <c r="C9">
        <v>0</v>
      </c>
      <c r="D9" s="6">
        <v>0</v>
      </c>
      <c r="E9" s="6">
        <v>0</v>
      </c>
      <c r="F9" s="6">
        <v>1</v>
      </c>
      <c r="G9" s="6">
        <v>1</v>
      </c>
      <c r="H9" s="6">
        <v>0</v>
      </c>
      <c r="I9" s="6">
        <v>1</v>
      </c>
      <c r="J9" s="6"/>
      <c r="M9" s="5"/>
      <c r="O9" s="6"/>
      <c r="P9" s="6"/>
      <c r="R9" s="6"/>
    </row>
    <row r="10" spans="1:18" x14ac:dyDescent="0.25">
      <c r="A10">
        <v>6</v>
      </c>
      <c r="B10" s="6">
        <v>1</v>
      </c>
      <c r="C10">
        <v>0</v>
      </c>
      <c r="D10" s="6">
        <v>0</v>
      </c>
      <c r="E10" s="6">
        <v>0</v>
      </c>
      <c r="F10" s="6">
        <v>1</v>
      </c>
      <c r="G10" s="6">
        <v>1</v>
      </c>
      <c r="H10" s="6">
        <v>0</v>
      </c>
      <c r="I10" s="6">
        <v>1</v>
      </c>
      <c r="J10" s="6"/>
      <c r="M10" s="5"/>
      <c r="O10" s="6"/>
      <c r="P10" s="6"/>
      <c r="R10" s="6"/>
    </row>
    <row r="11" spans="1:18" x14ac:dyDescent="0.25">
      <c r="A11">
        <v>6</v>
      </c>
      <c r="B11" s="6">
        <v>1</v>
      </c>
      <c r="C11">
        <v>0</v>
      </c>
      <c r="D11" s="6">
        <v>0</v>
      </c>
      <c r="E11" s="6">
        <v>0</v>
      </c>
      <c r="F11" s="6">
        <v>1</v>
      </c>
      <c r="G11" s="6">
        <v>1</v>
      </c>
      <c r="H11" s="6">
        <v>0</v>
      </c>
      <c r="I11" s="6">
        <v>1</v>
      </c>
      <c r="J11" s="6"/>
      <c r="M11" s="5"/>
      <c r="O11" s="6"/>
      <c r="P11" s="6"/>
      <c r="R11" s="6"/>
    </row>
    <row r="12" spans="1:18" x14ac:dyDescent="0.25">
      <c r="A12">
        <v>6</v>
      </c>
      <c r="B12" s="6">
        <v>1</v>
      </c>
      <c r="C12">
        <v>0</v>
      </c>
      <c r="D12" s="6">
        <v>0</v>
      </c>
      <c r="E12" s="6">
        <v>0</v>
      </c>
      <c r="F12" s="6">
        <v>1</v>
      </c>
      <c r="G12" s="6">
        <v>1</v>
      </c>
      <c r="H12" s="6">
        <v>1</v>
      </c>
      <c r="I12" s="6">
        <v>1</v>
      </c>
      <c r="J12" s="6"/>
      <c r="M12" s="5"/>
      <c r="O12" s="6"/>
      <c r="P12" s="6"/>
      <c r="R12" s="6"/>
    </row>
    <row r="13" spans="1:18" x14ac:dyDescent="0.25">
      <c r="A13">
        <v>6</v>
      </c>
      <c r="B13" s="6">
        <v>1</v>
      </c>
      <c r="C13">
        <v>0</v>
      </c>
      <c r="D13" s="6">
        <v>0</v>
      </c>
      <c r="E13" s="6">
        <v>0</v>
      </c>
      <c r="F13" s="6">
        <v>1</v>
      </c>
      <c r="G13" s="6">
        <v>1</v>
      </c>
      <c r="H13" s="6">
        <v>1</v>
      </c>
      <c r="I13" s="6">
        <v>1</v>
      </c>
      <c r="J13" s="6"/>
      <c r="M13" s="5"/>
      <c r="O13" s="6"/>
      <c r="P13" s="6"/>
      <c r="R13" s="6"/>
    </row>
    <row r="14" spans="1:18" x14ac:dyDescent="0.25">
      <c r="A14">
        <v>7</v>
      </c>
      <c r="B14" s="6">
        <v>1</v>
      </c>
      <c r="C14">
        <v>0</v>
      </c>
      <c r="D14" s="6">
        <v>0</v>
      </c>
      <c r="E14" s="6">
        <v>0</v>
      </c>
      <c r="F14" s="6">
        <v>1</v>
      </c>
      <c r="G14" s="6">
        <v>1</v>
      </c>
      <c r="H14" s="6">
        <v>1</v>
      </c>
      <c r="I14" s="6">
        <v>1</v>
      </c>
      <c r="J14" s="6"/>
      <c r="M14" s="5"/>
      <c r="O14" s="6"/>
      <c r="P14" s="6"/>
      <c r="R14" s="6"/>
    </row>
    <row r="15" spans="1:18" x14ac:dyDescent="0.25">
      <c r="A15">
        <v>7</v>
      </c>
      <c r="B15" s="6">
        <v>1</v>
      </c>
      <c r="C15">
        <v>0</v>
      </c>
      <c r="D15" s="6">
        <v>0</v>
      </c>
      <c r="E15" s="6">
        <v>0</v>
      </c>
      <c r="F15" s="6">
        <v>1</v>
      </c>
      <c r="G15" s="6">
        <v>1</v>
      </c>
      <c r="H15" s="6">
        <v>1</v>
      </c>
      <c r="I15" s="6">
        <v>1</v>
      </c>
      <c r="J15" s="6"/>
      <c r="M15" s="5"/>
      <c r="O15" s="6"/>
      <c r="P15" s="6"/>
      <c r="R15" s="6"/>
    </row>
    <row r="16" spans="1:18" x14ac:dyDescent="0.25">
      <c r="A16">
        <v>7</v>
      </c>
      <c r="B16" s="6">
        <v>1</v>
      </c>
      <c r="C16">
        <v>0</v>
      </c>
      <c r="D16" s="6">
        <v>0</v>
      </c>
      <c r="E16" s="6">
        <v>0</v>
      </c>
      <c r="F16" s="6">
        <v>1</v>
      </c>
      <c r="G16" s="6">
        <v>1</v>
      </c>
      <c r="H16" s="6">
        <v>1</v>
      </c>
      <c r="I16" s="6">
        <v>1</v>
      </c>
      <c r="J16" s="6"/>
      <c r="M16" s="5"/>
      <c r="O16" s="6"/>
      <c r="P16" s="6"/>
      <c r="R16" s="6"/>
    </row>
    <row r="17" spans="1:18" x14ac:dyDescent="0.25">
      <c r="A17">
        <v>7</v>
      </c>
      <c r="B17" s="6">
        <v>1</v>
      </c>
      <c r="C17">
        <v>0</v>
      </c>
      <c r="D17" s="6">
        <v>0</v>
      </c>
      <c r="E17" s="6">
        <v>0</v>
      </c>
      <c r="F17" s="6">
        <v>1</v>
      </c>
      <c r="G17" s="6">
        <v>1</v>
      </c>
      <c r="H17" s="6">
        <v>1</v>
      </c>
      <c r="I17" s="6">
        <v>1</v>
      </c>
      <c r="J17" s="6"/>
      <c r="M17" s="5"/>
      <c r="O17" s="6"/>
      <c r="P17" s="6"/>
      <c r="R17" s="6"/>
    </row>
    <row r="18" spans="1:18" x14ac:dyDescent="0.25">
      <c r="A18">
        <v>8</v>
      </c>
      <c r="B18" s="6">
        <v>1</v>
      </c>
      <c r="C18">
        <v>0</v>
      </c>
      <c r="D18" s="6">
        <v>0</v>
      </c>
      <c r="E18" s="6">
        <v>0</v>
      </c>
      <c r="F18" s="6">
        <v>1</v>
      </c>
      <c r="G18" s="6">
        <v>2</v>
      </c>
      <c r="H18" s="6">
        <v>1</v>
      </c>
      <c r="I18" s="6">
        <v>1</v>
      </c>
      <c r="J18" s="6"/>
      <c r="M18" s="5"/>
      <c r="O18" s="6"/>
      <c r="P18" s="6"/>
      <c r="R18" s="6"/>
    </row>
    <row r="19" spans="1:18" x14ac:dyDescent="0.25">
      <c r="A19">
        <v>8</v>
      </c>
      <c r="B19" s="6">
        <v>1</v>
      </c>
      <c r="C19">
        <v>0</v>
      </c>
      <c r="D19" s="6">
        <v>0</v>
      </c>
      <c r="E19" s="6">
        <v>0</v>
      </c>
      <c r="F19" s="6">
        <v>1</v>
      </c>
      <c r="G19" s="6">
        <v>2</v>
      </c>
      <c r="H19" s="6">
        <v>1</v>
      </c>
      <c r="I19" s="6">
        <v>2</v>
      </c>
      <c r="J19" s="6"/>
      <c r="M19" s="5"/>
      <c r="O19" s="6"/>
      <c r="P19" s="6"/>
      <c r="R19" s="6"/>
    </row>
    <row r="20" spans="1:18" x14ac:dyDescent="0.25">
      <c r="A20">
        <v>8</v>
      </c>
      <c r="B20" s="6">
        <v>1</v>
      </c>
      <c r="C20">
        <v>0</v>
      </c>
      <c r="D20" s="6">
        <v>0</v>
      </c>
      <c r="E20" s="6">
        <v>0</v>
      </c>
      <c r="F20" s="6">
        <v>1</v>
      </c>
      <c r="G20" s="6">
        <v>2</v>
      </c>
      <c r="H20" s="6">
        <v>1</v>
      </c>
      <c r="I20" s="6">
        <v>2</v>
      </c>
      <c r="J20" s="6"/>
      <c r="M20" s="5"/>
      <c r="O20" s="6"/>
      <c r="P20" s="6"/>
      <c r="R20" s="6"/>
    </row>
    <row r="21" spans="1:18" x14ac:dyDescent="0.25">
      <c r="A21">
        <v>8</v>
      </c>
      <c r="B21" s="6">
        <v>2</v>
      </c>
      <c r="C21">
        <v>0</v>
      </c>
      <c r="D21" s="6">
        <v>0</v>
      </c>
      <c r="E21" s="6">
        <v>0</v>
      </c>
      <c r="F21" s="6">
        <v>1</v>
      </c>
      <c r="G21" s="6">
        <v>2</v>
      </c>
      <c r="H21" s="6">
        <v>1</v>
      </c>
      <c r="I21" s="6">
        <v>2</v>
      </c>
      <c r="J21" s="6"/>
      <c r="M21" s="5"/>
      <c r="O21" s="6"/>
      <c r="P21" s="6"/>
      <c r="R21" s="6"/>
    </row>
    <row r="22" spans="1:18" x14ac:dyDescent="0.25">
      <c r="A22">
        <v>8</v>
      </c>
      <c r="B22" s="6">
        <v>2</v>
      </c>
      <c r="C22">
        <v>0</v>
      </c>
      <c r="D22" s="6">
        <v>0</v>
      </c>
      <c r="E22" s="6">
        <v>0</v>
      </c>
      <c r="F22" s="6">
        <v>1</v>
      </c>
      <c r="G22" s="6">
        <v>2</v>
      </c>
      <c r="H22" s="6">
        <v>1</v>
      </c>
      <c r="I22" s="6">
        <v>2</v>
      </c>
      <c r="J22" s="6"/>
      <c r="M22" s="5"/>
      <c r="O22" s="6"/>
      <c r="P22" s="6"/>
      <c r="R22" s="6"/>
    </row>
    <row r="23" spans="1:18" x14ac:dyDescent="0.25">
      <c r="A23">
        <v>8</v>
      </c>
      <c r="B23" s="6">
        <v>2</v>
      </c>
      <c r="C23">
        <v>0</v>
      </c>
      <c r="D23" s="6">
        <v>0</v>
      </c>
      <c r="E23" s="6">
        <v>0</v>
      </c>
      <c r="F23" s="6">
        <v>1</v>
      </c>
      <c r="G23" s="6">
        <v>2</v>
      </c>
      <c r="H23" s="6">
        <v>1</v>
      </c>
      <c r="I23" s="6">
        <v>2</v>
      </c>
      <c r="J23" s="6"/>
      <c r="M23" s="5"/>
      <c r="O23" s="6"/>
      <c r="P23" s="6"/>
      <c r="R23" s="6"/>
    </row>
    <row r="24" spans="1:18" x14ac:dyDescent="0.25">
      <c r="A24">
        <v>9</v>
      </c>
      <c r="B24" s="6">
        <v>2</v>
      </c>
      <c r="C24">
        <v>0</v>
      </c>
      <c r="D24" s="6">
        <v>0</v>
      </c>
      <c r="E24" s="6">
        <v>0</v>
      </c>
      <c r="F24" s="6">
        <v>1</v>
      </c>
      <c r="G24" s="6">
        <v>2</v>
      </c>
      <c r="H24" s="6">
        <v>2</v>
      </c>
      <c r="I24" s="6">
        <v>2</v>
      </c>
      <c r="J24" s="6"/>
      <c r="M24" s="5"/>
      <c r="O24" s="6"/>
      <c r="P24" s="6"/>
      <c r="R24" s="6"/>
    </row>
    <row r="25" spans="1:18" x14ac:dyDescent="0.25">
      <c r="A25">
        <v>9</v>
      </c>
      <c r="B25" s="6">
        <v>2</v>
      </c>
      <c r="C25">
        <v>0</v>
      </c>
      <c r="D25" s="6">
        <v>0</v>
      </c>
      <c r="E25" s="6">
        <v>0</v>
      </c>
      <c r="F25" s="6">
        <v>1</v>
      </c>
      <c r="G25" s="6">
        <v>2</v>
      </c>
      <c r="H25" s="6">
        <v>2</v>
      </c>
      <c r="I25" s="6">
        <v>2</v>
      </c>
      <c r="J25" s="6"/>
      <c r="M25" s="5"/>
      <c r="O25" s="6"/>
      <c r="P25" s="6"/>
      <c r="R25" s="6"/>
    </row>
    <row r="26" spans="1:18" x14ac:dyDescent="0.25">
      <c r="A26">
        <v>9</v>
      </c>
      <c r="B26" s="6">
        <v>2</v>
      </c>
      <c r="C26">
        <v>0</v>
      </c>
      <c r="D26" s="6">
        <v>1</v>
      </c>
      <c r="E26" s="6">
        <v>1</v>
      </c>
      <c r="F26" s="6">
        <v>1</v>
      </c>
      <c r="G26" s="6">
        <v>2</v>
      </c>
      <c r="H26" s="6">
        <v>2</v>
      </c>
      <c r="I26" s="6">
        <v>2</v>
      </c>
      <c r="J26" s="6"/>
      <c r="M26" s="5"/>
      <c r="O26" s="6"/>
      <c r="P26" s="6"/>
      <c r="R26" s="6"/>
    </row>
    <row r="27" spans="1:18" x14ac:dyDescent="0.25">
      <c r="A27">
        <v>9</v>
      </c>
      <c r="B27" s="6">
        <v>2</v>
      </c>
      <c r="C27">
        <v>0</v>
      </c>
      <c r="D27" s="6">
        <v>1</v>
      </c>
      <c r="E27" s="6">
        <v>1</v>
      </c>
      <c r="F27" s="6">
        <v>2</v>
      </c>
      <c r="G27" s="6">
        <v>2</v>
      </c>
      <c r="H27" s="6">
        <v>2</v>
      </c>
      <c r="I27" s="6">
        <v>2</v>
      </c>
      <c r="J27" s="6"/>
      <c r="M27" s="5"/>
      <c r="O27" s="6"/>
      <c r="P27" s="6"/>
      <c r="R27" s="6"/>
    </row>
    <row r="28" spans="1:18" x14ac:dyDescent="0.25">
      <c r="A28">
        <v>9</v>
      </c>
      <c r="B28" s="6">
        <v>2</v>
      </c>
      <c r="C28">
        <v>0</v>
      </c>
      <c r="D28" s="6">
        <v>1</v>
      </c>
      <c r="E28" s="6">
        <v>1</v>
      </c>
      <c r="F28" s="6">
        <v>2</v>
      </c>
      <c r="G28" s="6">
        <v>3</v>
      </c>
      <c r="H28" s="6">
        <v>2</v>
      </c>
      <c r="I28" s="6">
        <v>2</v>
      </c>
      <c r="J28" s="6"/>
      <c r="M28" s="5"/>
      <c r="O28" s="6"/>
      <c r="P28" s="6"/>
      <c r="R28" s="6"/>
    </row>
    <row r="29" spans="1:18" x14ac:dyDescent="0.25">
      <c r="A29">
        <v>9</v>
      </c>
      <c r="B29" s="6">
        <v>2</v>
      </c>
      <c r="C29">
        <v>1</v>
      </c>
      <c r="D29" s="6">
        <v>1</v>
      </c>
      <c r="E29" s="6">
        <v>1</v>
      </c>
      <c r="F29" s="6">
        <v>2</v>
      </c>
      <c r="G29" s="6">
        <v>3</v>
      </c>
      <c r="H29" s="6">
        <v>2</v>
      </c>
      <c r="I29" s="6">
        <v>2</v>
      </c>
      <c r="J29" s="6"/>
      <c r="M29" s="5"/>
      <c r="O29" s="6"/>
      <c r="P29" s="6"/>
      <c r="R29" s="6"/>
    </row>
    <row r="30" spans="1:18" x14ac:dyDescent="0.25">
      <c r="A30">
        <v>10</v>
      </c>
      <c r="B30" s="6">
        <v>2</v>
      </c>
      <c r="C30">
        <v>1</v>
      </c>
      <c r="D30" s="6">
        <v>1</v>
      </c>
      <c r="E30" s="6">
        <v>1</v>
      </c>
      <c r="F30" s="6">
        <v>2</v>
      </c>
      <c r="G30" s="6">
        <v>3</v>
      </c>
      <c r="H30" s="6">
        <v>3</v>
      </c>
      <c r="I30" s="6">
        <v>2</v>
      </c>
      <c r="J30" s="6"/>
      <c r="M30" s="5"/>
      <c r="O30" s="6"/>
      <c r="P30" s="6"/>
      <c r="R30" s="6"/>
    </row>
    <row r="31" spans="1:18" x14ac:dyDescent="0.25">
      <c r="A31">
        <v>10</v>
      </c>
      <c r="B31" s="6">
        <v>2</v>
      </c>
      <c r="C31">
        <v>1</v>
      </c>
      <c r="D31" s="6">
        <v>1</v>
      </c>
      <c r="E31" s="6">
        <v>2</v>
      </c>
      <c r="F31" s="6">
        <v>2</v>
      </c>
      <c r="G31" s="6">
        <v>5</v>
      </c>
      <c r="H31" s="6">
        <v>4</v>
      </c>
      <c r="I31" s="6">
        <v>3</v>
      </c>
      <c r="J31" s="6"/>
      <c r="M31" s="5"/>
      <c r="O31" s="6"/>
      <c r="P31" s="6"/>
      <c r="R31" s="6"/>
    </row>
    <row r="32" spans="1:18" x14ac:dyDescent="0.25">
      <c r="A32">
        <v>10</v>
      </c>
    </row>
    <row r="33" spans="1:1" x14ac:dyDescent="0.25">
      <c r="A33">
        <v>11</v>
      </c>
    </row>
    <row r="34" spans="1:1" x14ac:dyDescent="0.25">
      <c r="A34">
        <v>11</v>
      </c>
    </row>
    <row r="35" spans="1:1" x14ac:dyDescent="0.25">
      <c r="A35">
        <v>11</v>
      </c>
    </row>
    <row r="36" spans="1:1" x14ac:dyDescent="0.25">
      <c r="A36">
        <v>11</v>
      </c>
    </row>
    <row r="37" spans="1:1" x14ac:dyDescent="0.25">
      <c r="A37">
        <v>11</v>
      </c>
    </row>
    <row r="38" spans="1:1" x14ac:dyDescent="0.25">
      <c r="A38">
        <v>11</v>
      </c>
    </row>
    <row r="39" spans="1:1" x14ac:dyDescent="0.25">
      <c r="A39">
        <v>11</v>
      </c>
    </row>
    <row r="40" spans="1:1" x14ac:dyDescent="0.25">
      <c r="A40">
        <v>11</v>
      </c>
    </row>
    <row r="41" spans="1:1" x14ac:dyDescent="0.25">
      <c r="A41">
        <v>11</v>
      </c>
    </row>
    <row r="42" spans="1:1" x14ac:dyDescent="0.25">
      <c r="A42">
        <v>12</v>
      </c>
    </row>
    <row r="43" spans="1:1" x14ac:dyDescent="0.25">
      <c r="A43">
        <v>12</v>
      </c>
    </row>
    <row r="44" spans="1:1" x14ac:dyDescent="0.25">
      <c r="A44">
        <v>13</v>
      </c>
    </row>
    <row r="45" spans="1:1" x14ac:dyDescent="0.25">
      <c r="A45">
        <v>13</v>
      </c>
    </row>
    <row r="46" spans="1:1" x14ac:dyDescent="0.25">
      <c r="A46">
        <v>14</v>
      </c>
    </row>
    <row r="47" spans="1:1" x14ac:dyDescent="0.25">
      <c r="A47">
        <v>14</v>
      </c>
    </row>
    <row r="48" spans="1:1" x14ac:dyDescent="0.25">
      <c r="A48">
        <v>14</v>
      </c>
    </row>
    <row r="49" spans="1:1" x14ac:dyDescent="0.25">
      <c r="A49">
        <v>14</v>
      </c>
    </row>
    <row r="50" spans="1:1" x14ac:dyDescent="0.25">
      <c r="A50">
        <v>14</v>
      </c>
    </row>
    <row r="51" spans="1:1" x14ac:dyDescent="0.25">
      <c r="A51">
        <v>15</v>
      </c>
    </row>
    <row r="52" spans="1:1" x14ac:dyDescent="0.25">
      <c r="A52">
        <v>15</v>
      </c>
    </row>
    <row r="53" spans="1:1" x14ac:dyDescent="0.25">
      <c r="A53">
        <v>15</v>
      </c>
    </row>
    <row r="54" spans="1:1" x14ac:dyDescent="0.25">
      <c r="A54">
        <v>17</v>
      </c>
    </row>
    <row r="55" spans="1:1" x14ac:dyDescent="0.25">
      <c r="A55">
        <v>17</v>
      </c>
    </row>
    <row r="56" spans="1:1" x14ac:dyDescent="0.25">
      <c r="A56">
        <v>18</v>
      </c>
    </row>
    <row r="57" spans="1:1" x14ac:dyDescent="0.25">
      <c r="A57">
        <v>18</v>
      </c>
    </row>
    <row r="58" spans="1:1" x14ac:dyDescent="0.25">
      <c r="A58">
        <v>19</v>
      </c>
    </row>
    <row r="59" spans="1:1" x14ac:dyDescent="0.25">
      <c r="A59">
        <v>19</v>
      </c>
    </row>
    <row r="60" spans="1:1" x14ac:dyDescent="0.25">
      <c r="A60">
        <v>20</v>
      </c>
    </row>
    <row r="61" spans="1:1" x14ac:dyDescent="0.25">
      <c r="A61">
        <v>23</v>
      </c>
    </row>
    <row r="62" spans="1:1" x14ac:dyDescent="0.25">
      <c r="A62">
        <v>31</v>
      </c>
    </row>
  </sheetData>
  <sortState ref="I2:I62">
    <sortCondition ref="I1"/>
  </sortState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K37" sqref="K37"/>
    </sheetView>
  </sheetViews>
  <sheetFormatPr baseColWidth="10" defaultRowHeight="15" x14ac:dyDescent="0.25"/>
  <sheetData>
    <row r="1" spans="1:18" x14ac:dyDescent="0.25">
      <c r="A1" t="s">
        <v>1</v>
      </c>
      <c r="B1" s="6" t="s">
        <v>79</v>
      </c>
      <c r="C1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/>
      <c r="O1" s="6"/>
      <c r="P1" s="6"/>
      <c r="R1" s="6"/>
    </row>
    <row r="2" spans="1:18" x14ac:dyDescent="0.25">
      <c r="A2">
        <v>0</v>
      </c>
      <c r="B2" s="6">
        <v>0</v>
      </c>
      <c r="C2">
        <v>0</v>
      </c>
      <c r="D2" s="6">
        <v>0</v>
      </c>
      <c r="E2" s="6">
        <v>0</v>
      </c>
      <c r="F2" s="6">
        <v>0</v>
      </c>
      <c r="G2" s="6">
        <v>3</v>
      </c>
      <c r="H2" s="6">
        <v>0</v>
      </c>
      <c r="I2" s="6">
        <v>2</v>
      </c>
      <c r="J2" s="6"/>
      <c r="O2" s="6"/>
      <c r="P2" s="6"/>
      <c r="R2" s="6"/>
    </row>
    <row r="3" spans="1:18" x14ac:dyDescent="0.25">
      <c r="A3">
        <v>2</v>
      </c>
      <c r="B3" s="6">
        <v>0</v>
      </c>
      <c r="C3">
        <v>0</v>
      </c>
      <c r="D3" s="6">
        <v>0</v>
      </c>
      <c r="E3" s="6">
        <v>0</v>
      </c>
      <c r="F3" s="6">
        <v>0</v>
      </c>
      <c r="G3" s="6">
        <v>3</v>
      </c>
      <c r="H3" s="6">
        <v>1</v>
      </c>
      <c r="I3" s="6">
        <v>2</v>
      </c>
      <c r="J3" s="6"/>
      <c r="O3" s="6"/>
      <c r="P3" s="6"/>
      <c r="R3" s="6"/>
    </row>
    <row r="4" spans="1:18" x14ac:dyDescent="0.25">
      <c r="A4">
        <v>7</v>
      </c>
      <c r="B4" s="6">
        <v>0</v>
      </c>
      <c r="C4">
        <v>0</v>
      </c>
      <c r="D4" s="6">
        <v>0</v>
      </c>
      <c r="E4" s="6">
        <v>0</v>
      </c>
      <c r="F4" s="6">
        <v>0</v>
      </c>
      <c r="G4" s="6">
        <v>7</v>
      </c>
      <c r="H4" s="6">
        <v>2</v>
      </c>
      <c r="I4" s="6">
        <v>3</v>
      </c>
      <c r="J4" s="6"/>
      <c r="O4" s="6"/>
      <c r="P4" s="6"/>
      <c r="R4" s="6"/>
    </row>
    <row r="5" spans="1:18" x14ac:dyDescent="0.25">
      <c r="A5">
        <v>12</v>
      </c>
      <c r="B5" s="6">
        <v>0</v>
      </c>
      <c r="C5">
        <v>0</v>
      </c>
      <c r="D5" s="6">
        <v>0</v>
      </c>
      <c r="E5" s="6">
        <v>0</v>
      </c>
      <c r="F5" s="6">
        <v>0</v>
      </c>
      <c r="G5" s="6">
        <v>7</v>
      </c>
      <c r="H5" s="6">
        <v>2</v>
      </c>
      <c r="I5" s="6">
        <v>3</v>
      </c>
      <c r="J5" s="6"/>
      <c r="O5" s="6"/>
      <c r="P5" s="6"/>
      <c r="R5" s="6"/>
    </row>
    <row r="6" spans="1:18" x14ac:dyDescent="0.25">
      <c r="A6">
        <v>14</v>
      </c>
      <c r="B6" s="6">
        <v>0</v>
      </c>
      <c r="C6">
        <v>0</v>
      </c>
      <c r="D6" s="6">
        <v>0</v>
      </c>
      <c r="E6" s="6">
        <v>1</v>
      </c>
      <c r="F6" s="6">
        <v>0</v>
      </c>
      <c r="G6" s="6">
        <v>8</v>
      </c>
      <c r="H6" s="6">
        <v>2</v>
      </c>
      <c r="I6" s="6">
        <v>3</v>
      </c>
      <c r="J6" s="6"/>
      <c r="O6" s="6"/>
      <c r="P6" s="6"/>
      <c r="R6" s="6"/>
    </row>
    <row r="7" spans="1:18" x14ac:dyDescent="0.25">
      <c r="A7">
        <v>15</v>
      </c>
      <c r="B7" s="6">
        <v>0</v>
      </c>
      <c r="C7">
        <v>0</v>
      </c>
      <c r="D7" s="6">
        <v>0</v>
      </c>
      <c r="E7" s="6">
        <v>1</v>
      </c>
      <c r="F7" s="6">
        <v>0</v>
      </c>
      <c r="G7" s="6">
        <v>8</v>
      </c>
      <c r="H7" s="6">
        <v>2</v>
      </c>
      <c r="I7" s="6">
        <v>3</v>
      </c>
      <c r="J7" s="6"/>
      <c r="O7" s="6"/>
      <c r="P7" s="6"/>
      <c r="R7" s="6"/>
    </row>
    <row r="8" spans="1:18" x14ac:dyDescent="0.25">
      <c r="A8">
        <v>17</v>
      </c>
      <c r="B8" s="6">
        <v>0</v>
      </c>
      <c r="C8">
        <v>0</v>
      </c>
      <c r="D8" s="6">
        <v>0</v>
      </c>
      <c r="E8" s="6">
        <v>1</v>
      </c>
      <c r="F8" s="6">
        <v>0</v>
      </c>
      <c r="G8" s="6">
        <v>10</v>
      </c>
      <c r="H8" s="6">
        <v>3</v>
      </c>
      <c r="I8" s="6">
        <v>4</v>
      </c>
      <c r="J8" s="6"/>
      <c r="O8" s="6"/>
      <c r="P8" s="6"/>
      <c r="R8" s="6"/>
    </row>
    <row r="9" spans="1:18" x14ac:dyDescent="0.25">
      <c r="A9">
        <v>19</v>
      </c>
      <c r="B9" s="6">
        <v>0</v>
      </c>
      <c r="C9">
        <v>0</v>
      </c>
      <c r="D9" s="6">
        <v>0</v>
      </c>
      <c r="E9" s="6">
        <v>1</v>
      </c>
      <c r="F9" s="6">
        <v>0</v>
      </c>
      <c r="G9" s="6">
        <v>11</v>
      </c>
      <c r="H9" s="6">
        <v>3</v>
      </c>
      <c r="I9" s="6">
        <v>5</v>
      </c>
      <c r="J9" s="6"/>
      <c r="O9" s="6"/>
      <c r="P9" s="6"/>
      <c r="R9" s="6"/>
    </row>
    <row r="10" spans="1:18" x14ac:dyDescent="0.25">
      <c r="A10">
        <v>20</v>
      </c>
      <c r="B10" s="6">
        <v>0</v>
      </c>
      <c r="C10">
        <v>0</v>
      </c>
      <c r="D10" s="6">
        <v>1</v>
      </c>
      <c r="E10" s="6">
        <v>1</v>
      </c>
      <c r="F10" s="6">
        <v>0</v>
      </c>
      <c r="G10" s="6">
        <v>11</v>
      </c>
      <c r="H10" s="6">
        <v>3</v>
      </c>
      <c r="I10" s="6">
        <v>5</v>
      </c>
      <c r="J10" s="6"/>
      <c r="O10" s="6"/>
      <c r="P10" s="6"/>
      <c r="R10" s="6"/>
    </row>
    <row r="11" spans="1:18" x14ac:dyDescent="0.25">
      <c r="A11">
        <v>20</v>
      </c>
      <c r="B11" s="6">
        <v>0</v>
      </c>
      <c r="C11">
        <v>0</v>
      </c>
      <c r="D11" s="6">
        <v>1</v>
      </c>
      <c r="E11" s="6">
        <v>1</v>
      </c>
      <c r="F11" s="6">
        <v>1</v>
      </c>
      <c r="G11" s="6">
        <v>14</v>
      </c>
      <c r="H11" s="6">
        <v>3</v>
      </c>
      <c r="I11" s="6">
        <v>5</v>
      </c>
      <c r="J11" s="6"/>
      <c r="O11" s="6"/>
      <c r="P11" s="6"/>
      <c r="R11" s="6"/>
    </row>
    <row r="12" spans="1:18" x14ac:dyDescent="0.25">
      <c r="A12">
        <v>20</v>
      </c>
      <c r="B12" s="6">
        <v>0</v>
      </c>
      <c r="C12">
        <v>0</v>
      </c>
      <c r="D12" s="6">
        <v>2</v>
      </c>
      <c r="E12" s="6">
        <v>1</v>
      </c>
      <c r="F12" s="6">
        <v>1</v>
      </c>
      <c r="G12" s="6">
        <v>14</v>
      </c>
      <c r="H12" s="6">
        <v>4</v>
      </c>
      <c r="I12" s="6">
        <v>6</v>
      </c>
      <c r="J12" s="6"/>
      <c r="O12" s="6"/>
      <c r="P12" s="6"/>
      <c r="R12" s="6"/>
    </row>
    <row r="13" spans="1:18" x14ac:dyDescent="0.25">
      <c r="A13">
        <v>21</v>
      </c>
      <c r="B13" s="6">
        <v>0</v>
      </c>
      <c r="C13">
        <v>1</v>
      </c>
      <c r="D13" s="6">
        <v>2</v>
      </c>
      <c r="E13" s="6">
        <v>2</v>
      </c>
      <c r="F13" s="6">
        <v>1</v>
      </c>
      <c r="G13" s="6">
        <v>15</v>
      </c>
      <c r="H13" s="6">
        <v>4</v>
      </c>
      <c r="I13" s="6">
        <v>6</v>
      </c>
      <c r="J13" s="6"/>
      <c r="O13" s="6"/>
      <c r="P13" s="6"/>
      <c r="R13" s="6"/>
    </row>
    <row r="14" spans="1:18" x14ac:dyDescent="0.25">
      <c r="A14">
        <v>22</v>
      </c>
      <c r="B14" s="6">
        <v>0</v>
      </c>
      <c r="C14">
        <v>1</v>
      </c>
      <c r="D14" s="6">
        <v>2</v>
      </c>
      <c r="E14" s="6">
        <v>2</v>
      </c>
      <c r="F14" s="6">
        <v>1</v>
      </c>
      <c r="G14" s="6">
        <v>16</v>
      </c>
      <c r="H14" s="6">
        <v>5</v>
      </c>
      <c r="I14" s="6">
        <v>7</v>
      </c>
      <c r="J14" s="6"/>
      <c r="O14" s="6"/>
      <c r="P14" s="6"/>
      <c r="R14" s="6"/>
    </row>
    <row r="15" spans="1:18" x14ac:dyDescent="0.25">
      <c r="A15">
        <v>24</v>
      </c>
      <c r="B15" s="6">
        <v>0</v>
      </c>
      <c r="C15">
        <v>1</v>
      </c>
      <c r="D15" s="6">
        <v>3</v>
      </c>
      <c r="E15" s="6">
        <v>2</v>
      </c>
      <c r="F15" s="6">
        <v>1</v>
      </c>
      <c r="G15" s="6">
        <v>18</v>
      </c>
      <c r="H15" s="6">
        <v>5</v>
      </c>
      <c r="I15" s="6">
        <v>7</v>
      </c>
      <c r="J15" s="6"/>
      <c r="O15" s="6"/>
      <c r="P15" s="6"/>
      <c r="R15" s="6"/>
    </row>
    <row r="16" spans="1:18" x14ac:dyDescent="0.25">
      <c r="A16">
        <v>25</v>
      </c>
      <c r="B16" s="6">
        <v>0</v>
      </c>
      <c r="C16">
        <v>1</v>
      </c>
      <c r="D16" s="6">
        <v>3</v>
      </c>
      <c r="E16" s="6">
        <v>3</v>
      </c>
      <c r="F16" s="6">
        <v>1</v>
      </c>
      <c r="G16" s="6">
        <v>18</v>
      </c>
      <c r="H16" s="6">
        <v>5</v>
      </c>
      <c r="I16" s="6">
        <v>7</v>
      </c>
      <c r="J16" s="6"/>
      <c r="O16" s="6"/>
      <c r="P16" s="6"/>
      <c r="R16" s="6"/>
    </row>
    <row r="17" spans="1:18" x14ac:dyDescent="0.25">
      <c r="A17">
        <v>26</v>
      </c>
      <c r="B17" s="6">
        <v>0</v>
      </c>
      <c r="C17">
        <v>1</v>
      </c>
      <c r="D17" s="6">
        <v>3</v>
      </c>
      <c r="E17" s="6">
        <v>3</v>
      </c>
      <c r="F17" s="6">
        <v>1</v>
      </c>
      <c r="G17" s="6">
        <v>18</v>
      </c>
      <c r="H17" s="6">
        <v>6</v>
      </c>
      <c r="I17" s="6">
        <v>8</v>
      </c>
      <c r="J17" s="6"/>
      <c r="O17" s="6"/>
      <c r="P17" s="6"/>
      <c r="R17" s="6"/>
    </row>
    <row r="18" spans="1:18" x14ac:dyDescent="0.25">
      <c r="A18">
        <v>27</v>
      </c>
      <c r="B18" s="6">
        <v>0</v>
      </c>
      <c r="C18">
        <v>1</v>
      </c>
      <c r="D18" s="6">
        <v>4</v>
      </c>
      <c r="E18" s="6">
        <v>3</v>
      </c>
      <c r="F18" s="6">
        <v>1</v>
      </c>
      <c r="G18" s="6">
        <v>20</v>
      </c>
      <c r="H18" s="6">
        <v>6</v>
      </c>
      <c r="I18" s="6">
        <v>8</v>
      </c>
      <c r="J18" s="6"/>
      <c r="O18" s="6"/>
      <c r="P18" s="6"/>
      <c r="R18" s="6"/>
    </row>
    <row r="19" spans="1:18" x14ac:dyDescent="0.25">
      <c r="A19">
        <v>29</v>
      </c>
      <c r="B19" s="6">
        <v>0</v>
      </c>
      <c r="C19">
        <v>1</v>
      </c>
      <c r="D19" s="6">
        <v>4</v>
      </c>
      <c r="E19" s="6">
        <v>4</v>
      </c>
      <c r="F19" s="6">
        <v>1</v>
      </c>
      <c r="G19" s="6">
        <v>21</v>
      </c>
      <c r="H19" s="6">
        <v>7</v>
      </c>
      <c r="I19" s="6">
        <v>9</v>
      </c>
      <c r="J19" s="6"/>
      <c r="O19" s="6"/>
      <c r="P19" s="6"/>
      <c r="R19" s="6"/>
    </row>
    <row r="20" spans="1:18" x14ac:dyDescent="0.25">
      <c r="A20">
        <v>29</v>
      </c>
      <c r="B20" s="6">
        <v>0</v>
      </c>
      <c r="C20">
        <v>1</v>
      </c>
      <c r="D20" s="6">
        <v>4</v>
      </c>
      <c r="E20" s="6">
        <v>4</v>
      </c>
      <c r="F20" s="6">
        <v>1</v>
      </c>
      <c r="G20" s="6">
        <v>21</v>
      </c>
      <c r="H20" s="6">
        <v>7</v>
      </c>
      <c r="I20" s="6">
        <v>9</v>
      </c>
      <c r="J20" s="6"/>
      <c r="O20" s="6"/>
      <c r="P20" s="6"/>
      <c r="R20" s="6"/>
    </row>
    <row r="21" spans="1:18" x14ac:dyDescent="0.25">
      <c r="A21">
        <v>36</v>
      </c>
      <c r="B21" s="6">
        <v>0</v>
      </c>
      <c r="C21">
        <v>1</v>
      </c>
      <c r="D21" s="6">
        <v>5</v>
      </c>
      <c r="E21" s="6">
        <v>4</v>
      </c>
      <c r="F21" s="6">
        <v>1</v>
      </c>
      <c r="G21" s="6">
        <v>22</v>
      </c>
      <c r="H21" s="6">
        <v>8</v>
      </c>
      <c r="I21" s="6">
        <v>9</v>
      </c>
      <c r="J21" s="6"/>
      <c r="O21" s="6"/>
      <c r="P21" s="6"/>
      <c r="R21" s="6"/>
    </row>
    <row r="22" spans="1:18" x14ac:dyDescent="0.25">
      <c r="A22">
        <v>37</v>
      </c>
      <c r="B22" s="6">
        <v>1</v>
      </c>
      <c r="C22">
        <v>1</v>
      </c>
      <c r="D22" s="6">
        <v>5</v>
      </c>
      <c r="E22" s="6">
        <v>4</v>
      </c>
      <c r="F22" s="6">
        <v>2</v>
      </c>
      <c r="G22" s="6">
        <v>25</v>
      </c>
      <c r="H22" s="6">
        <v>8</v>
      </c>
      <c r="I22" s="6">
        <v>11</v>
      </c>
      <c r="J22" s="6"/>
      <c r="O22" s="6"/>
      <c r="P22" s="6"/>
      <c r="R22" s="6"/>
    </row>
    <row r="23" spans="1:18" x14ac:dyDescent="0.25">
      <c r="A23">
        <v>37</v>
      </c>
      <c r="B23" s="6">
        <v>1</v>
      </c>
      <c r="C23">
        <v>1</v>
      </c>
      <c r="D23" s="6">
        <v>6</v>
      </c>
      <c r="E23" s="6">
        <v>5</v>
      </c>
      <c r="F23" s="6">
        <v>2</v>
      </c>
      <c r="G23" s="6">
        <v>25</v>
      </c>
      <c r="H23" s="6">
        <v>9</v>
      </c>
      <c r="I23" s="6">
        <v>13</v>
      </c>
      <c r="J23" s="6"/>
      <c r="O23" s="6"/>
      <c r="P23" s="6"/>
      <c r="R23" s="6"/>
    </row>
    <row r="24" spans="1:18" x14ac:dyDescent="0.25">
      <c r="A24">
        <v>39</v>
      </c>
      <c r="B24" s="6">
        <v>1</v>
      </c>
      <c r="C24">
        <v>2</v>
      </c>
      <c r="D24" s="6">
        <v>6</v>
      </c>
      <c r="E24" s="6">
        <v>5</v>
      </c>
      <c r="F24" s="6">
        <v>2</v>
      </c>
      <c r="G24" s="6">
        <v>30</v>
      </c>
      <c r="H24" s="6">
        <v>9</v>
      </c>
      <c r="I24" s="6">
        <v>14</v>
      </c>
      <c r="J24" s="6"/>
      <c r="O24" s="6"/>
      <c r="P24" s="6"/>
      <c r="R24" s="6"/>
    </row>
    <row r="25" spans="1:18" x14ac:dyDescent="0.25">
      <c r="A25">
        <v>39</v>
      </c>
      <c r="B25" s="6">
        <v>1</v>
      </c>
      <c r="C25">
        <v>2</v>
      </c>
      <c r="D25" s="6">
        <v>7</v>
      </c>
      <c r="E25" s="6">
        <v>5</v>
      </c>
      <c r="F25" s="6">
        <v>3</v>
      </c>
      <c r="G25" s="6">
        <v>32</v>
      </c>
      <c r="H25" s="6">
        <v>9</v>
      </c>
      <c r="I25" s="6">
        <v>15</v>
      </c>
      <c r="J25" s="6"/>
      <c r="O25" s="6"/>
      <c r="P25" s="6"/>
      <c r="R25" s="6"/>
    </row>
    <row r="26" spans="1:18" x14ac:dyDescent="0.25">
      <c r="A26">
        <v>40</v>
      </c>
      <c r="B26" s="6">
        <v>1</v>
      </c>
      <c r="C26">
        <v>2</v>
      </c>
      <c r="D26" s="6">
        <v>8</v>
      </c>
      <c r="E26" s="6">
        <v>6</v>
      </c>
      <c r="F26" s="6">
        <v>3</v>
      </c>
      <c r="G26" s="6">
        <v>32</v>
      </c>
      <c r="H26" s="6">
        <v>11</v>
      </c>
      <c r="I26" s="6">
        <v>21</v>
      </c>
      <c r="J26" s="6"/>
      <c r="O26" s="6"/>
      <c r="P26" s="6"/>
      <c r="R26" s="6"/>
    </row>
    <row r="27" spans="1:18" x14ac:dyDescent="0.25">
      <c r="A27">
        <v>42</v>
      </c>
      <c r="B27" s="6">
        <v>1</v>
      </c>
      <c r="C27">
        <v>2</v>
      </c>
      <c r="D27" s="6">
        <v>8</v>
      </c>
      <c r="E27" s="6">
        <v>6</v>
      </c>
      <c r="F27" s="6">
        <v>4</v>
      </c>
      <c r="G27" s="6">
        <v>36</v>
      </c>
      <c r="H27" s="6">
        <v>11</v>
      </c>
      <c r="I27" s="6">
        <v>22</v>
      </c>
      <c r="J27" s="6"/>
      <c r="O27" s="6"/>
      <c r="P27" s="6"/>
      <c r="R27" s="6"/>
    </row>
    <row r="28" spans="1:18" x14ac:dyDescent="0.25">
      <c r="A28">
        <v>43</v>
      </c>
      <c r="B28" s="6">
        <v>2</v>
      </c>
      <c r="C28">
        <v>2</v>
      </c>
      <c r="D28" s="6">
        <v>8</v>
      </c>
      <c r="E28" s="6">
        <v>6</v>
      </c>
      <c r="F28" s="6">
        <v>4</v>
      </c>
      <c r="G28" s="6">
        <v>38</v>
      </c>
      <c r="H28" s="6">
        <v>13</v>
      </c>
      <c r="I28" s="6">
        <v>23</v>
      </c>
      <c r="J28" s="6"/>
      <c r="O28" s="6"/>
      <c r="P28" s="6"/>
      <c r="R28" s="6"/>
    </row>
    <row r="29" spans="1:18" x14ac:dyDescent="0.25">
      <c r="A29">
        <v>44</v>
      </c>
      <c r="B29" s="6">
        <v>2</v>
      </c>
      <c r="C29">
        <v>3</v>
      </c>
      <c r="D29" s="6">
        <v>9</v>
      </c>
      <c r="E29" s="6">
        <v>7</v>
      </c>
      <c r="F29" s="6">
        <v>4</v>
      </c>
      <c r="G29" s="6">
        <v>61</v>
      </c>
      <c r="H29" s="6">
        <v>16</v>
      </c>
      <c r="I29" s="6">
        <v>24</v>
      </c>
      <c r="J29" s="6"/>
      <c r="O29" s="6"/>
      <c r="P29" s="6"/>
      <c r="R29" s="6"/>
    </row>
    <row r="30" spans="1:18" x14ac:dyDescent="0.25">
      <c r="A30">
        <v>45</v>
      </c>
      <c r="B30" s="6">
        <v>3</v>
      </c>
      <c r="C30">
        <v>3</v>
      </c>
      <c r="D30" s="6">
        <v>10</v>
      </c>
      <c r="E30" s="6">
        <v>8</v>
      </c>
      <c r="F30" s="6">
        <v>6</v>
      </c>
      <c r="G30" s="6">
        <v>71</v>
      </c>
      <c r="H30" s="6">
        <v>17</v>
      </c>
      <c r="I30" s="6">
        <v>26</v>
      </c>
      <c r="J30" s="6"/>
      <c r="O30" s="6"/>
      <c r="P30" s="6"/>
      <c r="R30" s="6"/>
    </row>
    <row r="31" spans="1:18" x14ac:dyDescent="0.25">
      <c r="A31">
        <v>45</v>
      </c>
      <c r="B31" s="6">
        <v>3</v>
      </c>
      <c r="C31">
        <v>3</v>
      </c>
      <c r="D31" s="6">
        <v>12</v>
      </c>
      <c r="E31" s="6">
        <v>8</v>
      </c>
      <c r="F31" s="6">
        <v>7</v>
      </c>
      <c r="G31" s="6">
        <v>102</v>
      </c>
      <c r="H31" s="6">
        <v>19</v>
      </c>
      <c r="I31" s="6">
        <v>35</v>
      </c>
      <c r="J31" s="6"/>
      <c r="O31" s="6"/>
      <c r="P31" s="6"/>
      <c r="R31" s="6"/>
    </row>
    <row r="32" spans="1:18" x14ac:dyDescent="0.25">
      <c r="A32">
        <v>46</v>
      </c>
    </row>
    <row r="33" spans="1:1" x14ac:dyDescent="0.25">
      <c r="A33">
        <v>46</v>
      </c>
    </row>
    <row r="34" spans="1:1" x14ac:dyDescent="0.25">
      <c r="A34">
        <v>46</v>
      </c>
    </row>
    <row r="35" spans="1:1" x14ac:dyDescent="0.25">
      <c r="A35">
        <v>47</v>
      </c>
    </row>
    <row r="36" spans="1:1" x14ac:dyDescent="0.25">
      <c r="A36">
        <v>47</v>
      </c>
    </row>
    <row r="37" spans="1:1" x14ac:dyDescent="0.25">
      <c r="A37">
        <v>48</v>
      </c>
    </row>
    <row r="38" spans="1:1" x14ac:dyDescent="0.25">
      <c r="A38">
        <v>49</v>
      </c>
    </row>
    <row r="39" spans="1:1" x14ac:dyDescent="0.25">
      <c r="A39">
        <v>49</v>
      </c>
    </row>
    <row r="40" spans="1:1" x14ac:dyDescent="0.25">
      <c r="A40">
        <v>52</v>
      </c>
    </row>
    <row r="41" spans="1:1" x14ac:dyDescent="0.25">
      <c r="A41">
        <v>52</v>
      </c>
    </row>
    <row r="42" spans="1:1" x14ac:dyDescent="0.25">
      <c r="A42">
        <v>52</v>
      </c>
    </row>
    <row r="43" spans="1:1" x14ac:dyDescent="0.25">
      <c r="A43">
        <v>53</v>
      </c>
    </row>
    <row r="44" spans="1:1" x14ac:dyDescent="0.25">
      <c r="A44">
        <v>55</v>
      </c>
    </row>
    <row r="45" spans="1:1" x14ac:dyDescent="0.25">
      <c r="A45">
        <v>55</v>
      </c>
    </row>
    <row r="46" spans="1:1" x14ac:dyDescent="0.25">
      <c r="A46">
        <v>56</v>
      </c>
    </row>
    <row r="47" spans="1:1" x14ac:dyDescent="0.25">
      <c r="A47">
        <v>57</v>
      </c>
    </row>
    <row r="48" spans="1:1" x14ac:dyDescent="0.25">
      <c r="A48">
        <v>58</v>
      </c>
    </row>
    <row r="49" spans="1:1" x14ac:dyDescent="0.25">
      <c r="A49">
        <v>58</v>
      </c>
    </row>
    <row r="50" spans="1:1" x14ac:dyDescent="0.25">
      <c r="A50">
        <v>58</v>
      </c>
    </row>
    <row r="51" spans="1:1" x14ac:dyDescent="0.25">
      <c r="A51">
        <v>59</v>
      </c>
    </row>
    <row r="52" spans="1:1" x14ac:dyDescent="0.25">
      <c r="A52">
        <v>59</v>
      </c>
    </row>
    <row r="53" spans="1:1" x14ac:dyDescent="0.25">
      <c r="A53">
        <v>72</v>
      </c>
    </row>
    <row r="54" spans="1:1" x14ac:dyDescent="0.25">
      <c r="A54">
        <v>73</v>
      </c>
    </row>
    <row r="55" spans="1:1" x14ac:dyDescent="0.25">
      <c r="A55">
        <v>73</v>
      </c>
    </row>
    <row r="56" spans="1:1" x14ac:dyDescent="0.25">
      <c r="A56">
        <v>73</v>
      </c>
    </row>
    <row r="57" spans="1:1" x14ac:dyDescent="0.25">
      <c r="A57">
        <v>77</v>
      </c>
    </row>
    <row r="58" spans="1:1" x14ac:dyDescent="0.25">
      <c r="A58">
        <v>78</v>
      </c>
    </row>
    <row r="59" spans="1:1" x14ac:dyDescent="0.25">
      <c r="A59">
        <v>87</v>
      </c>
    </row>
    <row r="60" spans="1:1" x14ac:dyDescent="0.25">
      <c r="A60">
        <v>87</v>
      </c>
    </row>
    <row r="61" spans="1:1" x14ac:dyDescent="0.25">
      <c r="A61">
        <v>87</v>
      </c>
    </row>
    <row r="62" spans="1:1" x14ac:dyDescent="0.25">
      <c r="A62">
        <v>89</v>
      </c>
    </row>
  </sheetData>
  <sortState ref="I2:I62">
    <sortCondition ref="I1"/>
  </sortState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K37" sqref="K37"/>
    </sheetView>
  </sheetViews>
  <sheetFormatPr baseColWidth="10" defaultRowHeight="15" x14ac:dyDescent="0.25"/>
  <sheetData>
    <row r="1" spans="1:18" x14ac:dyDescent="0.25">
      <c r="A1" t="s">
        <v>1</v>
      </c>
      <c r="B1" s="6" t="s">
        <v>79</v>
      </c>
      <c r="C1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/>
      <c r="O1" s="6"/>
      <c r="P1" s="6"/>
      <c r="R1" s="6"/>
    </row>
    <row r="2" spans="1:18" x14ac:dyDescent="0.25">
      <c r="A2">
        <v>2</v>
      </c>
      <c r="B2" s="6">
        <v>0</v>
      </c>
      <c r="C2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2</v>
      </c>
      <c r="J2" s="6"/>
      <c r="O2" s="6"/>
      <c r="P2" s="6"/>
      <c r="R2" s="6"/>
    </row>
    <row r="3" spans="1:18" x14ac:dyDescent="0.25">
      <c r="A3">
        <v>3</v>
      </c>
      <c r="B3" s="6">
        <v>0</v>
      </c>
      <c r="C3">
        <v>0</v>
      </c>
      <c r="D3" s="6">
        <v>0</v>
      </c>
      <c r="E3" s="6">
        <v>0</v>
      </c>
      <c r="F3" s="6">
        <v>0</v>
      </c>
      <c r="G3" s="6">
        <v>0</v>
      </c>
      <c r="H3" s="6">
        <v>1</v>
      </c>
      <c r="I3" s="6">
        <v>2</v>
      </c>
      <c r="J3" s="6"/>
      <c r="O3" s="6"/>
      <c r="P3" s="6"/>
      <c r="R3" s="6"/>
    </row>
    <row r="4" spans="1:18" x14ac:dyDescent="0.25">
      <c r="A4">
        <v>12</v>
      </c>
      <c r="B4" s="6">
        <v>0</v>
      </c>
      <c r="C4">
        <v>0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6">
        <v>3</v>
      </c>
      <c r="J4" s="6"/>
      <c r="O4" s="6"/>
      <c r="P4" s="6"/>
      <c r="R4" s="6"/>
    </row>
    <row r="5" spans="1:18" x14ac:dyDescent="0.25">
      <c r="A5">
        <v>13</v>
      </c>
      <c r="B5" s="6">
        <v>0</v>
      </c>
      <c r="C5">
        <v>0</v>
      </c>
      <c r="D5" s="6">
        <v>0</v>
      </c>
      <c r="E5" s="6">
        <v>0</v>
      </c>
      <c r="F5" s="6">
        <v>0</v>
      </c>
      <c r="G5" s="6">
        <v>0</v>
      </c>
      <c r="H5" s="6">
        <v>2</v>
      </c>
      <c r="I5" s="6">
        <v>3</v>
      </c>
      <c r="J5" s="6"/>
      <c r="O5" s="6"/>
      <c r="P5" s="6"/>
      <c r="R5" s="6"/>
    </row>
    <row r="6" spans="1:18" x14ac:dyDescent="0.25">
      <c r="A6">
        <v>15</v>
      </c>
      <c r="B6" s="6">
        <v>0</v>
      </c>
      <c r="C6">
        <v>0</v>
      </c>
      <c r="D6" s="6">
        <v>0</v>
      </c>
      <c r="E6" s="6">
        <v>0</v>
      </c>
      <c r="F6" s="6">
        <v>0</v>
      </c>
      <c r="G6" s="6">
        <v>0</v>
      </c>
      <c r="H6" s="6">
        <v>2</v>
      </c>
      <c r="I6" s="6">
        <v>3</v>
      </c>
      <c r="J6" s="6"/>
      <c r="O6" s="6"/>
      <c r="P6" s="6"/>
      <c r="R6" s="6"/>
    </row>
    <row r="7" spans="1:18" x14ac:dyDescent="0.25">
      <c r="A7">
        <v>16</v>
      </c>
      <c r="B7" s="6">
        <v>0</v>
      </c>
      <c r="C7">
        <v>0</v>
      </c>
      <c r="D7" s="6">
        <v>0</v>
      </c>
      <c r="E7" s="6">
        <v>0</v>
      </c>
      <c r="F7" s="6">
        <v>0</v>
      </c>
      <c r="G7" s="6">
        <v>1</v>
      </c>
      <c r="H7" s="6">
        <v>3</v>
      </c>
      <c r="I7" s="6">
        <v>3</v>
      </c>
      <c r="J7" s="6"/>
      <c r="O7" s="6"/>
      <c r="P7" s="6"/>
      <c r="R7" s="6"/>
    </row>
    <row r="8" spans="1:18" x14ac:dyDescent="0.25">
      <c r="A8">
        <v>16</v>
      </c>
      <c r="B8" s="6">
        <v>0</v>
      </c>
      <c r="C8">
        <v>0</v>
      </c>
      <c r="D8" s="6">
        <v>0</v>
      </c>
      <c r="E8" s="6">
        <v>0</v>
      </c>
      <c r="F8" s="6">
        <v>0</v>
      </c>
      <c r="G8" s="6">
        <v>1</v>
      </c>
      <c r="H8" s="6">
        <v>3</v>
      </c>
      <c r="I8" s="6">
        <v>3</v>
      </c>
      <c r="J8" s="6"/>
      <c r="O8" s="6"/>
      <c r="P8" s="6"/>
      <c r="R8" s="6"/>
    </row>
    <row r="9" spans="1:18" x14ac:dyDescent="0.25">
      <c r="A9">
        <v>20</v>
      </c>
      <c r="B9" s="6">
        <v>0</v>
      </c>
      <c r="C9">
        <v>0</v>
      </c>
      <c r="D9" s="6">
        <v>0</v>
      </c>
      <c r="E9" s="6">
        <v>1</v>
      </c>
      <c r="F9" s="6">
        <v>0</v>
      </c>
      <c r="G9" s="6">
        <v>1</v>
      </c>
      <c r="H9" s="6">
        <v>3</v>
      </c>
      <c r="I9" s="6">
        <v>3</v>
      </c>
      <c r="J9" s="6"/>
      <c r="O9" s="6"/>
      <c r="P9" s="6"/>
      <c r="R9" s="6"/>
    </row>
    <row r="10" spans="1:18" x14ac:dyDescent="0.25">
      <c r="A10">
        <v>21</v>
      </c>
      <c r="B10" s="6">
        <v>0</v>
      </c>
      <c r="C10">
        <v>0</v>
      </c>
      <c r="D10" s="6">
        <v>0</v>
      </c>
      <c r="E10" s="6">
        <v>1</v>
      </c>
      <c r="F10" s="6">
        <v>0</v>
      </c>
      <c r="G10" s="6">
        <v>1</v>
      </c>
      <c r="H10" s="6">
        <v>4</v>
      </c>
      <c r="I10" s="6">
        <v>4</v>
      </c>
      <c r="J10" s="6"/>
      <c r="O10" s="6"/>
      <c r="P10" s="6"/>
      <c r="R10" s="6"/>
    </row>
    <row r="11" spans="1:18" x14ac:dyDescent="0.25">
      <c r="A11">
        <v>21</v>
      </c>
      <c r="B11" s="6">
        <v>0</v>
      </c>
      <c r="C11">
        <v>0</v>
      </c>
      <c r="D11" s="6">
        <v>0</v>
      </c>
      <c r="E11" s="6">
        <v>1</v>
      </c>
      <c r="F11" s="6">
        <v>0</v>
      </c>
      <c r="G11" s="6">
        <v>1</v>
      </c>
      <c r="H11" s="6">
        <v>4</v>
      </c>
      <c r="I11" s="6">
        <v>4</v>
      </c>
      <c r="J11" s="6"/>
      <c r="O11" s="6"/>
      <c r="P11" s="6"/>
      <c r="R11" s="6"/>
    </row>
    <row r="12" spans="1:18" x14ac:dyDescent="0.25">
      <c r="A12">
        <v>22</v>
      </c>
      <c r="B12" s="6">
        <v>0</v>
      </c>
      <c r="C12">
        <v>0</v>
      </c>
      <c r="D12" s="6">
        <v>0</v>
      </c>
      <c r="E12" s="6">
        <v>1</v>
      </c>
      <c r="F12" s="6">
        <v>0</v>
      </c>
      <c r="G12" s="6">
        <v>1</v>
      </c>
      <c r="H12" s="6">
        <v>4</v>
      </c>
      <c r="I12" s="6">
        <v>4</v>
      </c>
      <c r="J12" s="6"/>
      <c r="O12" s="6"/>
      <c r="P12" s="6"/>
      <c r="R12" s="6"/>
    </row>
    <row r="13" spans="1:18" x14ac:dyDescent="0.25">
      <c r="A13">
        <v>22</v>
      </c>
      <c r="B13" s="6">
        <v>1</v>
      </c>
      <c r="C13">
        <v>0</v>
      </c>
      <c r="D13" s="6">
        <v>0</v>
      </c>
      <c r="E13" s="6">
        <v>1</v>
      </c>
      <c r="F13" s="6">
        <v>0</v>
      </c>
      <c r="G13" s="6">
        <v>1</v>
      </c>
      <c r="H13" s="6">
        <v>5</v>
      </c>
      <c r="I13" s="6">
        <v>4</v>
      </c>
      <c r="J13" s="6"/>
      <c r="O13" s="6"/>
      <c r="P13" s="6"/>
      <c r="R13" s="6"/>
    </row>
    <row r="14" spans="1:18" x14ac:dyDescent="0.25">
      <c r="A14">
        <v>22</v>
      </c>
      <c r="B14" s="6">
        <v>1</v>
      </c>
      <c r="C14">
        <v>0</v>
      </c>
      <c r="D14" s="6">
        <v>0</v>
      </c>
      <c r="E14" s="6">
        <v>1</v>
      </c>
      <c r="F14" s="6">
        <v>0</v>
      </c>
      <c r="G14" s="6">
        <v>1</v>
      </c>
      <c r="H14" s="6">
        <v>5</v>
      </c>
      <c r="I14" s="6">
        <v>4</v>
      </c>
      <c r="J14" s="6"/>
      <c r="O14" s="6"/>
      <c r="P14" s="6"/>
      <c r="R14" s="6"/>
    </row>
    <row r="15" spans="1:18" x14ac:dyDescent="0.25">
      <c r="A15">
        <v>24</v>
      </c>
      <c r="B15" s="6">
        <v>1</v>
      </c>
      <c r="C15">
        <v>0</v>
      </c>
      <c r="D15" s="6">
        <v>0</v>
      </c>
      <c r="E15" s="6">
        <v>1</v>
      </c>
      <c r="F15" s="6">
        <v>0</v>
      </c>
      <c r="G15" s="6">
        <v>1</v>
      </c>
      <c r="H15" s="6">
        <v>5</v>
      </c>
      <c r="I15" s="6">
        <v>4</v>
      </c>
      <c r="J15" s="6"/>
      <c r="O15" s="6"/>
      <c r="P15" s="6"/>
      <c r="R15" s="6"/>
    </row>
    <row r="16" spans="1:18" x14ac:dyDescent="0.25">
      <c r="A16">
        <v>25</v>
      </c>
      <c r="B16" s="6">
        <v>1</v>
      </c>
      <c r="C16">
        <v>0</v>
      </c>
      <c r="D16" s="6">
        <v>0</v>
      </c>
      <c r="E16" s="6">
        <v>1</v>
      </c>
      <c r="F16" s="6">
        <v>0</v>
      </c>
      <c r="G16" s="6">
        <v>2</v>
      </c>
      <c r="H16" s="6">
        <v>5</v>
      </c>
      <c r="I16" s="6">
        <v>4</v>
      </c>
      <c r="J16" s="6"/>
      <c r="O16" s="6"/>
      <c r="P16" s="6"/>
      <c r="R16" s="6"/>
    </row>
    <row r="17" spans="1:18" x14ac:dyDescent="0.25">
      <c r="A17">
        <v>26</v>
      </c>
      <c r="B17" s="6">
        <v>1</v>
      </c>
      <c r="C17">
        <v>0</v>
      </c>
      <c r="D17" s="6">
        <v>0</v>
      </c>
      <c r="E17" s="6">
        <v>1</v>
      </c>
      <c r="F17" s="6">
        <v>0</v>
      </c>
      <c r="G17" s="6">
        <v>2</v>
      </c>
      <c r="H17" s="6">
        <v>5</v>
      </c>
      <c r="I17" s="6">
        <v>5</v>
      </c>
      <c r="J17" s="6"/>
      <c r="O17" s="6"/>
      <c r="P17" s="6"/>
      <c r="R17" s="6"/>
    </row>
    <row r="18" spans="1:18" x14ac:dyDescent="0.25">
      <c r="A18">
        <v>27</v>
      </c>
      <c r="B18" s="6">
        <v>1</v>
      </c>
      <c r="C18">
        <v>0</v>
      </c>
      <c r="D18" s="6">
        <v>0</v>
      </c>
      <c r="E18" s="6">
        <v>1</v>
      </c>
      <c r="F18" s="6">
        <v>0</v>
      </c>
      <c r="G18" s="6">
        <v>2</v>
      </c>
      <c r="H18" s="6">
        <v>6</v>
      </c>
      <c r="I18" s="6">
        <v>5</v>
      </c>
      <c r="J18" s="6"/>
      <c r="O18" s="6"/>
      <c r="P18" s="6"/>
      <c r="R18" s="6"/>
    </row>
    <row r="19" spans="1:18" x14ac:dyDescent="0.25">
      <c r="A19">
        <v>27</v>
      </c>
      <c r="B19" s="6">
        <v>1</v>
      </c>
      <c r="C19">
        <v>1</v>
      </c>
      <c r="D19" s="6">
        <v>0</v>
      </c>
      <c r="E19" s="6">
        <v>1</v>
      </c>
      <c r="F19" s="6">
        <v>0</v>
      </c>
      <c r="G19" s="6">
        <v>2</v>
      </c>
      <c r="H19" s="6">
        <v>6</v>
      </c>
      <c r="I19" s="6">
        <v>5</v>
      </c>
      <c r="J19" s="6"/>
      <c r="O19" s="6"/>
      <c r="P19" s="6"/>
      <c r="R19" s="6"/>
    </row>
    <row r="20" spans="1:18" x14ac:dyDescent="0.25">
      <c r="A20">
        <v>28</v>
      </c>
      <c r="B20" s="6">
        <v>1</v>
      </c>
      <c r="C20">
        <v>1</v>
      </c>
      <c r="D20" s="6">
        <v>0</v>
      </c>
      <c r="E20" s="6">
        <v>2</v>
      </c>
      <c r="F20" s="6">
        <v>0</v>
      </c>
      <c r="G20" s="6">
        <v>2</v>
      </c>
      <c r="H20" s="6">
        <v>6</v>
      </c>
      <c r="I20" s="6">
        <v>5</v>
      </c>
      <c r="J20" s="6"/>
      <c r="O20" s="6"/>
      <c r="P20" s="6"/>
      <c r="R20" s="6"/>
    </row>
    <row r="21" spans="1:18" x14ac:dyDescent="0.25">
      <c r="A21">
        <v>32</v>
      </c>
      <c r="B21" s="6">
        <v>1</v>
      </c>
      <c r="C21">
        <v>1</v>
      </c>
      <c r="D21" s="6">
        <v>0</v>
      </c>
      <c r="E21" s="6">
        <v>2</v>
      </c>
      <c r="F21" s="6">
        <v>0</v>
      </c>
      <c r="G21" s="6">
        <v>2</v>
      </c>
      <c r="H21" s="6">
        <v>7</v>
      </c>
      <c r="I21" s="6">
        <v>5</v>
      </c>
      <c r="J21" s="6"/>
      <c r="O21" s="6"/>
      <c r="P21" s="6"/>
      <c r="R21" s="6"/>
    </row>
    <row r="22" spans="1:18" x14ac:dyDescent="0.25">
      <c r="A22">
        <v>35</v>
      </c>
      <c r="B22" s="6">
        <v>1</v>
      </c>
      <c r="C22">
        <v>1</v>
      </c>
      <c r="D22" s="6">
        <v>0</v>
      </c>
      <c r="E22" s="6">
        <v>2</v>
      </c>
      <c r="F22" s="6">
        <v>0</v>
      </c>
      <c r="G22" s="6">
        <v>2</v>
      </c>
      <c r="H22" s="6">
        <v>7</v>
      </c>
      <c r="I22" s="6">
        <v>6</v>
      </c>
      <c r="J22" s="6"/>
      <c r="O22" s="6"/>
      <c r="P22" s="6"/>
      <c r="R22" s="6"/>
    </row>
    <row r="23" spans="1:18" x14ac:dyDescent="0.25">
      <c r="A23">
        <v>36</v>
      </c>
      <c r="B23" s="6">
        <v>1</v>
      </c>
      <c r="C23">
        <v>1</v>
      </c>
      <c r="D23" s="6">
        <v>0</v>
      </c>
      <c r="E23" s="6">
        <v>2</v>
      </c>
      <c r="F23" s="6">
        <v>0</v>
      </c>
      <c r="G23" s="6">
        <v>2</v>
      </c>
      <c r="H23" s="6">
        <v>7</v>
      </c>
      <c r="I23" s="6">
        <v>6</v>
      </c>
      <c r="J23" s="6"/>
      <c r="O23" s="6"/>
      <c r="P23" s="6"/>
      <c r="R23" s="6"/>
    </row>
    <row r="24" spans="1:18" x14ac:dyDescent="0.25">
      <c r="A24">
        <v>36</v>
      </c>
      <c r="B24" s="6">
        <v>1</v>
      </c>
      <c r="C24">
        <v>1</v>
      </c>
      <c r="D24" s="6">
        <v>0</v>
      </c>
      <c r="E24" s="6">
        <v>2</v>
      </c>
      <c r="F24" s="6">
        <v>0</v>
      </c>
      <c r="G24" s="6">
        <v>2</v>
      </c>
      <c r="H24" s="6">
        <v>8</v>
      </c>
      <c r="I24" s="6">
        <v>7</v>
      </c>
      <c r="J24" s="6"/>
      <c r="O24" s="6"/>
      <c r="P24" s="6"/>
      <c r="R24" s="6"/>
    </row>
    <row r="25" spans="1:18" x14ac:dyDescent="0.25">
      <c r="A25">
        <v>37</v>
      </c>
      <c r="B25" s="6">
        <v>1</v>
      </c>
      <c r="C25">
        <v>1</v>
      </c>
      <c r="D25" s="6">
        <v>0</v>
      </c>
      <c r="E25" s="6">
        <v>2</v>
      </c>
      <c r="F25" s="6">
        <v>0</v>
      </c>
      <c r="G25" s="6">
        <v>2</v>
      </c>
      <c r="H25" s="6">
        <v>8</v>
      </c>
      <c r="I25" s="6">
        <v>9</v>
      </c>
      <c r="J25" s="6"/>
      <c r="O25" s="6"/>
      <c r="P25" s="6"/>
      <c r="R25" s="6"/>
    </row>
    <row r="26" spans="1:18" x14ac:dyDescent="0.25">
      <c r="A26">
        <v>38</v>
      </c>
      <c r="B26" s="6">
        <v>1</v>
      </c>
      <c r="C26">
        <v>1</v>
      </c>
      <c r="D26" s="6">
        <v>0</v>
      </c>
      <c r="E26" s="6">
        <v>2</v>
      </c>
      <c r="F26" s="6">
        <v>1</v>
      </c>
      <c r="G26" s="6">
        <v>3</v>
      </c>
      <c r="H26" s="6">
        <v>8</v>
      </c>
      <c r="I26" s="6">
        <v>9</v>
      </c>
      <c r="J26" s="6"/>
      <c r="O26" s="6"/>
      <c r="P26" s="6"/>
      <c r="R26" s="6"/>
    </row>
    <row r="27" spans="1:18" x14ac:dyDescent="0.25">
      <c r="A27">
        <v>39</v>
      </c>
      <c r="B27" s="6">
        <v>1</v>
      </c>
      <c r="C27">
        <v>1</v>
      </c>
      <c r="D27" s="6">
        <v>0</v>
      </c>
      <c r="E27" s="6">
        <v>2</v>
      </c>
      <c r="F27" s="6">
        <v>1</v>
      </c>
      <c r="G27" s="6">
        <v>3</v>
      </c>
      <c r="H27" s="6">
        <v>9</v>
      </c>
      <c r="I27" s="6">
        <v>10</v>
      </c>
      <c r="J27" s="6"/>
      <c r="O27" s="6"/>
      <c r="P27" s="6"/>
      <c r="R27" s="6"/>
    </row>
    <row r="28" spans="1:18" x14ac:dyDescent="0.25">
      <c r="A28">
        <v>40</v>
      </c>
      <c r="B28" s="6">
        <v>1</v>
      </c>
      <c r="C28">
        <v>1</v>
      </c>
      <c r="D28" s="6">
        <v>1</v>
      </c>
      <c r="E28" s="6">
        <v>2</v>
      </c>
      <c r="F28" s="6">
        <v>1</v>
      </c>
      <c r="G28" s="6">
        <v>4</v>
      </c>
      <c r="H28" s="6">
        <v>9</v>
      </c>
      <c r="I28" s="6">
        <v>11</v>
      </c>
      <c r="J28" s="6"/>
      <c r="O28" s="6"/>
      <c r="P28" s="6"/>
      <c r="R28" s="6"/>
    </row>
    <row r="29" spans="1:18" x14ac:dyDescent="0.25">
      <c r="A29">
        <v>41</v>
      </c>
      <c r="B29" s="6">
        <v>1</v>
      </c>
      <c r="C29">
        <v>1</v>
      </c>
      <c r="D29" s="6">
        <v>1</v>
      </c>
      <c r="E29" s="6">
        <v>3</v>
      </c>
      <c r="F29" s="6">
        <v>1</v>
      </c>
      <c r="G29" s="6">
        <v>5</v>
      </c>
      <c r="H29" s="6">
        <v>10</v>
      </c>
      <c r="I29" s="6">
        <v>12</v>
      </c>
      <c r="J29" s="6"/>
      <c r="O29" s="6"/>
      <c r="P29" s="6"/>
      <c r="R29" s="6"/>
    </row>
    <row r="30" spans="1:18" x14ac:dyDescent="0.25">
      <c r="A30">
        <v>43</v>
      </c>
      <c r="B30" s="6">
        <v>1</v>
      </c>
      <c r="C30">
        <v>2</v>
      </c>
      <c r="D30" s="6">
        <v>1</v>
      </c>
      <c r="E30" s="6">
        <v>3</v>
      </c>
      <c r="F30" s="6">
        <v>1</v>
      </c>
      <c r="G30" s="6">
        <v>6</v>
      </c>
      <c r="H30" s="6">
        <v>11</v>
      </c>
      <c r="I30" s="6">
        <v>13</v>
      </c>
      <c r="J30" s="6"/>
      <c r="O30" s="6"/>
      <c r="P30" s="6"/>
      <c r="R30" s="6"/>
    </row>
    <row r="31" spans="1:18" x14ac:dyDescent="0.25">
      <c r="A31">
        <v>44</v>
      </c>
      <c r="B31" s="6">
        <v>2</v>
      </c>
      <c r="C31">
        <v>2</v>
      </c>
      <c r="D31" s="6">
        <v>3</v>
      </c>
      <c r="E31" s="6">
        <v>5</v>
      </c>
      <c r="F31" s="6">
        <v>2</v>
      </c>
      <c r="G31" s="6">
        <v>8</v>
      </c>
      <c r="H31" s="6">
        <v>11</v>
      </c>
      <c r="I31" s="6">
        <v>17</v>
      </c>
      <c r="J31" s="6"/>
      <c r="O31" s="6"/>
      <c r="P31" s="6"/>
      <c r="R31" s="6"/>
    </row>
    <row r="32" spans="1:18" x14ac:dyDescent="0.25">
      <c r="A32">
        <v>45</v>
      </c>
    </row>
    <row r="33" spans="1:1" x14ac:dyDescent="0.25">
      <c r="A33">
        <v>45</v>
      </c>
    </row>
    <row r="34" spans="1:1" x14ac:dyDescent="0.25">
      <c r="A34">
        <v>46</v>
      </c>
    </row>
    <row r="35" spans="1:1" x14ac:dyDescent="0.25">
      <c r="A35">
        <v>46</v>
      </c>
    </row>
    <row r="36" spans="1:1" x14ac:dyDescent="0.25">
      <c r="A36">
        <v>46</v>
      </c>
    </row>
    <row r="37" spans="1:1" x14ac:dyDescent="0.25">
      <c r="A37">
        <v>46</v>
      </c>
    </row>
    <row r="38" spans="1:1" x14ac:dyDescent="0.25">
      <c r="A38">
        <v>47</v>
      </c>
    </row>
    <row r="39" spans="1:1" x14ac:dyDescent="0.25">
      <c r="A39">
        <v>48</v>
      </c>
    </row>
    <row r="40" spans="1:1" x14ac:dyDescent="0.25">
      <c r="A40">
        <v>48</v>
      </c>
    </row>
    <row r="41" spans="1:1" x14ac:dyDescent="0.25">
      <c r="A41">
        <v>48</v>
      </c>
    </row>
    <row r="42" spans="1:1" x14ac:dyDescent="0.25">
      <c r="A42">
        <v>49</v>
      </c>
    </row>
    <row r="43" spans="1:1" x14ac:dyDescent="0.25">
      <c r="A43">
        <v>50</v>
      </c>
    </row>
    <row r="44" spans="1:1" x14ac:dyDescent="0.25">
      <c r="A44">
        <v>50</v>
      </c>
    </row>
    <row r="45" spans="1:1" x14ac:dyDescent="0.25">
      <c r="A45">
        <v>50</v>
      </c>
    </row>
    <row r="46" spans="1:1" x14ac:dyDescent="0.25">
      <c r="A46">
        <v>50</v>
      </c>
    </row>
    <row r="47" spans="1:1" x14ac:dyDescent="0.25">
      <c r="A47">
        <v>53</v>
      </c>
    </row>
    <row r="48" spans="1:1" x14ac:dyDescent="0.25">
      <c r="A48">
        <v>53</v>
      </c>
    </row>
    <row r="49" spans="1:1" x14ac:dyDescent="0.25">
      <c r="A49">
        <v>56</v>
      </c>
    </row>
    <row r="50" spans="1:1" x14ac:dyDescent="0.25">
      <c r="A50">
        <v>57</v>
      </c>
    </row>
    <row r="51" spans="1:1" x14ac:dyDescent="0.25">
      <c r="A51">
        <v>65</v>
      </c>
    </row>
    <row r="52" spans="1:1" x14ac:dyDescent="0.25">
      <c r="A52">
        <v>67</v>
      </c>
    </row>
    <row r="53" spans="1:1" x14ac:dyDescent="0.25">
      <c r="A53">
        <v>68</v>
      </c>
    </row>
    <row r="54" spans="1:1" x14ac:dyDescent="0.25">
      <c r="A54">
        <v>71</v>
      </c>
    </row>
    <row r="55" spans="1:1" x14ac:dyDescent="0.25">
      <c r="A55">
        <v>72</v>
      </c>
    </row>
    <row r="56" spans="1:1" x14ac:dyDescent="0.25">
      <c r="A56">
        <v>76</v>
      </c>
    </row>
    <row r="57" spans="1:1" x14ac:dyDescent="0.25">
      <c r="A57">
        <v>76</v>
      </c>
    </row>
    <row r="58" spans="1:1" x14ac:dyDescent="0.25">
      <c r="A58">
        <v>77</v>
      </c>
    </row>
    <row r="59" spans="1:1" x14ac:dyDescent="0.25">
      <c r="A59">
        <v>80</v>
      </c>
    </row>
    <row r="60" spans="1:1" x14ac:dyDescent="0.25">
      <c r="A60">
        <v>82</v>
      </c>
    </row>
    <row r="61" spans="1:1" x14ac:dyDescent="0.25">
      <c r="A61">
        <v>82</v>
      </c>
    </row>
    <row r="62" spans="1:1" x14ac:dyDescent="0.25">
      <c r="A62">
        <v>91</v>
      </c>
    </row>
  </sheetData>
  <sortState ref="I2:I62">
    <sortCondition ref="I1"/>
  </sortState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K37" sqref="K37"/>
    </sheetView>
  </sheetViews>
  <sheetFormatPr baseColWidth="10" defaultRowHeight="15" x14ac:dyDescent="0.25"/>
  <sheetData>
    <row r="1" spans="1:18" x14ac:dyDescent="0.25">
      <c r="A1" t="s">
        <v>1</v>
      </c>
      <c r="B1" s="6" t="s">
        <v>79</v>
      </c>
      <c r="C1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  <c r="J1" s="6"/>
      <c r="O1" s="6"/>
      <c r="P1" s="6"/>
      <c r="R1" s="6"/>
    </row>
    <row r="2" spans="1:18" x14ac:dyDescent="0.25">
      <c r="A2">
        <v>1</v>
      </c>
      <c r="B2" s="6">
        <v>0</v>
      </c>
      <c r="C2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/>
      <c r="O2" s="6"/>
      <c r="P2" s="6"/>
      <c r="R2" s="6"/>
    </row>
    <row r="3" spans="1:18" x14ac:dyDescent="0.25">
      <c r="A3">
        <v>2</v>
      </c>
      <c r="B3" s="6">
        <v>0</v>
      </c>
      <c r="C3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/>
      <c r="O3" s="6"/>
      <c r="P3" s="6"/>
      <c r="R3" s="6"/>
    </row>
    <row r="4" spans="1:18" x14ac:dyDescent="0.25">
      <c r="A4">
        <v>2</v>
      </c>
      <c r="B4" s="6">
        <v>0</v>
      </c>
      <c r="C4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/>
      <c r="O4" s="6"/>
      <c r="P4" s="6"/>
      <c r="R4" s="6"/>
    </row>
    <row r="5" spans="1:18" x14ac:dyDescent="0.25">
      <c r="A5">
        <v>2</v>
      </c>
      <c r="B5" s="6">
        <v>0</v>
      </c>
      <c r="C5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/>
      <c r="O5" s="6"/>
      <c r="P5" s="6"/>
      <c r="R5" s="6"/>
    </row>
    <row r="6" spans="1:18" x14ac:dyDescent="0.25">
      <c r="A6">
        <v>2</v>
      </c>
      <c r="B6" s="6">
        <v>0</v>
      </c>
      <c r="C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/>
      <c r="O6" s="6"/>
      <c r="P6" s="6"/>
      <c r="R6" s="6"/>
    </row>
    <row r="7" spans="1:18" x14ac:dyDescent="0.25">
      <c r="A7">
        <v>3</v>
      </c>
      <c r="B7" s="6">
        <v>0</v>
      </c>
      <c r="C7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/>
      <c r="O7" s="6"/>
      <c r="P7" s="6"/>
      <c r="R7" s="6"/>
    </row>
    <row r="8" spans="1:18" x14ac:dyDescent="0.25">
      <c r="A8">
        <v>3</v>
      </c>
      <c r="B8" s="6">
        <v>0</v>
      </c>
      <c r="C8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/>
      <c r="O8" s="6"/>
      <c r="P8" s="6"/>
      <c r="R8" s="6"/>
    </row>
    <row r="9" spans="1:18" x14ac:dyDescent="0.25">
      <c r="A9">
        <v>4</v>
      </c>
      <c r="B9" s="6">
        <v>0</v>
      </c>
      <c r="C9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/>
      <c r="O9" s="6"/>
      <c r="P9" s="6"/>
      <c r="R9" s="6"/>
    </row>
    <row r="10" spans="1:18" x14ac:dyDescent="0.25">
      <c r="A10">
        <v>4</v>
      </c>
      <c r="B10" s="6">
        <v>0</v>
      </c>
      <c r="C10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/>
      <c r="O10" s="6"/>
      <c r="P10" s="6"/>
      <c r="R10" s="6"/>
    </row>
    <row r="11" spans="1:18" x14ac:dyDescent="0.25">
      <c r="A11">
        <v>6</v>
      </c>
      <c r="B11" s="6">
        <v>0</v>
      </c>
      <c r="C11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/>
      <c r="O11" s="6"/>
      <c r="P11" s="6"/>
      <c r="R11" s="6"/>
    </row>
    <row r="12" spans="1:18" x14ac:dyDescent="0.25">
      <c r="A12">
        <v>6</v>
      </c>
      <c r="B12" s="6">
        <v>0</v>
      </c>
      <c r="C12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/>
      <c r="O12" s="6"/>
      <c r="P12" s="6"/>
      <c r="R12" s="6"/>
    </row>
    <row r="13" spans="1:18" x14ac:dyDescent="0.25">
      <c r="A13">
        <v>6</v>
      </c>
      <c r="B13" s="6">
        <v>0</v>
      </c>
      <c r="C13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/>
      <c r="O13" s="6"/>
      <c r="P13" s="6"/>
      <c r="R13" s="6"/>
    </row>
    <row r="14" spans="1:18" x14ac:dyDescent="0.25">
      <c r="A14">
        <v>6</v>
      </c>
      <c r="B14" s="6">
        <v>0</v>
      </c>
      <c r="C14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/>
      <c r="O14" s="6"/>
      <c r="P14" s="6"/>
      <c r="R14" s="6"/>
    </row>
    <row r="15" spans="1:18" x14ac:dyDescent="0.25">
      <c r="A15">
        <v>7</v>
      </c>
      <c r="B15" s="6">
        <v>0</v>
      </c>
      <c r="C15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/>
      <c r="O15" s="6"/>
      <c r="P15" s="6"/>
      <c r="R15" s="6"/>
    </row>
    <row r="16" spans="1:18" x14ac:dyDescent="0.25">
      <c r="A16">
        <v>7</v>
      </c>
      <c r="B16" s="6">
        <v>0</v>
      </c>
      <c r="C1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/>
      <c r="O16" s="6"/>
      <c r="P16" s="6"/>
      <c r="R16" s="6"/>
    </row>
    <row r="17" spans="1:18" x14ac:dyDescent="0.25">
      <c r="A17">
        <v>7</v>
      </c>
      <c r="B17" s="6">
        <v>0</v>
      </c>
      <c r="C17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/>
      <c r="O17" s="6"/>
      <c r="P17" s="6"/>
      <c r="R17" s="6"/>
    </row>
    <row r="18" spans="1:18" x14ac:dyDescent="0.25">
      <c r="A18">
        <v>8</v>
      </c>
      <c r="B18" s="6">
        <v>0</v>
      </c>
      <c r="C18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/>
      <c r="O18" s="6"/>
      <c r="P18" s="6"/>
      <c r="R18" s="6"/>
    </row>
    <row r="19" spans="1:18" x14ac:dyDescent="0.25">
      <c r="A19">
        <v>8</v>
      </c>
      <c r="B19" s="6">
        <v>0</v>
      </c>
      <c r="C19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/>
      <c r="O19" s="6"/>
      <c r="P19" s="6"/>
      <c r="R19" s="6"/>
    </row>
    <row r="20" spans="1:18" x14ac:dyDescent="0.25">
      <c r="A20">
        <v>8</v>
      </c>
      <c r="B20" s="6">
        <v>0</v>
      </c>
      <c r="C20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/>
      <c r="O20" s="6"/>
      <c r="P20" s="6"/>
      <c r="R20" s="6"/>
    </row>
    <row r="21" spans="1:18" x14ac:dyDescent="0.25">
      <c r="A21">
        <v>8</v>
      </c>
      <c r="B21" s="6">
        <v>0</v>
      </c>
      <c r="C21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/>
      <c r="O21" s="6"/>
      <c r="P21" s="6"/>
      <c r="R21" s="6"/>
    </row>
    <row r="22" spans="1:18" x14ac:dyDescent="0.25">
      <c r="A22">
        <v>8</v>
      </c>
      <c r="B22" s="6">
        <v>0</v>
      </c>
      <c r="C22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/>
      <c r="O22" s="6"/>
      <c r="P22" s="6"/>
      <c r="R22" s="6"/>
    </row>
    <row r="23" spans="1:18" x14ac:dyDescent="0.25">
      <c r="A23">
        <v>9</v>
      </c>
      <c r="B23" s="6">
        <v>0</v>
      </c>
      <c r="C23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/>
      <c r="O23" s="6"/>
      <c r="P23" s="6"/>
      <c r="R23" s="6"/>
    </row>
    <row r="24" spans="1:18" x14ac:dyDescent="0.25">
      <c r="A24">
        <v>9</v>
      </c>
      <c r="B24" s="6">
        <v>0</v>
      </c>
      <c r="C24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/>
      <c r="O24" s="6"/>
      <c r="P24" s="6"/>
      <c r="R24" s="6"/>
    </row>
    <row r="25" spans="1:18" x14ac:dyDescent="0.25">
      <c r="A25">
        <v>9</v>
      </c>
      <c r="B25" s="6">
        <v>0</v>
      </c>
      <c r="C25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/>
      <c r="O25" s="6"/>
      <c r="P25" s="6"/>
      <c r="R25" s="6"/>
    </row>
    <row r="26" spans="1:18" x14ac:dyDescent="0.25">
      <c r="A26">
        <v>9</v>
      </c>
      <c r="B26" s="6">
        <v>0</v>
      </c>
      <c r="C2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/>
      <c r="O26" s="6"/>
      <c r="P26" s="6"/>
      <c r="R26" s="6"/>
    </row>
    <row r="27" spans="1:18" x14ac:dyDescent="0.25">
      <c r="A27">
        <v>9</v>
      </c>
      <c r="B27" s="6">
        <v>0</v>
      </c>
      <c r="C27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/>
      <c r="O27" s="6"/>
      <c r="P27" s="6"/>
      <c r="R27" s="6"/>
    </row>
    <row r="28" spans="1:18" x14ac:dyDescent="0.25">
      <c r="A28">
        <v>9</v>
      </c>
      <c r="B28" s="6">
        <v>0</v>
      </c>
      <c r="C28">
        <v>0</v>
      </c>
      <c r="D28" s="6">
        <v>0</v>
      </c>
      <c r="E28" s="6">
        <v>0</v>
      </c>
      <c r="F28" s="6">
        <v>0</v>
      </c>
      <c r="G28" s="6">
        <v>0</v>
      </c>
      <c r="H28" s="6">
        <v>1</v>
      </c>
      <c r="I28" s="6">
        <v>0</v>
      </c>
      <c r="J28" s="6"/>
      <c r="O28" s="6"/>
      <c r="P28" s="6"/>
      <c r="R28" s="6"/>
    </row>
    <row r="29" spans="1:18" x14ac:dyDescent="0.25">
      <c r="A29">
        <v>9</v>
      </c>
      <c r="B29" s="6">
        <v>0</v>
      </c>
      <c r="C29">
        <v>0</v>
      </c>
      <c r="D29" s="6">
        <v>0</v>
      </c>
      <c r="E29" s="6">
        <v>0</v>
      </c>
      <c r="F29" s="6">
        <v>0</v>
      </c>
      <c r="G29" s="6">
        <v>0</v>
      </c>
      <c r="H29" s="6">
        <v>1</v>
      </c>
      <c r="I29" s="6">
        <v>0</v>
      </c>
      <c r="J29" s="6"/>
      <c r="O29" s="6"/>
      <c r="P29" s="6"/>
      <c r="R29" s="6"/>
    </row>
    <row r="30" spans="1:18" x14ac:dyDescent="0.25">
      <c r="A30">
        <v>10</v>
      </c>
      <c r="B30" s="6">
        <v>0</v>
      </c>
      <c r="C30">
        <v>0</v>
      </c>
      <c r="D30" s="6">
        <v>0</v>
      </c>
      <c r="E30" s="6">
        <v>0</v>
      </c>
      <c r="F30" s="6">
        <v>0</v>
      </c>
      <c r="G30" s="6">
        <v>0</v>
      </c>
      <c r="H30" s="6">
        <v>1</v>
      </c>
      <c r="I30" s="6">
        <v>1</v>
      </c>
      <c r="J30" s="6"/>
      <c r="O30" s="6"/>
      <c r="P30" s="6"/>
      <c r="R30" s="6"/>
    </row>
    <row r="31" spans="1:18" x14ac:dyDescent="0.25">
      <c r="A31">
        <v>10</v>
      </c>
      <c r="B31" s="6">
        <v>0</v>
      </c>
      <c r="C31">
        <v>0</v>
      </c>
      <c r="D31" s="6">
        <v>0</v>
      </c>
      <c r="E31" s="6">
        <v>0</v>
      </c>
      <c r="F31" s="6">
        <v>0</v>
      </c>
      <c r="G31" s="6">
        <v>1</v>
      </c>
      <c r="H31" s="6">
        <v>1</v>
      </c>
      <c r="I31" s="6">
        <v>1</v>
      </c>
      <c r="J31" s="6"/>
      <c r="O31" s="6"/>
      <c r="P31" s="6"/>
      <c r="R31" s="6"/>
    </row>
    <row r="32" spans="1:18" x14ac:dyDescent="0.25">
      <c r="A32">
        <v>10</v>
      </c>
    </row>
    <row r="33" spans="1:1" x14ac:dyDescent="0.25">
      <c r="A33">
        <v>11</v>
      </c>
    </row>
    <row r="34" spans="1:1" x14ac:dyDescent="0.25">
      <c r="A34">
        <v>11</v>
      </c>
    </row>
    <row r="35" spans="1:1" x14ac:dyDescent="0.25">
      <c r="A35">
        <v>11</v>
      </c>
    </row>
    <row r="36" spans="1:1" x14ac:dyDescent="0.25">
      <c r="A36">
        <v>11</v>
      </c>
    </row>
    <row r="37" spans="1:1" x14ac:dyDescent="0.25">
      <c r="A37">
        <v>11</v>
      </c>
    </row>
    <row r="38" spans="1:1" x14ac:dyDescent="0.25">
      <c r="A38">
        <v>11</v>
      </c>
    </row>
    <row r="39" spans="1:1" x14ac:dyDescent="0.25">
      <c r="A39">
        <v>11</v>
      </c>
    </row>
    <row r="40" spans="1:1" x14ac:dyDescent="0.25">
      <c r="A40">
        <v>12</v>
      </c>
    </row>
    <row r="41" spans="1:1" x14ac:dyDescent="0.25">
      <c r="A41">
        <v>12</v>
      </c>
    </row>
    <row r="42" spans="1:1" x14ac:dyDescent="0.25">
      <c r="A42">
        <v>12</v>
      </c>
    </row>
    <row r="43" spans="1:1" x14ac:dyDescent="0.25">
      <c r="A43">
        <v>12</v>
      </c>
    </row>
    <row r="44" spans="1:1" x14ac:dyDescent="0.25">
      <c r="A44">
        <v>13</v>
      </c>
    </row>
    <row r="45" spans="1:1" x14ac:dyDescent="0.25">
      <c r="A45">
        <v>13</v>
      </c>
    </row>
    <row r="46" spans="1:1" x14ac:dyDescent="0.25">
      <c r="A46">
        <v>13</v>
      </c>
    </row>
    <row r="47" spans="1:1" x14ac:dyDescent="0.25">
      <c r="A47">
        <v>13</v>
      </c>
    </row>
    <row r="48" spans="1:1" x14ac:dyDescent="0.25">
      <c r="A48">
        <v>14</v>
      </c>
    </row>
    <row r="49" spans="1:1" x14ac:dyDescent="0.25">
      <c r="A49">
        <v>14</v>
      </c>
    </row>
    <row r="50" spans="1:1" x14ac:dyDescent="0.25">
      <c r="A50">
        <v>15</v>
      </c>
    </row>
    <row r="51" spans="1:1" x14ac:dyDescent="0.25">
      <c r="A51">
        <v>15</v>
      </c>
    </row>
    <row r="52" spans="1:1" x14ac:dyDescent="0.25">
      <c r="A52">
        <v>16</v>
      </c>
    </row>
    <row r="53" spans="1:1" x14ac:dyDescent="0.25">
      <c r="A53">
        <v>16</v>
      </c>
    </row>
    <row r="54" spans="1:1" x14ac:dyDescent="0.25">
      <c r="A54">
        <v>16</v>
      </c>
    </row>
    <row r="55" spans="1:1" x14ac:dyDescent="0.25">
      <c r="A55">
        <v>17</v>
      </c>
    </row>
    <row r="56" spans="1:1" x14ac:dyDescent="0.25">
      <c r="A56">
        <v>17</v>
      </c>
    </row>
    <row r="57" spans="1:1" x14ac:dyDescent="0.25">
      <c r="A57">
        <v>18</v>
      </c>
    </row>
    <row r="58" spans="1:1" x14ac:dyDescent="0.25">
      <c r="A58">
        <v>18</v>
      </c>
    </row>
    <row r="59" spans="1:1" x14ac:dyDescent="0.25">
      <c r="A59">
        <v>19</v>
      </c>
    </row>
    <row r="60" spans="1:1" x14ac:dyDescent="0.25">
      <c r="A60">
        <v>19</v>
      </c>
    </row>
    <row r="61" spans="1:1" x14ac:dyDescent="0.25">
      <c r="A61">
        <v>27</v>
      </c>
    </row>
    <row r="62" spans="1:1" x14ac:dyDescent="0.25">
      <c r="A62">
        <v>31</v>
      </c>
    </row>
  </sheetData>
  <sortState ref="I2:I62">
    <sortCondition ref="I1"/>
  </sortState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workbookViewId="0">
      <selection activeCell="F2" sqref="F2"/>
    </sheetView>
  </sheetViews>
  <sheetFormatPr baseColWidth="10" defaultRowHeight="15" x14ac:dyDescent="0.25"/>
  <cols>
    <col min="3" max="11" width="17.28515625" bestFit="1" customWidth="1"/>
  </cols>
  <sheetData>
    <row r="1" spans="1:21" x14ac:dyDescent="0.25">
      <c r="A1" t="s">
        <v>23</v>
      </c>
      <c r="B1" t="s">
        <v>25</v>
      </c>
      <c r="C1" t="s">
        <v>25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</row>
    <row r="2" spans="1:21" x14ac:dyDescent="0.25">
      <c r="A2">
        <v>1</v>
      </c>
      <c r="B2">
        <f>(A2-1)/61</f>
        <v>0</v>
      </c>
      <c r="C2">
        <f>(A2-1)/30</f>
        <v>0</v>
      </c>
      <c r="D2">
        <f>NORMDIST(sortiert0!A2,AVERAGE(sortiert0!A$2:A$62),_xlfn.STDEV.S(sortiert0!A$2:A$62),1)</f>
        <v>2.779187293819162E-2</v>
      </c>
      <c r="E2">
        <f>NORMDIST(sortiert0!B2,AVERAGE(sortiert0!B$2:B$31),_xlfn.STDEV.S(sortiert0!B$2:B$31),1)</f>
        <v>0.10872582043497771</v>
      </c>
      <c r="F2">
        <f>NORMDIST(sortiert0!C2,AVERAGE(sortiert0!C$2:C$31),_xlfn.STDEV.S(sortiert0!C$2:C$31),1)</f>
        <v>0.1320133242150609</v>
      </c>
      <c r="G2">
        <f>NORMDIST(sortiert0!D2,AVERAGE(sortiert0!D$2:D$31),_xlfn.STDEV.S(sortiert0!D$2:D$31),1)</f>
        <v>0.24784884094160092</v>
      </c>
      <c r="H2">
        <f>NORMDIST(sortiert0!E2,AVERAGE(sortiert0!E$2:E$31),_xlfn.STDEV.S(sortiert0!E$2:E$31),1)</f>
        <v>0.26145445378083515</v>
      </c>
      <c r="I2">
        <f>NORMDIST(sortiert0!F2,AVERAGE(sortiert0!F$2:F$31),_xlfn.STDEV.S(sortiert0!F$2:F$31),1)</f>
        <v>0.19622149388776414</v>
      </c>
      <c r="J2">
        <f>NORMDIST(sortiert0!G2,AVERAGE(sortiert0!G$2:G$31),_xlfn.STDEV.S(sortiert0!G$2:G$31),1)</f>
        <v>0.20701692420678103</v>
      </c>
      <c r="K2">
        <f>NORMDIST(sortiert0!H2,AVERAGE(sortiert0!H$2:H$31),_xlfn.STDEV.S(sortiert0!H$2:H$31),1)</f>
        <v>0.11019900635489509</v>
      </c>
      <c r="L2">
        <f>NORMDIST(sortiert0!I2,AVERAGE(sortiert0!I$2:I$31),_xlfn.STDEV.S(sortiert0!I$2:I$31),1)</f>
        <v>0.17440090914048839</v>
      </c>
      <c r="M2">
        <f t="shared" ref="M2:M33" si="0">ABS($B2-D2)</f>
        <v>2.779187293819162E-2</v>
      </c>
      <c r="N2">
        <f t="shared" ref="N2:N31" si="1">ABS($C2-E2)</f>
        <v>0.10872582043497771</v>
      </c>
      <c r="O2">
        <f t="shared" ref="O2:O31" si="2">ABS($C2-F2)</f>
        <v>0.1320133242150609</v>
      </c>
      <c r="P2">
        <f t="shared" ref="P2:P31" si="3">ABS($C2-G2)</f>
        <v>0.24784884094160092</v>
      </c>
      <c r="Q2">
        <f t="shared" ref="Q2:Q31" si="4">ABS($C2-H2)</f>
        <v>0.26145445378083515</v>
      </c>
      <c r="R2">
        <f t="shared" ref="R2:R31" si="5">ABS($C2-I2)</f>
        <v>0.19622149388776414</v>
      </c>
      <c r="S2">
        <f t="shared" ref="S2:S31" si="6">ABS($C2-J2)</f>
        <v>0.20701692420678103</v>
      </c>
      <c r="T2">
        <f t="shared" ref="T2:T31" si="7">ABS($C2-K2)</f>
        <v>0.11019900635489509</v>
      </c>
      <c r="U2">
        <f t="shared" ref="U2:U31" si="8">ABS($C2-L2)</f>
        <v>0.17440090914048839</v>
      </c>
    </row>
    <row r="3" spans="1:21" x14ac:dyDescent="0.25">
      <c r="A3">
        <v>2</v>
      </c>
      <c r="B3">
        <f t="shared" ref="B3:B62" si="9">(A3-1)/61</f>
        <v>1.6393442622950821E-2</v>
      </c>
      <c r="C3">
        <f t="shared" ref="C3:C31" si="10">(A3-1)/30</f>
        <v>3.3333333333333333E-2</v>
      </c>
      <c r="D3">
        <f>NORMDIST(sortiert0!A3,AVERAGE(sortiert0!A$2:A$62),_xlfn.STDEV.S(sortiert0!A$2:A$62),1)</f>
        <v>3.1133988178345905E-2</v>
      </c>
      <c r="E3">
        <f>NORMDIST(sortiert0!B3,AVERAGE(sortiert0!B$2:B$31),_xlfn.STDEV.S(sortiert0!B$2:B$31),1)</f>
        <v>0.10872582043497771</v>
      </c>
      <c r="F3">
        <f>NORMDIST(sortiert0!C3,AVERAGE(sortiert0!C$2:C$31),_xlfn.STDEV.S(sortiert0!C$2:C$31),1)</f>
        <v>0.1320133242150609</v>
      </c>
      <c r="G3">
        <f>NORMDIST(sortiert0!D3,AVERAGE(sortiert0!D$2:D$31),_xlfn.STDEV.S(sortiert0!D$2:D$31),1)</f>
        <v>0.24784884094160092</v>
      </c>
      <c r="H3">
        <f>NORMDIST(sortiert0!E3,AVERAGE(sortiert0!E$2:E$31),_xlfn.STDEV.S(sortiert0!E$2:E$31),1)</f>
        <v>0.26145445378083515</v>
      </c>
      <c r="I3">
        <f>NORMDIST(sortiert0!F3,AVERAGE(sortiert0!F$2:F$31),_xlfn.STDEV.S(sortiert0!F$2:F$31),1)</f>
        <v>0.19622149388776414</v>
      </c>
      <c r="J3">
        <f>NORMDIST(sortiert0!G3,AVERAGE(sortiert0!G$2:G$31),_xlfn.STDEV.S(sortiert0!G$2:G$31),1)</f>
        <v>0.20701692420678103</v>
      </c>
      <c r="K3">
        <f>NORMDIST(sortiert0!H3,AVERAGE(sortiert0!H$2:H$31),_xlfn.STDEV.S(sortiert0!H$2:H$31),1)</f>
        <v>0.11019900635489509</v>
      </c>
      <c r="L3">
        <f>NORMDIST(sortiert0!I3,AVERAGE(sortiert0!I$2:I$31),_xlfn.STDEV.S(sortiert0!I$2:I$31),1)</f>
        <v>0.17440090914048839</v>
      </c>
      <c r="M3">
        <f t="shared" si="0"/>
        <v>1.4740545555395085E-2</v>
      </c>
      <c r="N3">
        <f t="shared" si="1"/>
        <v>7.5392487101644368E-2</v>
      </c>
      <c r="O3">
        <f t="shared" si="2"/>
        <v>9.8679990881727575E-2</v>
      </c>
      <c r="P3">
        <f t="shared" si="3"/>
        <v>0.2145155076082676</v>
      </c>
      <c r="Q3">
        <f t="shared" si="4"/>
        <v>0.22812112044750182</v>
      </c>
      <c r="R3">
        <f t="shared" si="5"/>
        <v>0.16288816055443081</v>
      </c>
      <c r="S3">
        <f t="shared" si="6"/>
        <v>0.1736835908734477</v>
      </c>
      <c r="T3">
        <f t="shared" si="7"/>
        <v>7.6865673021561748E-2</v>
      </c>
      <c r="U3">
        <f t="shared" si="8"/>
        <v>0.14106757580715507</v>
      </c>
    </row>
    <row r="4" spans="1:21" x14ac:dyDescent="0.25">
      <c r="A4">
        <v>3</v>
      </c>
      <c r="B4">
        <f t="shared" si="9"/>
        <v>3.2786885245901641E-2</v>
      </c>
      <c r="C4">
        <f t="shared" si="10"/>
        <v>6.6666666666666666E-2</v>
      </c>
      <c r="D4">
        <f>NORMDIST(sortiert0!A4,AVERAGE(sortiert0!A$2:A$62),_xlfn.STDEV.S(sortiert0!A$2:A$62),1)</f>
        <v>3.8817347220063927E-2</v>
      </c>
      <c r="E4">
        <f>NORMDIST(sortiert0!B4,AVERAGE(sortiert0!B$2:B$31),_xlfn.STDEV.S(sortiert0!B$2:B$31),1)</f>
        <v>0.10872582043497771</v>
      </c>
      <c r="F4">
        <f>NORMDIST(sortiert0!C4,AVERAGE(sortiert0!C$2:C$31),_xlfn.STDEV.S(sortiert0!C$2:C$31),1)</f>
        <v>0.1320133242150609</v>
      </c>
      <c r="G4">
        <f>NORMDIST(sortiert0!D4,AVERAGE(sortiert0!D$2:D$31),_xlfn.STDEV.S(sortiert0!D$2:D$31),1)</f>
        <v>0.24784884094160092</v>
      </c>
      <c r="H4">
        <f>NORMDIST(sortiert0!E4,AVERAGE(sortiert0!E$2:E$31),_xlfn.STDEV.S(sortiert0!E$2:E$31),1)</f>
        <v>0.26145445378083515</v>
      </c>
      <c r="I4">
        <f>NORMDIST(sortiert0!F4,AVERAGE(sortiert0!F$2:F$31),_xlfn.STDEV.S(sortiert0!F$2:F$31),1)</f>
        <v>0.19622149388776414</v>
      </c>
      <c r="J4">
        <f>NORMDIST(sortiert0!G4,AVERAGE(sortiert0!G$2:G$31),_xlfn.STDEV.S(sortiert0!G$2:G$31),1)</f>
        <v>0.20701692420678103</v>
      </c>
      <c r="K4">
        <f>NORMDIST(sortiert0!H4,AVERAGE(sortiert0!H$2:H$31),_xlfn.STDEV.S(sortiert0!H$2:H$31),1)</f>
        <v>0.11019900635489509</v>
      </c>
      <c r="L4">
        <f>NORMDIST(sortiert0!I4,AVERAGE(sortiert0!I$2:I$31),_xlfn.STDEV.S(sortiert0!I$2:I$31),1)</f>
        <v>0.17440090914048839</v>
      </c>
      <c r="M4">
        <f t="shared" si="0"/>
        <v>6.0304619741622864E-3</v>
      </c>
      <c r="N4">
        <f t="shared" si="1"/>
        <v>4.2059153768311042E-2</v>
      </c>
      <c r="O4">
        <f t="shared" si="2"/>
        <v>6.5346657548394235E-2</v>
      </c>
      <c r="P4">
        <f t="shared" si="3"/>
        <v>0.18118217427493427</v>
      </c>
      <c r="Q4">
        <f t="shared" si="4"/>
        <v>0.1947877871141685</v>
      </c>
      <c r="R4">
        <f t="shared" si="5"/>
        <v>0.12955482722109746</v>
      </c>
      <c r="S4">
        <f t="shared" si="6"/>
        <v>0.14035025754011438</v>
      </c>
      <c r="T4">
        <f t="shared" si="7"/>
        <v>4.3532339688228422E-2</v>
      </c>
      <c r="U4">
        <f t="shared" si="8"/>
        <v>0.10773424247382173</v>
      </c>
    </row>
    <row r="5" spans="1:21" x14ac:dyDescent="0.25">
      <c r="A5">
        <v>4</v>
      </c>
      <c r="B5">
        <f t="shared" si="9"/>
        <v>4.9180327868852458E-2</v>
      </c>
      <c r="C5">
        <f t="shared" si="10"/>
        <v>0.1</v>
      </c>
      <c r="D5">
        <f>NORMDIST(sortiert0!A5,AVERAGE(sortiert0!A$2:A$62),_xlfn.STDEV.S(sortiert0!A$2:A$62),1)</f>
        <v>3.8817347220063927E-2</v>
      </c>
      <c r="E5">
        <f>NORMDIST(sortiert0!B5,AVERAGE(sortiert0!B$2:B$31),_xlfn.STDEV.S(sortiert0!B$2:B$31),1)</f>
        <v>0.10872582043497771</v>
      </c>
      <c r="F5">
        <f>NORMDIST(sortiert0!C5,AVERAGE(sortiert0!C$2:C$31),_xlfn.STDEV.S(sortiert0!C$2:C$31),1)</f>
        <v>0.15320083954186914</v>
      </c>
      <c r="G5">
        <f>NORMDIST(sortiert0!D5,AVERAGE(sortiert0!D$2:D$31),_xlfn.STDEV.S(sortiert0!D$2:D$31),1)</f>
        <v>0.24784884094160092</v>
      </c>
      <c r="H5">
        <f>NORMDIST(sortiert0!E5,AVERAGE(sortiert0!E$2:E$31),_xlfn.STDEV.S(sortiert0!E$2:E$31),1)</f>
        <v>0.26145445378083515</v>
      </c>
      <c r="I5">
        <f>NORMDIST(sortiert0!F5,AVERAGE(sortiert0!F$2:F$31),_xlfn.STDEV.S(sortiert0!F$2:F$31),1)</f>
        <v>0.19622149388776414</v>
      </c>
      <c r="J5">
        <f>NORMDIST(sortiert0!G5,AVERAGE(sortiert0!G$2:G$31),_xlfn.STDEV.S(sortiert0!G$2:G$31),1)</f>
        <v>0.20701692420678103</v>
      </c>
      <c r="K5">
        <f>NORMDIST(sortiert0!H5,AVERAGE(sortiert0!H$2:H$31),_xlfn.STDEV.S(sortiert0!H$2:H$31),1)</f>
        <v>0.11019900635489509</v>
      </c>
      <c r="L5">
        <f>NORMDIST(sortiert0!I5,AVERAGE(sortiert0!I$2:I$31),_xlfn.STDEV.S(sortiert0!I$2:I$31),1)</f>
        <v>0.17440090914048839</v>
      </c>
      <c r="M5">
        <f t="shared" si="0"/>
        <v>1.0362980648788531E-2</v>
      </c>
      <c r="N5">
        <f t="shared" si="1"/>
        <v>8.7258204349777019E-3</v>
      </c>
      <c r="O5">
        <f t="shared" si="2"/>
        <v>5.3200839541869133E-2</v>
      </c>
      <c r="P5">
        <f t="shared" si="3"/>
        <v>0.14784884094160092</v>
      </c>
      <c r="Q5">
        <f t="shared" si="4"/>
        <v>0.16145445378083514</v>
      </c>
      <c r="R5">
        <f t="shared" si="5"/>
        <v>9.6221493887764131E-2</v>
      </c>
      <c r="S5">
        <f t="shared" si="6"/>
        <v>0.10701692420678102</v>
      </c>
      <c r="T5">
        <f t="shared" si="7"/>
        <v>1.0199006354895082E-2</v>
      </c>
      <c r="U5">
        <f t="shared" si="8"/>
        <v>7.4400909140488386E-2</v>
      </c>
    </row>
    <row r="6" spans="1:21" x14ac:dyDescent="0.25">
      <c r="A6">
        <v>5</v>
      </c>
      <c r="B6">
        <f t="shared" si="9"/>
        <v>6.5573770491803282E-2</v>
      </c>
      <c r="C6">
        <f t="shared" si="10"/>
        <v>0.13333333333333333</v>
      </c>
      <c r="D6">
        <f>NORMDIST(sortiert0!A6,AVERAGE(sortiert0!A$2:A$62),_xlfn.STDEV.S(sortiert0!A$2:A$62),1)</f>
        <v>6.4877767547543194E-2</v>
      </c>
      <c r="E6">
        <f>NORMDIST(sortiert0!B6,AVERAGE(sortiert0!B$2:B$31),_xlfn.STDEV.S(sortiert0!B$2:B$31),1)</f>
        <v>0.10872582043497771</v>
      </c>
      <c r="F6">
        <f>NORMDIST(sortiert0!C6,AVERAGE(sortiert0!C$2:C$31),_xlfn.STDEV.S(sortiert0!C$2:C$31),1)</f>
        <v>0.15320083954186914</v>
      </c>
      <c r="G6">
        <f>NORMDIST(sortiert0!D6,AVERAGE(sortiert0!D$2:D$31),_xlfn.STDEV.S(sortiert0!D$2:D$31),1)</f>
        <v>0.24784884094160092</v>
      </c>
      <c r="H6">
        <f>NORMDIST(sortiert0!E6,AVERAGE(sortiert0!E$2:E$31),_xlfn.STDEV.S(sortiert0!E$2:E$31),1)</f>
        <v>0.26145445378083515</v>
      </c>
      <c r="I6">
        <f>NORMDIST(sortiert0!F6,AVERAGE(sortiert0!F$2:F$31),_xlfn.STDEV.S(sortiert0!F$2:F$31),1)</f>
        <v>0.19622149388776414</v>
      </c>
      <c r="J6">
        <f>NORMDIST(sortiert0!G6,AVERAGE(sortiert0!G$2:G$31),_xlfn.STDEV.S(sortiert0!G$2:G$31),1)</f>
        <v>0.20701692420678103</v>
      </c>
      <c r="K6">
        <f>NORMDIST(sortiert0!H6,AVERAGE(sortiert0!H$2:H$31),_xlfn.STDEV.S(sortiert0!H$2:H$31),1)</f>
        <v>0.11019900635489509</v>
      </c>
      <c r="L6">
        <f>NORMDIST(sortiert0!I6,AVERAGE(sortiert0!I$2:I$31),_xlfn.STDEV.S(sortiert0!I$2:I$31),1)</f>
        <v>0.17440090914048839</v>
      </c>
      <c r="M6">
        <f t="shared" si="0"/>
        <v>6.9600294426008791E-4</v>
      </c>
      <c r="N6">
        <f t="shared" si="1"/>
        <v>2.4607512898355624E-2</v>
      </c>
      <c r="O6">
        <f t="shared" si="2"/>
        <v>1.9867506208535807E-2</v>
      </c>
      <c r="P6">
        <f t="shared" si="3"/>
        <v>0.11451550760826759</v>
      </c>
      <c r="Q6">
        <f t="shared" si="4"/>
        <v>0.12812112044750182</v>
      </c>
      <c r="R6">
        <f t="shared" si="5"/>
        <v>6.2888160554430805E-2</v>
      </c>
      <c r="S6">
        <f t="shared" si="6"/>
        <v>7.3683590873447696E-2</v>
      </c>
      <c r="T6">
        <f t="shared" si="7"/>
        <v>2.3134326978438244E-2</v>
      </c>
      <c r="U6">
        <f t="shared" si="8"/>
        <v>4.106757580715506E-2</v>
      </c>
    </row>
    <row r="7" spans="1:21" x14ac:dyDescent="0.25">
      <c r="A7">
        <v>6</v>
      </c>
      <c r="B7">
        <f t="shared" si="9"/>
        <v>8.1967213114754092E-2</v>
      </c>
      <c r="C7">
        <f t="shared" si="10"/>
        <v>0.16666666666666666</v>
      </c>
      <c r="D7">
        <f>NORMDIST(sortiert0!A7,AVERAGE(sortiert0!A$2:A$62),_xlfn.STDEV.S(sortiert0!A$2:A$62),1)</f>
        <v>8.6070010441698222E-2</v>
      </c>
      <c r="E7">
        <f>NORMDIST(sortiert0!B7,AVERAGE(sortiert0!B$2:B$31),_xlfn.STDEV.S(sortiert0!B$2:B$31),1)</f>
        <v>0.12782620189470578</v>
      </c>
      <c r="F7">
        <f>NORMDIST(sortiert0!C7,AVERAGE(sortiert0!C$2:C$31),_xlfn.STDEV.S(sortiert0!C$2:C$31),1)</f>
        <v>0.17652780623457082</v>
      </c>
      <c r="G7">
        <f>NORMDIST(sortiert0!D7,AVERAGE(sortiert0!D$2:D$31),_xlfn.STDEV.S(sortiert0!D$2:D$31),1)</f>
        <v>0.24784884094160092</v>
      </c>
      <c r="H7">
        <f>NORMDIST(sortiert0!E7,AVERAGE(sortiert0!E$2:E$31),_xlfn.STDEV.S(sortiert0!E$2:E$31),1)</f>
        <v>0.26145445378083515</v>
      </c>
      <c r="I7">
        <f>NORMDIST(sortiert0!F7,AVERAGE(sortiert0!F$2:F$31),_xlfn.STDEV.S(sortiert0!F$2:F$31),1)</f>
        <v>0.19622149388776414</v>
      </c>
      <c r="J7">
        <f>NORMDIST(sortiert0!G7,AVERAGE(sortiert0!G$2:G$31),_xlfn.STDEV.S(sortiert0!G$2:G$31),1)</f>
        <v>0.20701692420678103</v>
      </c>
      <c r="K7">
        <f>NORMDIST(sortiert0!H7,AVERAGE(sortiert0!H$2:H$31),_xlfn.STDEV.S(sortiert0!H$2:H$31),1)</f>
        <v>0.200030849117004</v>
      </c>
      <c r="L7">
        <f>NORMDIST(sortiert0!I7,AVERAGE(sortiert0!I$2:I$31),_xlfn.STDEV.S(sortiert0!I$2:I$31),1)</f>
        <v>0.17440090914048839</v>
      </c>
      <c r="M7">
        <f t="shared" si="0"/>
        <v>4.1027973269441298E-3</v>
      </c>
      <c r="N7">
        <f t="shared" si="1"/>
        <v>3.8840464771960875E-2</v>
      </c>
      <c r="O7">
        <f t="shared" si="2"/>
        <v>9.8611395679041591E-3</v>
      </c>
      <c r="P7">
        <f t="shared" si="3"/>
        <v>8.1182174274934266E-2</v>
      </c>
      <c r="Q7">
        <f t="shared" si="4"/>
        <v>9.4787787114168492E-2</v>
      </c>
      <c r="R7">
        <f t="shared" si="5"/>
        <v>2.9554827221097479E-2</v>
      </c>
      <c r="S7">
        <f t="shared" si="6"/>
        <v>4.035025754011437E-2</v>
      </c>
      <c r="T7">
        <f t="shared" si="7"/>
        <v>3.3364182450337343E-2</v>
      </c>
      <c r="U7">
        <f t="shared" si="8"/>
        <v>7.7342424738217341E-3</v>
      </c>
    </row>
    <row r="8" spans="1:21" x14ac:dyDescent="0.25">
      <c r="A8">
        <v>7</v>
      </c>
      <c r="B8">
        <f t="shared" si="9"/>
        <v>9.8360655737704916E-2</v>
      </c>
      <c r="C8">
        <f t="shared" si="10"/>
        <v>0.2</v>
      </c>
      <c r="D8">
        <f>NORMDIST(sortiert0!A8,AVERAGE(sortiert0!A$2:A$62),_xlfn.STDEV.S(sortiert0!A$2:A$62),1)</f>
        <v>0.10283620404597553</v>
      </c>
      <c r="E8">
        <f>NORMDIST(sortiert0!B8,AVERAGE(sortiert0!B$2:B$31),_xlfn.STDEV.S(sortiert0!B$2:B$31),1)</f>
        <v>0.12782620189470578</v>
      </c>
      <c r="F8">
        <f>NORMDIST(sortiert0!C8,AVERAGE(sortiert0!C$2:C$31),_xlfn.STDEV.S(sortiert0!C$2:C$31),1)</f>
        <v>0.20198390719680548</v>
      </c>
      <c r="G8">
        <f>NORMDIST(sortiert0!D8,AVERAGE(sortiert0!D$2:D$31),_xlfn.STDEV.S(sortiert0!D$2:D$31),1)</f>
        <v>0.24784884094160092</v>
      </c>
      <c r="H8">
        <f>NORMDIST(sortiert0!E8,AVERAGE(sortiert0!E$2:E$31),_xlfn.STDEV.S(sortiert0!E$2:E$31),1)</f>
        <v>0.26145445378083515</v>
      </c>
      <c r="I8">
        <f>NORMDIST(sortiert0!F8,AVERAGE(sortiert0!F$2:F$31),_xlfn.STDEV.S(sortiert0!F$2:F$31),1)</f>
        <v>0.19622149388776414</v>
      </c>
      <c r="J8">
        <f>NORMDIST(sortiert0!G8,AVERAGE(sortiert0!G$2:G$31),_xlfn.STDEV.S(sortiert0!G$2:G$31),1)</f>
        <v>0.20701692420678103</v>
      </c>
      <c r="K8">
        <f>NORMDIST(sortiert0!H8,AVERAGE(sortiert0!H$2:H$31),_xlfn.STDEV.S(sortiert0!H$2:H$31),1)</f>
        <v>0.22797835154504567</v>
      </c>
      <c r="L8">
        <f>NORMDIST(sortiert0!I8,AVERAGE(sortiert0!I$2:I$31),_xlfn.STDEV.S(sortiert0!I$2:I$31),1)</f>
        <v>0.22639443884612584</v>
      </c>
      <c r="M8">
        <f t="shared" si="0"/>
        <v>4.4755483082706132E-3</v>
      </c>
      <c r="N8">
        <f t="shared" si="1"/>
        <v>7.2173798105294229E-2</v>
      </c>
      <c r="O8">
        <f t="shared" si="2"/>
        <v>1.9839071968054678E-3</v>
      </c>
      <c r="P8">
        <f t="shared" si="3"/>
        <v>4.7848840941600912E-2</v>
      </c>
      <c r="Q8">
        <f t="shared" si="4"/>
        <v>6.1454453780835139E-2</v>
      </c>
      <c r="R8">
        <f t="shared" si="5"/>
        <v>3.7785061122358743E-3</v>
      </c>
      <c r="S8">
        <f t="shared" si="6"/>
        <v>7.0169242067810167E-3</v>
      </c>
      <c r="T8">
        <f t="shared" si="7"/>
        <v>2.797835154504566E-2</v>
      </c>
      <c r="U8">
        <f t="shared" si="8"/>
        <v>2.6394438846125828E-2</v>
      </c>
    </row>
    <row r="9" spans="1:21" x14ac:dyDescent="0.25">
      <c r="A9">
        <v>8</v>
      </c>
      <c r="B9">
        <f t="shared" si="9"/>
        <v>0.11475409836065574</v>
      </c>
      <c r="C9">
        <f t="shared" si="10"/>
        <v>0.23333333333333334</v>
      </c>
      <c r="D9">
        <f>NORMDIST(sortiert0!A9,AVERAGE(sortiert0!A$2:A$62),_xlfn.STDEV.S(sortiert0!A$2:A$62),1)</f>
        <v>0.12185766787389393</v>
      </c>
      <c r="E9">
        <f>NORMDIST(sortiert0!B9,AVERAGE(sortiert0!B$2:B$31),_xlfn.STDEV.S(sortiert0!B$2:B$31),1)</f>
        <v>0.17270860428589618</v>
      </c>
      <c r="F9">
        <f>NORMDIST(sortiert0!C9,AVERAGE(sortiert0!C$2:C$31),_xlfn.STDEV.S(sortiert0!C$2:C$31),1)</f>
        <v>0.22951864063609925</v>
      </c>
      <c r="G9">
        <f>NORMDIST(sortiert0!D9,AVERAGE(sortiert0!D$2:D$31),_xlfn.STDEV.S(sortiert0!D$2:D$31),1)</f>
        <v>0.24784884094160092</v>
      </c>
      <c r="H9">
        <f>NORMDIST(sortiert0!E9,AVERAGE(sortiert0!E$2:E$31),_xlfn.STDEV.S(sortiert0!E$2:E$31),1)</f>
        <v>0.26145445378083515</v>
      </c>
      <c r="I9">
        <f>NORMDIST(sortiert0!F9,AVERAGE(sortiert0!F$2:F$31),_xlfn.STDEV.S(sortiert0!F$2:F$31),1)</f>
        <v>0.19622149388776414</v>
      </c>
      <c r="J9">
        <f>NORMDIST(sortiert0!G9,AVERAGE(sortiert0!G$2:G$31),_xlfn.STDEV.S(sortiert0!G$2:G$31),1)</f>
        <v>0.20701692420678103</v>
      </c>
      <c r="K9">
        <f>NORMDIST(sortiert0!H9,AVERAGE(sortiert0!H$2:H$31),_xlfn.STDEV.S(sortiert0!H$2:H$31),1)</f>
        <v>0.22797835154504567</v>
      </c>
      <c r="L9">
        <f>NORMDIST(sortiert0!I9,AVERAGE(sortiert0!I$2:I$31),_xlfn.STDEV.S(sortiert0!I$2:I$31),1)</f>
        <v>0.22639443884612584</v>
      </c>
      <c r="M9">
        <f t="shared" si="0"/>
        <v>7.1035695132381921E-3</v>
      </c>
      <c r="N9">
        <f t="shared" si="1"/>
        <v>6.0624729047437154E-2</v>
      </c>
      <c r="O9">
        <f t="shared" si="2"/>
        <v>3.8146926972340844E-3</v>
      </c>
      <c r="P9">
        <f t="shared" si="3"/>
        <v>1.4515507608267586E-2</v>
      </c>
      <c r="Q9">
        <f t="shared" si="4"/>
        <v>2.8121120447501813E-2</v>
      </c>
      <c r="R9">
        <f t="shared" si="5"/>
        <v>3.71118394455692E-2</v>
      </c>
      <c r="S9">
        <f t="shared" si="6"/>
        <v>2.6316409126552309E-2</v>
      </c>
      <c r="T9">
        <f t="shared" si="7"/>
        <v>5.354981788287666E-3</v>
      </c>
      <c r="U9">
        <f t="shared" si="8"/>
        <v>6.9388944872074976E-3</v>
      </c>
    </row>
    <row r="10" spans="1:21" x14ac:dyDescent="0.25">
      <c r="A10">
        <v>9</v>
      </c>
      <c r="B10">
        <f t="shared" si="9"/>
        <v>0.13114754098360656</v>
      </c>
      <c r="C10">
        <f t="shared" si="10"/>
        <v>0.26666666666666666</v>
      </c>
      <c r="D10">
        <f>NORMDIST(sortiert0!A10,AVERAGE(sortiert0!A$2:A$62),_xlfn.STDEV.S(sortiert0!A$2:A$62),1)</f>
        <v>0.13224355929068937</v>
      </c>
      <c r="E10">
        <f>NORMDIST(sortiert0!B10,AVERAGE(sortiert0!B$2:B$31),_xlfn.STDEV.S(sortiert0!B$2:B$31),1)</f>
        <v>0.25665301436351995</v>
      </c>
      <c r="F10">
        <f>NORMDIST(sortiert0!C10,AVERAGE(sortiert0!C$2:C$31),_xlfn.STDEV.S(sortiert0!C$2:C$31),1)</f>
        <v>0.25903924501283793</v>
      </c>
      <c r="G10">
        <f>NORMDIST(sortiert0!D10,AVERAGE(sortiert0!D$2:D$31),_xlfn.STDEV.S(sortiert0!D$2:D$31),1)</f>
        <v>0.30277001165282025</v>
      </c>
      <c r="H10">
        <f>NORMDIST(sortiert0!E10,AVERAGE(sortiert0!E$2:E$31),_xlfn.STDEV.S(sortiert0!E$2:E$31),1)</f>
        <v>0.26145445378083515</v>
      </c>
      <c r="I10">
        <f>NORMDIST(sortiert0!F10,AVERAGE(sortiert0!F$2:F$31),_xlfn.STDEV.S(sortiert0!F$2:F$31),1)</f>
        <v>0.19622149388776414</v>
      </c>
      <c r="J10">
        <f>NORMDIST(sortiert0!G10,AVERAGE(sortiert0!G$2:G$31),_xlfn.STDEV.S(sortiert0!G$2:G$31),1)</f>
        <v>0.20701692420678103</v>
      </c>
      <c r="K10">
        <f>NORMDIST(sortiert0!H10,AVERAGE(sortiert0!H$2:H$31),_xlfn.STDEV.S(sortiert0!H$2:H$31),1)</f>
        <v>0.22797835154504567</v>
      </c>
      <c r="L10">
        <f>NORMDIST(sortiert0!I10,AVERAGE(sortiert0!I$2:I$31),_xlfn.STDEV.S(sortiert0!I$2:I$31),1)</f>
        <v>0.22639443884612584</v>
      </c>
      <c r="M10">
        <f t="shared" si="0"/>
        <v>1.0960183070828078E-3</v>
      </c>
      <c r="N10">
        <f t="shared" si="1"/>
        <v>1.0013652303146714E-2</v>
      </c>
      <c r="O10">
        <f t="shared" si="2"/>
        <v>7.6274216538287365E-3</v>
      </c>
      <c r="P10">
        <f t="shared" si="3"/>
        <v>3.6103344986153585E-2</v>
      </c>
      <c r="Q10">
        <f t="shared" si="4"/>
        <v>5.2122128858315131E-3</v>
      </c>
      <c r="R10">
        <f t="shared" si="5"/>
        <v>7.0445172778902526E-2</v>
      </c>
      <c r="S10">
        <f t="shared" si="6"/>
        <v>5.9649742459885635E-2</v>
      </c>
      <c r="T10">
        <f t="shared" si="7"/>
        <v>3.8688315121620992E-2</v>
      </c>
      <c r="U10">
        <f t="shared" si="8"/>
        <v>4.0272227820540824E-2</v>
      </c>
    </row>
    <row r="11" spans="1:21" x14ac:dyDescent="0.25">
      <c r="A11">
        <v>10</v>
      </c>
      <c r="B11">
        <f t="shared" si="9"/>
        <v>0.14754098360655737</v>
      </c>
      <c r="C11">
        <f t="shared" si="10"/>
        <v>0.3</v>
      </c>
      <c r="D11">
        <f>NORMDIST(sortiert0!A11,AVERAGE(sortiert0!A$2:A$62),_xlfn.STDEV.S(sortiert0!A$2:A$62),1)</f>
        <v>0.14322405004803831</v>
      </c>
      <c r="E11">
        <f>NORMDIST(sortiert0!B11,AVERAGE(sortiert0!B$2:B$31),_xlfn.STDEV.S(sortiert0!B$2:B$31),1)</f>
        <v>0.28873199118361581</v>
      </c>
      <c r="F11">
        <f>NORMDIST(sortiert0!C11,AVERAGE(sortiert0!C$2:C$31),_xlfn.STDEV.S(sortiert0!C$2:C$31),1)</f>
        <v>0.25903924501283793</v>
      </c>
      <c r="G11">
        <f>NORMDIST(sortiert0!D11,AVERAGE(sortiert0!D$2:D$31),_xlfn.STDEV.S(sortiert0!D$2:D$31),1)</f>
        <v>0.30277001165282025</v>
      </c>
      <c r="H11">
        <f>NORMDIST(sortiert0!E11,AVERAGE(sortiert0!E$2:E$31),_xlfn.STDEV.S(sortiert0!E$2:E$31),1)</f>
        <v>0.26145445378083515</v>
      </c>
      <c r="I11">
        <f>NORMDIST(sortiert0!F11,AVERAGE(sortiert0!F$2:F$31),_xlfn.STDEV.S(sortiert0!F$2:F$31),1)</f>
        <v>0.24035498970430097</v>
      </c>
      <c r="J11">
        <f>NORMDIST(sortiert0!G11,AVERAGE(sortiert0!G$2:G$31),_xlfn.STDEV.S(sortiert0!G$2:G$31),1)</f>
        <v>0.2574442295082543</v>
      </c>
      <c r="K11">
        <f>NORMDIST(sortiert0!H11,AVERAGE(sortiert0!H$2:H$31),_xlfn.STDEV.S(sortiert0!H$2:H$31),1)</f>
        <v>0.25799749761632973</v>
      </c>
      <c r="L11">
        <f>NORMDIST(sortiert0!I11,AVERAGE(sortiert0!I$2:I$31),_xlfn.STDEV.S(sortiert0!I$2:I$31),1)</f>
        <v>0.22639443884612584</v>
      </c>
      <c r="M11">
        <f t="shared" si="0"/>
        <v>4.3169335585190594E-3</v>
      </c>
      <c r="N11">
        <f t="shared" si="1"/>
        <v>1.1268008816384179E-2</v>
      </c>
      <c r="O11">
        <f t="shared" si="2"/>
        <v>4.0960754987162062E-2</v>
      </c>
      <c r="P11">
        <f t="shared" si="3"/>
        <v>2.770011652820259E-3</v>
      </c>
      <c r="Q11">
        <f t="shared" si="4"/>
        <v>3.8545546219164839E-2</v>
      </c>
      <c r="R11">
        <f t="shared" si="5"/>
        <v>5.9645010295699019E-2</v>
      </c>
      <c r="S11">
        <f t="shared" si="6"/>
        <v>4.2555770491745692E-2</v>
      </c>
      <c r="T11">
        <f t="shared" si="7"/>
        <v>4.2002502383670259E-2</v>
      </c>
      <c r="U11">
        <f t="shared" si="8"/>
        <v>7.3605561153874149E-2</v>
      </c>
    </row>
    <row r="12" spans="1:21" x14ac:dyDescent="0.25">
      <c r="A12">
        <v>11</v>
      </c>
      <c r="B12">
        <f t="shared" si="9"/>
        <v>0.16393442622950818</v>
      </c>
      <c r="C12">
        <f t="shared" si="10"/>
        <v>0.33333333333333331</v>
      </c>
      <c r="D12">
        <f>NORMDIST(sortiert0!A12,AVERAGE(sortiert0!A$2:A$62),_xlfn.STDEV.S(sortiert0!A$2:A$62),1)</f>
        <v>0.16698674247123999</v>
      </c>
      <c r="E12">
        <f>NORMDIST(sortiert0!B12,AVERAGE(sortiert0!B$2:B$31),_xlfn.STDEV.S(sortiert0!B$2:B$31),1)</f>
        <v>0.28873199118361581</v>
      </c>
      <c r="F12">
        <f>NORMDIST(sortiert0!C12,AVERAGE(sortiert0!C$2:C$31),_xlfn.STDEV.S(sortiert0!C$2:C$31),1)</f>
        <v>0.25903924501283793</v>
      </c>
      <c r="G12">
        <f>NORMDIST(sortiert0!D12,AVERAGE(sortiert0!D$2:D$31),_xlfn.STDEV.S(sortiert0!D$2:D$31),1)</f>
        <v>0.30277001165282025</v>
      </c>
      <c r="H12">
        <f>NORMDIST(sortiert0!E12,AVERAGE(sortiert0!E$2:E$31),_xlfn.STDEV.S(sortiert0!E$2:E$31),1)</f>
        <v>0.26145445378083515</v>
      </c>
      <c r="I12">
        <f>NORMDIST(sortiert0!F12,AVERAGE(sortiert0!F$2:F$31),_xlfn.STDEV.S(sortiert0!F$2:F$31),1)</f>
        <v>0.24035498970430097</v>
      </c>
      <c r="J12">
        <f>NORMDIST(sortiert0!G12,AVERAGE(sortiert0!G$2:G$31),_xlfn.STDEV.S(sortiert0!G$2:G$31),1)</f>
        <v>0.2574442295082543</v>
      </c>
      <c r="K12">
        <f>NORMDIST(sortiert0!H12,AVERAGE(sortiert0!H$2:H$31),_xlfn.STDEV.S(sortiert0!H$2:H$31),1)</f>
        <v>0.28994633984146412</v>
      </c>
      <c r="L12">
        <f>NORMDIST(sortiert0!I12,AVERAGE(sortiert0!I$2:I$31),_xlfn.STDEV.S(sortiert0!I$2:I$31),1)</f>
        <v>0.28616223859351519</v>
      </c>
      <c r="M12">
        <f t="shared" si="0"/>
        <v>3.0523162417318006E-3</v>
      </c>
      <c r="N12">
        <f t="shared" si="1"/>
        <v>4.4601342149717504E-2</v>
      </c>
      <c r="O12">
        <f t="shared" si="2"/>
        <v>7.4294088320495388E-2</v>
      </c>
      <c r="P12">
        <f t="shared" si="3"/>
        <v>3.0563321680513067E-2</v>
      </c>
      <c r="Q12">
        <f t="shared" si="4"/>
        <v>7.1878879552498165E-2</v>
      </c>
      <c r="R12">
        <f t="shared" si="5"/>
        <v>9.2978343629032345E-2</v>
      </c>
      <c r="S12">
        <f t="shared" si="6"/>
        <v>7.5889103825079018E-2</v>
      </c>
      <c r="T12">
        <f t="shared" si="7"/>
        <v>4.3386993491869197E-2</v>
      </c>
      <c r="U12">
        <f t="shared" si="8"/>
        <v>4.717109473981812E-2</v>
      </c>
    </row>
    <row r="13" spans="1:21" x14ac:dyDescent="0.25">
      <c r="A13">
        <v>12</v>
      </c>
      <c r="B13">
        <f t="shared" si="9"/>
        <v>0.18032786885245902</v>
      </c>
      <c r="C13">
        <f t="shared" si="10"/>
        <v>0.36666666666666664</v>
      </c>
      <c r="D13">
        <f>NORMDIST(sortiert0!A13,AVERAGE(sortiert0!A$2:A$62),_xlfn.STDEV.S(sortiert0!A$2:A$62),1)</f>
        <v>0.19315277635595382</v>
      </c>
      <c r="E13">
        <f>NORMDIST(sortiert0!B13,AVERAGE(sortiert0!B$2:B$31),_xlfn.STDEV.S(sortiert0!B$2:B$31),1)</f>
        <v>0.32258329082862286</v>
      </c>
      <c r="F13">
        <f>NORMDIST(sortiert0!C13,AVERAGE(sortiert0!C$2:C$31),_xlfn.STDEV.S(sortiert0!C$2:C$31),1)</f>
        <v>0.29041000133030348</v>
      </c>
      <c r="G13">
        <f>NORMDIST(sortiert0!D13,AVERAGE(sortiert0!D$2:D$31),_xlfn.STDEV.S(sortiert0!D$2:D$31),1)</f>
        <v>0.30277001165282025</v>
      </c>
      <c r="H13">
        <f>NORMDIST(sortiert0!E13,AVERAGE(sortiert0!E$2:E$31),_xlfn.STDEV.S(sortiert0!E$2:E$31),1)</f>
        <v>0.26145445378083515</v>
      </c>
      <c r="I13">
        <f>NORMDIST(sortiert0!F13,AVERAGE(sortiert0!F$2:F$31),_xlfn.STDEV.S(sortiert0!F$2:F$31),1)</f>
        <v>0.24035498970430097</v>
      </c>
      <c r="J13">
        <f>NORMDIST(sortiert0!G13,AVERAGE(sortiert0!G$2:G$31),_xlfn.STDEV.S(sortiert0!G$2:G$31),1)</f>
        <v>0.2574442295082543</v>
      </c>
      <c r="K13">
        <f>NORMDIST(sortiert0!H13,AVERAGE(sortiert0!H$2:H$31),_xlfn.STDEV.S(sortiert0!H$2:H$31),1)</f>
        <v>0.28994633984146412</v>
      </c>
      <c r="L13">
        <f>NORMDIST(sortiert0!I13,AVERAGE(sortiert0!I$2:I$31),_xlfn.STDEV.S(sortiert0!I$2:I$31),1)</f>
        <v>0.28616223859351519</v>
      </c>
      <c r="M13">
        <f t="shared" si="0"/>
        <v>1.2824907503494798E-2</v>
      </c>
      <c r="N13">
        <f t="shared" si="1"/>
        <v>4.4083375838043781E-2</v>
      </c>
      <c r="O13">
        <f t="shared" si="2"/>
        <v>7.6256665336363161E-2</v>
      </c>
      <c r="P13">
        <f t="shared" si="3"/>
        <v>6.3896655013846393E-2</v>
      </c>
      <c r="Q13">
        <f t="shared" si="4"/>
        <v>0.10521221288583149</v>
      </c>
      <c r="R13">
        <f t="shared" si="5"/>
        <v>0.12631167696236567</v>
      </c>
      <c r="S13">
        <f t="shared" si="6"/>
        <v>0.10922243715841234</v>
      </c>
      <c r="T13">
        <f t="shared" si="7"/>
        <v>7.6720326825202523E-2</v>
      </c>
      <c r="U13">
        <f t="shared" si="8"/>
        <v>8.0504428073151446E-2</v>
      </c>
    </row>
    <row r="14" spans="1:21" x14ac:dyDescent="0.25">
      <c r="A14">
        <v>13</v>
      </c>
      <c r="B14">
        <f t="shared" si="9"/>
        <v>0.19672131147540983</v>
      </c>
      <c r="C14">
        <f t="shared" si="10"/>
        <v>0.4</v>
      </c>
      <c r="D14">
        <f>NORMDIST(sortiert0!A14,AVERAGE(sortiert0!A$2:A$62),_xlfn.STDEV.S(sortiert0!A$2:A$62),1)</f>
        <v>0.19315277635595382</v>
      </c>
      <c r="E14">
        <f>NORMDIST(sortiert0!B14,AVERAGE(sortiert0!B$2:B$31),_xlfn.STDEV.S(sortiert0!B$2:B$31),1)</f>
        <v>0.35797326242776717</v>
      </c>
      <c r="F14">
        <f>NORMDIST(sortiert0!C14,AVERAGE(sortiert0!C$2:C$31),_xlfn.STDEV.S(sortiert0!C$2:C$31),1)</f>
        <v>0.32345305004112934</v>
      </c>
      <c r="G14">
        <f>NORMDIST(sortiert0!D14,AVERAGE(sortiert0!D$2:D$31),_xlfn.STDEV.S(sortiert0!D$2:D$31),1)</f>
        <v>0.30277001165282025</v>
      </c>
      <c r="H14">
        <f>NORMDIST(sortiert0!E14,AVERAGE(sortiert0!E$2:E$31),_xlfn.STDEV.S(sortiert0!E$2:E$31),1)</f>
        <v>0.26145445378083515</v>
      </c>
      <c r="I14">
        <f>NORMDIST(sortiert0!F14,AVERAGE(sortiert0!F$2:F$31),_xlfn.STDEV.S(sortiert0!F$2:F$31),1)</f>
        <v>0.24035498970430097</v>
      </c>
      <c r="J14">
        <f>NORMDIST(sortiert0!G14,AVERAGE(sortiert0!G$2:G$31),_xlfn.STDEV.S(sortiert0!G$2:G$31),1)</f>
        <v>0.2574442295082543</v>
      </c>
      <c r="K14">
        <f>NORMDIST(sortiert0!H14,AVERAGE(sortiert0!H$2:H$31),_xlfn.STDEV.S(sortiert0!H$2:H$31),1)</f>
        <v>0.358839764599858</v>
      </c>
      <c r="L14">
        <f>NORMDIST(sortiert0!I14,AVERAGE(sortiert0!I$2:I$31),_xlfn.STDEV.S(sortiert0!I$2:I$31),1)</f>
        <v>0.35253360549353768</v>
      </c>
      <c r="M14">
        <f t="shared" si="0"/>
        <v>3.5685351194560122E-3</v>
      </c>
      <c r="N14">
        <f t="shared" si="1"/>
        <v>4.2026737572232853E-2</v>
      </c>
      <c r="O14">
        <f t="shared" si="2"/>
        <v>7.654694995887068E-2</v>
      </c>
      <c r="P14">
        <f t="shared" si="3"/>
        <v>9.7229988347179774E-2</v>
      </c>
      <c r="Q14">
        <f t="shared" si="4"/>
        <v>0.13854554621916487</v>
      </c>
      <c r="R14">
        <f t="shared" si="5"/>
        <v>0.15964501029569905</v>
      </c>
      <c r="S14">
        <f t="shared" si="6"/>
        <v>0.14255577049174573</v>
      </c>
      <c r="T14">
        <f t="shared" si="7"/>
        <v>4.116023540014202E-2</v>
      </c>
      <c r="U14">
        <f t="shared" si="8"/>
        <v>4.7466394506462339E-2</v>
      </c>
    </row>
    <row r="15" spans="1:21" x14ac:dyDescent="0.25">
      <c r="A15">
        <v>14</v>
      </c>
      <c r="B15">
        <f t="shared" si="9"/>
        <v>0.21311475409836064</v>
      </c>
      <c r="C15">
        <f t="shared" si="10"/>
        <v>0.43333333333333335</v>
      </c>
      <c r="D15">
        <f>NORMDIST(sortiert0!A15,AVERAGE(sortiert0!A$2:A$62),_xlfn.STDEV.S(sortiert0!A$2:A$62),1)</f>
        <v>0.19315277635595382</v>
      </c>
      <c r="E15">
        <f>NORMDIST(sortiert0!B15,AVERAGE(sortiert0!B$2:B$31),_xlfn.STDEV.S(sortiert0!B$2:B$31),1)</f>
        <v>0.39462842152680777</v>
      </c>
      <c r="F15">
        <f>NORMDIST(sortiert0!C15,AVERAGE(sortiert0!C$2:C$31),_xlfn.STDEV.S(sortiert0!C$2:C$31),1)</f>
        <v>0.35795078718998158</v>
      </c>
      <c r="G15">
        <f>NORMDIST(sortiert0!D15,AVERAGE(sortiert0!D$2:D$31),_xlfn.STDEV.S(sortiert0!D$2:D$31),1)</f>
        <v>0.30277001165282025</v>
      </c>
      <c r="H15">
        <f>NORMDIST(sortiert0!E15,AVERAGE(sortiert0!E$2:E$31),_xlfn.STDEV.S(sortiert0!E$2:E$31),1)</f>
        <v>0.26145445378083515</v>
      </c>
      <c r="I15">
        <f>NORMDIST(sortiert0!F15,AVERAGE(sortiert0!F$2:F$31),_xlfn.STDEV.S(sortiert0!F$2:F$31),1)</f>
        <v>0.24035498970430097</v>
      </c>
      <c r="J15">
        <f>NORMDIST(sortiert0!G15,AVERAGE(sortiert0!G$2:G$31),_xlfn.STDEV.S(sortiert0!G$2:G$31),1)</f>
        <v>0.31359912251232691</v>
      </c>
      <c r="K15">
        <f>NORMDIST(sortiert0!H15,AVERAGE(sortiert0!H$2:H$31),_xlfn.STDEV.S(sortiert0!H$2:H$31),1)</f>
        <v>0.4326694104634069</v>
      </c>
      <c r="L15">
        <f>NORMDIST(sortiert0!I15,AVERAGE(sortiert0!I$2:I$31),_xlfn.STDEV.S(sortiert0!I$2:I$31),1)</f>
        <v>0.35253360549353768</v>
      </c>
      <c r="M15">
        <f t="shared" si="0"/>
        <v>1.9961977742406822E-2</v>
      </c>
      <c r="N15">
        <f t="shared" si="1"/>
        <v>3.8704911806525577E-2</v>
      </c>
      <c r="O15">
        <f t="shared" si="2"/>
        <v>7.538254614335177E-2</v>
      </c>
      <c r="P15">
        <f t="shared" si="3"/>
        <v>0.1305633216805131</v>
      </c>
      <c r="Q15">
        <f t="shared" si="4"/>
        <v>0.1718788795524982</v>
      </c>
      <c r="R15">
        <f t="shared" si="5"/>
        <v>0.19297834362903238</v>
      </c>
      <c r="S15">
        <f t="shared" si="6"/>
        <v>0.11973421082100644</v>
      </c>
      <c r="T15">
        <f t="shared" si="7"/>
        <v>6.6392286992644767E-4</v>
      </c>
      <c r="U15">
        <f t="shared" si="8"/>
        <v>8.0799727839795665E-2</v>
      </c>
    </row>
    <row r="16" spans="1:21" x14ac:dyDescent="0.25">
      <c r="A16">
        <v>15</v>
      </c>
      <c r="B16">
        <f t="shared" si="9"/>
        <v>0.22950819672131148</v>
      </c>
      <c r="C16">
        <f t="shared" si="10"/>
        <v>0.46666666666666667</v>
      </c>
      <c r="D16">
        <f>NORMDIST(sortiert0!A16,AVERAGE(sortiert0!A$2:A$62),_xlfn.STDEV.S(sortiert0!A$2:A$62),1)</f>
        <v>0.236801281718274</v>
      </c>
      <c r="E16">
        <f>NORMDIST(sortiert0!B16,AVERAGE(sortiert0!B$2:B$31),_xlfn.STDEV.S(sortiert0!B$2:B$31),1)</f>
        <v>0.47047958327208889</v>
      </c>
      <c r="F16">
        <f>NORMDIST(sortiert0!C16,AVERAGE(sortiert0!C$2:C$31),_xlfn.STDEV.S(sortiert0!C$2:C$31),1)</f>
        <v>0.43026639921759124</v>
      </c>
      <c r="G16">
        <f>NORMDIST(sortiert0!D16,AVERAGE(sortiert0!D$2:D$31),_xlfn.STDEV.S(sortiert0!D$2:D$31),1)</f>
        <v>0.30277001165282025</v>
      </c>
      <c r="H16">
        <f>NORMDIST(sortiert0!E16,AVERAGE(sortiert0!E$2:E$31),_xlfn.STDEV.S(sortiert0!E$2:E$31),1)</f>
        <v>0.26145445378083515</v>
      </c>
      <c r="I16">
        <f>NORMDIST(sortiert0!F16,AVERAGE(sortiert0!F$2:F$31),_xlfn.STDEV.S(sortiert0!F$2:F$31),1)</f>
        <v>0.39933904540641213</v>
      </c>
      <c r="J16">
        <f>NORMDIST(sortiert0!G16,AVERAGE(sortiert0!G$2:G$31),_xlfn.STDEV.S(sortiert0!G$2:G$31),1)</f>
        <v>0.31359912251232691</v>
      </c>
      <c r="K16">
        <f>NORMDIST(sortiert0!H16,AVERAGE(sortiert0!H$2:H$31),_xlfn.STDEV.S(sortiert0!H$2:H$31),1)</f>
        <v>0.4326694104634069</v>
      </c>
      <c r="L16">
        <f>NORMDIST(sortiert0!I16,AVERAGE(sortiert0!I$2:I$31),_xlfn.STDEV.S(sortiert0!I$2:I$31),1)</f>
        <v>0.42373521290429117</v>
      </c>
      <c r="M16">
        <f t="shared" si="0"/>
        <v>7.2930849969625178E-3</v>
      </c>
      <c r="N16">
        <f t="shared" si="1"/>
        <v>3.8129166054222119E-3</v>
      </c>
      <c r="O16">
        <f t="shared" si="2"/>
        <v>3.640026744907543E-2</v>
      </c>
      <c r="P16">
        <f t="shared" si="3"/>
        <v>0.16389665501384643</v>
      </c>
      <c r="Q16">
        <f t="shared" si="4"/>
        <v>0.20521221288583152</v>
      </c>
      <c r="R16">
        <f t="shared" si="5"/>
        <v>6.7327621260254544E-2</v>
      </c>
      <c r="S16">
        <f t="shared" si="6"/>
        <v>0.15306754415433976</v>
      </c>
      <c r="T16">
        <f t="shared" si="7"/>
        <v>3.3997256203259774E-2</v>
      </c>
      <c r="U16">
        <f t="shared" si="8"/>
        <v>4.2931453762375504E-2</v>
      </c>
    </row>
    <row r="17" spans="1:21" x14ac:dyDescent="0.25">
      <c r="A17">
        <v>16</v>
      </c>
      <c r="B17">
        <f t="shared" si="9"/>
        <v>0.24590163934426229</v>
      </c>
      <c r="C17">
        <f t="shared" si="10"/>
        <v>0.5</v>
      </c>
      <c r="D17">
        <f>NORMDIST(sortiert0!A17,AVERAGE(sortiert0!A$2:A$62),_xlfn.STDEV.S(sortiert0!A$2:A$62),1)</f>
        <v>0.25247311150996127</v>
      </c>
      <c r="E17">
        <f>NORMDIST(sortiert0!B17,AVERAGE(sortiert0!B$2:B$31),_xlfn.STDEV.S(sortiert0!B$2:B$31),1)</f>
        <v>0.50899192801810189</v>
      </c>
      <c r="F17">
        <f>NORMDIST(sortiert0!C17,AVERAGE(sortiert0!C$2:C$31),_xlfn.STDEV.S(sortiert0!C$2:C$31),1)</f>
        <v>0.46749308430860953</v>
      </c>
      <c r="G17">
        <f>NORMDIST(sortiert0!D17,AVERAGE(sortiert0!D$2:D$31),_xlfn.STDEV.S(sortiert0!D$2:D$31),1)</f>
        <v>0.30277001165282025</v>
      </c>
      <c r="H17">
        <f>NORMDIST(sortiert0!E17,AVERAGE(sortiert0!E$2:E$31),_xlfn.STDEV.S(sortiert0!E$2:E$31),1)</f>
        <v>0.26145445378083515</v>
      </c>
      <c r="I17">
        <f>NORMDIST(sortiert0!F17,AVERAGE(sortiert0!F$2:F$31),_xlfn.STDEV.S(sortiert0!F$2:F$31),1)</f>
        <v>0.39933904540641213</v>
      </c>
      <c r="J17">
        <f>NORMDIST(sortiert0!G17,AVERAGE(sortiert0!G$2:G$31),_xlfn.STDEV.S(sortiert0!G$2:G$31),1)</f>
        <v>0.31359912251232691</v>
      </c>
      <c r="K17">
        <f>NORMDIST(sortiert0!H17,AVERAGE(sortiert0!H$2:H$31),_xlfn.STDEV.S(sortiert0!H$2:H$31),1)</f>
        <v>0.4326694104634069</v>
      </c>
      <c r="L17">
        <f>NORMDIST(sortiert0!I17,AVERAGE(sortiert0!I$2:I$31),_xlfn.STDEV.S(sortiert0!I$2:I$31),1)</f>
        <v>0.42373521290429117</v>
      </c>
      <c r="M17">
        <f t="shared" si="0"/>
        <v>6.5714721656989772E-3</v>
      </c>
      <c r="N17">
        <f t="shared" si="1"/>
        <v>8.9919280181018912E-3</v>
      </c>
      <c r="O17">
        <f t="shared" si="2"/>
        <v>3.250691569139047E-2</v>
      </c>
      <c r="P17">
        <f t="shared" si="3"/>
        <v>0.19722998834717975</v>
      </c>
      <c r="Q17">
        <f t="shared" si="4"/>
        <v>0.23854554621916485</v>
      </c>
      <c r="R17">
        <f t="shared" si="5"/>
        <v>0.10066095459358787</v>
      </c>
      <c r="S17">
        <f t="shared" si="6"/>
        <v>0.18640087748767309</v>
      </c>
      <c r="T17">
        <f t="shared" si="7"/>
        <v>6.73305895365931E-2</v>
      </c>
      <c r="U17">
        <f t="shared" si="8"/>
        <v>7.626478709570883E-2</v>
      </c>
    </row>
    <row r="18" spans="1:21" x14ac:dyDescent="0.25">
      <c r="A18">
        <v>17</v>
      </c>
      <c r="B18">
        <f t="shared" si="9"/>
        <v>0.26229508196721313</v>
      </c>
      <c r="C18">
        <f t="shared" si="10"/>
        <v>0.53333333333333333</v>
      </c>
      <c r="D18">
        <f>NORMDIST(sortiert0!A18,AVERAGE(sortiert0!A$2:A$62),_xlfn.STDEV.S(sortiert0!A$2:A$62),1)</f>
        <v>0.26867502176512981</v>
      </c>
      <c r="E18">
        <f>NORMDIST(sortiert0!B18,AVERAGE(sortiert0!B$2:B$31),_xlfn.STDEV.S(sortiert0!B$2:B$31),1)</f>
        <v>0.58540975098118131</v>
      </c>
      <c r="F18">
        <f>NORMDIST(sortiert0!C18,AVERAGE(sortiert0!C$2:C$31),_xlfn.STDEV.S(sortiert0!C$2:C$31),1)</f>
        <v>0.54247562209890465</v>
      </c>
      <c r="G18">
        <f>NORMDIST(sortiert0!D18,AVERAGE(sortiert0!D$2:D$31),_xlfn.STDEV.S(sortiert0!D$2:D$31),1)</f>
        <v>0.30277001165282025</v>
      </c>
      <c r="H18">
        <f>NORMDIST(sortiert0!E18,AVERAGE(sortiert0!E$2:E$31),_xlfn.STDEV.S(sortiert0!E$2:E$31),1)</f>
        <v>0.26145445378083515</v>
      </c>
      <c r="I18">
        <f>NORMDIST(sortiert0!F18,AVERAGE(sortiert0!F$2:F$31),_xlfn.STDEV.S(sortiert0!F$2:F$31),1)</f>
        <v>0.39933904540641213</v>
      </c>
      <c r="J18">
        <f>NORMDIST(sortiert0!G18,AVERAGE(sortiert0!G$2:G$31),_xlfn.STDEV.S(sortiert0!G$2:G$31),1)</f>
        <v>0.37444497853721337</v>
      </c>
      <c r="K18">
        <f>NORMDIST(sortiert0!H18,AVERAGE(sortiert0!H$2:H$31),_xlfn.STDEV.S(sortiert0!H$2:H$31),1)</f>
        <v>0.4326694104634069</v>
      </c>
      <c r="L18">
        <f>NORMDIST(sortiert0!I18,AVERAGE(sortiert0!I$2:I$31),_xlfn.STDEV.S(sortiert0!I$2:I$31),1)</f>
        <v>0.42373521290429117</v>
      </c>
      <c r="M18">
        <f t="shared" si="0"/>
        <v>6.3799397979166783E-3</v>
      </c>
      <c r="N18">
        <f t="shared" si="1"/>
        <v>5.2076417647847983E-2</v>
      </c>
      <c r="O18">
        <f t="shared" si="2"/>
        <v>9.142288765571327E-3</v>
      </c>
      <c r="P18">
        <f t="shared" si="3"/>
        <v>0.23056332168051308</v>
      </c>
      <c r="Q18">
        <f t="shared" si="4"/>
        <v>0.27187887955249818</v>
      </c>
      <c r="R18">
        <f t="shared" si="5"/>
        <v>0.1339942879269212</v>
      </c>
      <c r="S18">
        <f t="shared" si="6"/>
        <v>0.15888835479611996</v>
      </c>
      <c r="T18">
        <f t="shared" si="7"/>
        <v>0.10066392286992643</v>
      </c>
      <c r="U18">
        <f t="shared" si="8"/>
        <v>0.10959812042904216</v>
      </c>
    </row>
    <row r="19" spans="1:21" x14ac:dyDescent="0.25">
      <c r="A19">
        <v>18</v>
      </c>
      <c r="B19">
        <f t="shared" si="9"/>
        <v>0.27868852459016391</v>
      </c>
      <c r="C19">
        <f t="shared" si="10"/>
        <v>0.56666666666666665</v>
      </c>
      <c r="D19">
        <f>NORMDIST(sortiert0!A19,AVERAGE(sortiert0!A$2:A$62),_xlfn.STDEV.S(sortiert0!A$2:A$62),1)</f>
        <v>0.28538329101567983</v>
      </c>
      <c r="E19">
        <f>NORMDIST(sortiert0!B19,AVERAGE(sortiert0!B$2:B$31),_xlfn.STDEV.S(sortiert0!B$2:B$31),1)</f>
        <v>0.58540975098118131</v>
      </c>
      <c r="F19">
        <f>NORMDIST(sortiert0!C19,AVERAGE(sortiert0!C$2:C$31),_xlfn.STDEV.S(sortiert0!C$2:C$31),1)</f>
        <v>0.54247562209890465</v>
      </c>
      <c r="G19">
        <f>NORMDIST(sortiert0!D19,AVERAGE(sortiert0!D$2:D$31),_xlfn.STDEV.S(sortiert0!D$2:D$31),1)</f>
        <v>0.36255951038813872</v>
      </c>
      <c r="H19">
        <f>NORMDIST(sortiert0!E19,AVERAGE(sortiert0!E$2:E$31),_xlfn.STDEV.S(sortiert0!E$2:E$31),1)</f>
        <v>0.31737368016952516</v>
      </c>
      <c r="I19">
        <f>NORMDIST(sortiert0!F19,AVERAGE(sortiert0!F$2:F$31),_xlfn.STDEV.S(sortiert0!F$2:F$31),1)</f>
        <v>0.45817838426038832</v>
      </c>
      <c r="J19">
        <f>NORMDIST(sortiert0!G19,AVERAGE(sortiert0!G$2:G$31),_xlfn.STDEV.S(sortiert0!G$2:G$31),1)</f>
        <v>0.43859487671143693</v>
      </c>
      <c r="K19">
        <f>NORMDIST(sortiert0!H19,AVERAGE(sortiert0!H$2:H$31),_xlfn.STDEV.S(sortiert0!H$2:H$31),1)</f>
        <v>0.4326694104634069</v>
      </c>
      <c r="L19">
        <f>NORMDIST(sortiert0!I19,AVERAGE(sortiert0!I$2:I$31),_xlfn.STDEV.S(sortiert0!I$2:I$31),1)</f>
        <v>0.42373521290429117</v>
      </c>
      <c r="M19">
        <f t="shared" si="0"/>
        <v>6.6947664255159189E-3</v>
      </c>
      <c r="N19">
        <f t="shared" si="1"/>
        <v>1.8743084314514658E-2</v>
      </c>
      <c r="O19">
        <f t="shared" si="2"/>
        <v>2.4191044567761999E-2</v>
      </c>
      <c r="P19">
        <f t="shared" si="3"/>
        <v>0.20410715627852793</v>
      </c>
      <c r="Q19">
        <f t="shared" si="4"/>
        <v>0.24929298649714149</v>
      </c>
      <c r="R19">
        <f t="shared" si="5"/>
        <v>0.10848828240627834</v>
      </c>
      <c r="S19">
        <f t="shared" si="6"/>
        <v>0.12807178995522972</v>
      </c>
      <c r="T19">
        <f t="shared" si="7"/>
        <v>0.13399725620325975</v>
      </c>
      <c r="U19">
        <f t="shared" si="8"/>
        <v>0.14293145376237548</v>
      </c>
    </row>
    <row r="20" spans="1:21" x14ac:dyDescent="0.25">
      <c r="A20">
        <v>19</v>
      </c>
      <c r="B20">
        <f t="shared" si="9"/>
        <v>0.29508196721311475</v>
      </c>
      <c r="C20">
        <f t="shared" si="10"/>
        <v>0.6</v>
      </c>
      <c r="D20">
        <f>NORMDIST(sortiert0!A20,AVERAGE(sortiert0!A$2:A$62),_xlfn.STDEV.S(sortiert0!A$2:A$62),1)</f>
        <v>0.30257089882286337</v>
      </c>
      <c r="E20">
        <f>NORMDIST(sortiert0!B20,AVERAGE(sortiert0!B$2:B$31),_xlfn.STDEV.S(sortiert0!B$2:B$31),1)</f>
        <v>0.65871700606088335</v>
      </c>
      <c r="F20">
        <f>NORMDIST(sortiert0!C20,AVERAGE(sortiert0!C$2:C$31),_xlfn.STDEV.S(sortiert0!C$2:C$31),1)</f>
        <v>0.54247562209890465</v>
      </c>
      <c r="G20">
        <f>NORMDIST(sortiert0!D20,AVERAGE(sortiert0!D$2:D$31),_xlfn.STDEV.S(sortiert0!D$2:D$31),1)</f>
        <v>0.36255951038813872</v>
      </c>
      <c r="H20">
        <f>NORMDIST(sortiert0!E20,AVERAGE(sortiert0!E$2:E$31),_xlfn.STDEV.S(sortiert0!E$2:E$31),1)</f>
        <v>0.31737368016952516</v>
      </c>
      <c r="I20">
        <f>NORMDIST(sortiert0!F20,AVERAGE(sortiert0!F$2:F$31),_xlfn.STDEV.S(sortiert0!F$2:F$31),1)</f>
        <v>0.45817838426038832</v>
      </c>
      <c r="J20">
        <f>NORMDIST(sortiert0!G20,AVERAGE(sortiert0!G$2:G$31),_xlfn.STDEV.S(sortiert0!G$2:G$31),1)</f>
        <v>0.50440345457323166</v>
      </c>
      <c r="K20">
        <f>NORMDIST(sortiert0!H20,AVERAGE(sortiert0!H$2:H$31),_xlfn.STDEV.S(sortiert0!H$2:H$31),1)</f>
        <v>0.50893461555022612</v>
      </c>
      <c r="L20">
        <f>NORMDIST(sortiert0!I20,AVERAGE(sortiert0!I$2:I$31),_xlfn.STDEV.S(sortiert0!I$2:I$31),1)</f>
        <v>0.49752468232778657</v>
      </c>
      <c r="M20">
        <f t="shared" si="0"/>
        <v>7.4889316097486169E-3</v>
      </c>
      <c r="N20">
        <f t="shared" si="1"/>
        <v>5.871700606088337E-2</v>
      </c>
      <c r="O20">
        <f t="shared" si="2"/>
        <v>5.7524377901095325E-2</v>
      </c>
      <c r="P20">
        <f t="shared" si="3"/>
        <v>0.23744048961186126</v>
      </c>
      <c r="Q20">
        <f t="shared" si="4"/>
        <v>0.28262631983047481</v>
      </c>
      <c r="R20">
        <f t="shared" si="5"/>
        <v>0.14182161573961166</v>
      </c>
      <c r="S20">
        <f t="shared" si="6"/>
        <v>9.559654542676832E-2</v>
      </c>
      <c r="T20">
        <f t="shared" si="7"/>
        <v>9.1065384449773856E-2</v>
      </c>
      <c r="U20">
        <f t="shared" si="8"/>
        <v>0.10247531767221341</v>
      </c>
    </row>
    <row r="21" spans="1:21" x14ac:dyDescent="0.25">
      <c r="A21">
        <v>20</v>
      </c>
      <c r="B21">
        <f t="shared" si="9"/>
        <v>0.31147540983606559</v>
      </c>
      <c r="C21">
        <f t="shared" si="10"/>
        <v>0.6333333333333333</v>
      </c>
      <c r="D21">
        <f>NORMDIST(sortiert0!A21,AVERAGE(sortiert0!A$2:A$62),_xlfn.STDEV.S(sortiert0!A$2:A$62),1)</f>
        <v>0.30257089882286337</v>
      </c>
      <c r="E21">
        <f>NORMDIST(sortiert0!B21,AVERAGE(sortiert0!B$2:B$31),_xlfn.STDEV.S(sortiert0!B$2:B$31),1)</f>
        <v>0.65871700606088335</v>
      </c>
      <c r="F21">
        <f>NORMDIST(sortiert0!C21,AVERAGE(sortiert0!C$2:C$31),_xlfn.STDEV.S(sortiert0!C$2:C$31),1)</f>
        <v>0.57957071955247974</v>
      </c>
      <c r="G21">
        <f>NORMDIST(sortiert0!D21,AVERAGE(sortiert0!D$2:D$31),_xlfn.STDEV.S(sortiert0!D$2:D$31),1)</f>
        <v>0.42590828027507593</v>
      </c>
      <c r="H21">
        <f>NORMDIST(sortiert0!E21,AVERAGE(sortiert0!E$2:E$31),_xlfn.STDEV.S(sortiert0!E$2:E$31),1)</f>
        <v>0.44139590294283521</v>
      </c>
      <c r="I21">
        <f>NORMDIST(sortiert0!F21,AVERAGE(sortiert0!F$2:F$31),_xlfn.STDEV.S(sortiert0!F$2:F$31),1)</f>
        <v>0.51795044397073653</v>
      </c>
      <c r="J21">
        <f>NORMDIST(sortiert0!G21,AVERAGE(sortiert0!G$2:G$31),_xlfn.STDEV.S(sortiert0!G$2:G$31),1)</f>
        <v>0.50440345457323166</v>
      </c>
      <c r="K21">
        <f>NORMDIST(sortiert0!H21,AVERAGE(sortiert0!H$2:H$31),_xlfn.STDEV.S(sortiert0!H$2:H$31),1)</f>
        <v>0.58487359424317675</v>
      </c>
      <c r="L21">
        <f>NORMDIST(sortiert0!I21,AVERAGE(sortiert0!I$2:I$31),_xlfn.STDEV.S(sortiert0!I$2:I$31),1)</f>
        <v>0.49752468232778657</v>
      </c>
      <c r="M21">
        <f t="shared" si="0"/>
        <v>8.9045110132022209E-3</v>
      </c>
      <c r="N21">
        <f t="shared" si="1"/>
        <v>2.5383672727550044E-2</v>
      </c>
      <c r="O21">
        <f t="shared" si="2"/>
        <v>5.3762613780853563E-2</v>
      </c>
      <c r="P21">
        <f t="shared" si="3"/>
        <v>0.20742505305825737</v>
      </c>
      <c r="Q21">
        <f t="shared" si="4"/>
        <v>0.1919374303904981</v>
      </c>
      <c r="R21">
        <f t="shared" si="5"/>
        <v>0.11538288936259677</v>
      </c>
      <c r="S21">
        <f t="shared" si="6"/>
        <v>0.12892987876010165</v>
      </c>
      <c r="T21">
        <f t="shared" si="7"/>
        <v>4.8459739090156551E-2</v>
      </c>
      <c r="U21">
        <f t="shared" si="8"/>
        <v>0.13580865100554673</v>
      </c>
    </row>
    <row r="22" spans="1:21" x14ac:dyDescent="0.25">
      <c r="A22">
        <v>21</v>
      </c>
      <c r="B22">
        <f t="shared" si="9"/>
        <v>0.32786885245901637</v>
      </c>
      <c r="C22">
        <f t="shared" si="10"/>
        <v>0.66666666666666663</v>
      </c>
      <c r="D22">
        <f>NORMDIST(sortiert0!A22,AVERAGE(sortiert0!A$2:A$62),_xlfn.STDEV.S(sortiert0!A$2:A$62),1)</f>
        <v>0.30257089882286337</v>
      </c>
      <c r="E22">
        <f>NORMDIST(sortiert0!B22,AVERAGE(sortiert0!B$2:B$31),_xlfn.STDEV.S(sortiert0!B$2:B$31),1)</f>
        <v>0.72647134696773252</v>
      </c>
      <c r="F22">
        <f>NORMDIST(sortiert0!C22,AVERAGE(sortiert0!C$2:C$31),_xlfn.STDEV.S(sortiert0!C$2:C$31),1)</f>
        <v>0.57957071955247974</v>
      </c>
      <c r="G22">
        <f>NORMDIST(sortiert0!D22,AVERAGE(sortiert0!D$2:D$31),_xlfn.STDEV.S(sortiert0!D$2:D$31),1)</f>
        <v>0.42590828027507593</v>
      </c>
      <c r="H22">
        <f>NORMDIST(sortiert0!E22,AVERAGE(sortiert0!E$2:E$31),_xlfn.STDEV.S(sortiert0!E$2:E$31),1)</f>
        <v>0.50653487170775624</v>
      </c>
      <c r="I22">
        <f>NORMDIST(sortiert0!F22,AVERAGE(sortiert0!F$2:F$31),_xlfn.STDEV.S(sortiert0!F$2:F$31),1)</f>
        <v>0.57732096924244547</v>
      </c>
      <c r="J22">
        <f>NORMDIST(sortiert0!G22,AVERAGE(sortiert0!G$2:G$31),_xlfn.STDEV.S(sortiert0!G$2:G$31),1)</f>
        <v>0.5700921459941366</v>
      </c>
      <c r="K22">
        <f>NORMDIST(sortiert0!H22,AVERAGE(sortiert0!H$2:H$31),_xlfn.STDEV.S(sortiert0!H$2:H$31),1)</f>
        <v>0.69228823787161731</v>
      </c>
      <c r="L22">
        <f>NORMDIST(sortiert0!I22,AVERAGE(sortiert0!I$2:I$31),_xlfn.STDEV.S(sortiert0!I$2:I$31),1)</f>
        <v>0.57139917911707139</v>
      </c>
      <c r="M22">
        <f t="shared" si="0"/>
        <v>2.5297953636153003E-2</v>
      </c>
      <c r="N22">
        <f t="shared" si="1"/>
        <v>5.9804680301065893E-2</v>
      </c>
      <c r="O22">
        <f t="shared" si="2"/>
        <v>8.7095947114186889E-2</v>
      </c>
      <c r="P22">
        <f t="shared" si="3"/>
        <v>0.2407583863915907</v>
      </c>
      <c r="Q22">
        <f t="shared" si="4"/>
        <v>0.16013179495891039</v>
      </c>
      <c r="R22">
        <f t="shared" si="5"/>
        <v>8.934569742422116E-2</v>
      </c>
      <c r="S22">
        <f t="shared" si="6"/>
        <v>9.6574520672530029E-2</v>
      </c>
      <c r="T22">
        <f t="shared" si="7"/>
        <v>2.5621571204950677E-2</v>
      </c>
      <c r="U22">
        <f t="shared" si="8"/>
        <v>9.5267487549595242E-2</v>
      </c>
    </row>
    <row r="23" spans="1:21" x14ac:dyDescent="0.25">
      <c r="A23">
        <v>22</v>
      </c>
      <c r="B23">
        <f t="shared" si="9"/>
        <v>0.34426229508196721</v>
      </c>
      <c r="C23">
        <f t="shared" si="10"/>
        <v>0.7</v>
      </c>
      <c r="D23">
        <f>NORMDIST(sortiert0!A23,AVERAGE(sortiert0!A$2:A$62),_xlfn.STDEV.S(sortiert0!A$2:A$62),1)</f>
        <v>0.33826022305983694</v>
      </c>
      <c r="E23">
        <f>NORMDIST(sortiert0!B23,AVERAGE(sortiert0!B$2:B$31),_xlfn.STDEV.S(sortiert0!B$2:B$31),1)</f>
        <v>0.72647134696773252</v>
      </c>
      <c r="F23">
        <f>NORMDIST(sortiert0!C23,AVERAGE(sortiert0!C$2:C$31),_xlfn.STDEV.S(sortiert0!C$2:C$31),1)</f>
        <v>0.57957071955247974</v>
      </c>
      <c r="G23">
        <f>NORMDIST(sortiert0!D23,AVERAGE(sortiert0!D$2:D$31),_xlfn.STDEV.S(sortiert0!D$2:D$31),1)</f>
        <v>0.42590828027507593</v>
      </c>
      <c r="H23">
        <f>NORMDIST(sortiert0!E23,AVERAGE(sortiert0!E$2:E$31),_xlfn.STDEV.S(sortiert0!E$2:E$31),1)</f>
        <v>0.69420951818740773</v>
      </c>
      <c r="I23">
        <f>NORMDIST(sortiert0!F23,AVERAGE(sortiert0!F$2:F$31),_xlfn.STDEV.S(sortiert0!F$2:F$31),1)</f>
        <v>0.63498245025575384</v>
      </c>
      <c r="J23">
        <f>NORMDIST(sortiert0!G23,AVERAGE(sortiert0!G$2:G$31),_xlfn.STDEV.S(sortiert0!G$2:G$31),1)</f>
        <v>0.63389208820493315</v>
      </c>
      <c r="K23">
        <f>NORMDIST(sortiert0!H23,AVERAGE(sortiert0!H$2:H$31),_xlfn.STDEV.S(sortiert0!H$2:H$31),1)</f>
        <v>0.72519237102981571</v>
      </c>
      <c r="L23">
        <f>NORMDIST(sortiert0!I23,AVERAGE(sortiert0!I$2:I$31),_xlfn.STDEV.S(sortiert0!I$2:I$31),1)</f>
        <v>0.57139917911707139</v>
      </c>
      <c r="M23">
        <f t="shared" si="0"/>
        <v>6.002072022130267E-3</v>
      </c>
      <c r="N23">
        <f t="shared" si="1"/>
        <v>2.6471346967732567E-2</v>
      </c>
      <c r="O23">
        <f t="shared" si="2"/>
        <v>0.12042928044752021</v>
      </c>
      <c r="P23">
        <f t="shared" si="3"/>
        <v>0.27409171972492402</v>
      </c>
      <c r="Q23">
        <f t="shared" si="4"/>
        <v>5.7904818125922297E-3</v>
      </c>
      <c r="R23">
        <f t="shared" si="5"/>
        <v>6.5017549744246117E-2</v>
      </c>
      <c r="S23">
        <f t="shared" si="6"/>
        <v>6.6107911795066809E-2</v>
      </c>
      <c r="T23">
        <f t="shared" si="7"/>
        <v>2.5192371029815752E-2</v>
      </c>
      <c r="U23">
        <f t="shared" si="8"/>
        <v>0.12860082088292857</v>
      </c>
    </row>
    <row r="24" spans="1:21" x14ac:dyDescent="0.25">
      <c r="A24">
        <v>23</v>
      </c>
      <c r="B24">
        <f t="shared" si="9"/>
        <v>0.36065573770491804</v>
      </c>
      <c r="C24">
        <f t="shared" si="10"/>
        <v>0.73333333333333328</v>
      </c>
      <c r="D24">
        <f>NORMDIST(sortiert0!A24,AVERAGE(sortiert0!A$2:A$62),_xlfn.STDEV.S(sortiert0!A$2:A$62),1)</f>
        <v>0.37546574262223664</v>
      </c>
      <c r="E24">
        <f>NORMDIST(sortiert0!B24,AVERAGE(sortiert0!B$2:B$31),_xlfn.STDEV.S(sortiert0!B$2:B$31),1)</f>
        <v>0.75765561769221046</v>
      </c>
      <c r="F24">
        <f>NORMDIST(sortiert0!C24,AVERAGE(sortiert0!C$2:C$31),_xlfn.STDEV.S(sortiert0!C$2:C$31),1)</f>
        <v>0.65137712292102201</v>
      </c>
      <c r="G24">
        <f>NORMDIST(sortiert0!D24,AVERAGE(sortiert0!D$2:D$31),_xlfn.STDEV.S(sortiert0!D$2:D$31),1)</f>
        <v>0.49123330933353981</v>
      </c>
      <c r="H24">
        <f>NORMDIST(sortiert0!E24,AVERAGE(sortiert0!E$2:E$31),_xlfn.STDEV.S(sortiert0!E$2:E$31),1)</f>
        <v>0.69420951818740773</v>
      </c>
      <c r="I24">
        <f>NORMDIST(sortiert0!F24,AVERAGE(sortiert0!F$2:F$31),_xlfn.STDEV.S(sortiert0!F$2:F$31),1)</f>
        <v>0.82772568289703718</v>
      </c>
      <c r="J24">
        <f>NORMDIST(sortiert0!G24,AVERAGE(sortiert0!G$2:G$31),_xlfn.STDEV.S(sortiert0!G$2:G$31),1)</f>
        <v>0.74962842696821963</v>
      </c>
      <c r="K24">
        <f>NORMDIST(sortiert0!H24,AVERAGE(sortiert0!H$2:H$31),_xlfn.STDEV.S(sortiert0!H$2:H$31),1)</f>
        <v>0.78532851173939611</v>
      </c>
      <c r="L24">
        <f>NORMDIST(sortiert0!I24,AVERAGE(sortiert0!I$2:I$31),_xlfn.STDEV.S(sortiert0!I$2:I$31),1)</f>
        <v>0.64284720642955917</v>
      </c>
      <c r="M24">
        <f t="shared" si="0"/>
        <v>1.4810004917318598E-2</v>
      </c>
      <c r="N24">
        <f t="shared" si="1"/>
        <v>2.4322284358877178E-2</v>
      </c>
      <c r="O24">
        <f t="shared" si="2"/>
        <v>8.195621041231127E-2</v>
      </c>
      <c r="P24">
        <f t="shared" si="3"/>
        <v>0.24210002399979347</v>
      </c>
      <c r="Q24">
        <f t="shared" si="4"/>
        <v>3.9123815145925556E-2</v>
      </c>
      <c r="R24">
        <f t="shared" si="5"/>
        <v>9.4392349563703903E-2</v>
      </c>
      <c r="S24">
        <f t="shared" si="6"/>
        <v>1.6295093634886348E-2</v>
      </c>
      <c r="T24">
        <f t="shared" si="7"/>
        <v>5.1995178406062825E-2</v>
      </c>
      <c r="U24">
        <f t="shared" si="8"/>
        <v>9.0486126903774111E-2</v>
      </c>
    </row>
    <row r="25" spans="1:21" x14ac:dyDescent="0.25">
      <c r="A25">
        <v>24</v>
      </c>
      <c r="B25">
        <f t="shared" si="9"/>
        <v>0.37704918032786883</v>
      </c>
      <c r="C25">
        <f t="shared" si="10"/>
        <v>0.76666666666666672</v>
      </c>
      <c r="D25">
        <f>NORMDIST(sortiert0!A25,AVERAGE(sortiert0!A$2:A$62),_xlfn.STDEV.S(sortiert0!A$2:A$62),1)</f>
        <v>0.37546574262223664</v>
      </c>
      <c r="E25">
        <f>NORMDIST(sortiert0!B25,AVERAGE(sortiert0!B$2:B$31),_xlfn.STDEV.S(sortiert0!B$2:B$31),1)</f>
        <v>0.81380155637596041</v>
      </c>
      <c r="F25">
        <f>NORMDIST(sortiert0!C25,AVERAGE(sortiert0!C$2:C$31),_xlfn.STDEV.S(sortiert0!C$2:C$31),1)</f>
        <v>0.77802272680907958</v>
      </c>
      <c r="G25">
        <f>NORMDIST(sortiert0!D25,AVERAGE(sortiert0!D$2:D$31),_xlfn.STDEV.S(sortiert0!D$2:D$31),1)</f>
        <v>0.83322062385518048</v>
      </c>
      <c r="H25">
        <f>NORMDIST(sortiert0!E25,AVERAGE(sortiert0!E$2:E$31),_xlfn.STDEV.S(sortiert0!E$2:E$31),1)</f>
        <v>0.74909045775087901</v>
      </c>
      <c r="I25">
        <f>NORMDIST(sortiert0!F25,AVERAGE(sortiert0!F$2:F$31),_xlfn.STDEV.S(sortiert0!F$2:F$31),1)</f>
        <v>0.82772568289703718</v>
      </c>
      <c r="J25">
        <f>NORMDIST(sortiert0!G25,AVERAGE(sortiert0!G$2:G$31),_xlfn.STDEV.S(sortiert0!G$2:G$31),1)</f>
        <v>0.74962842696821963</v>
      </c>
      <c r="K25">
        <f>NORMDIST(sortiert0!H25,AVERAGE(sortiert0!H$2:H$31),_xlfn.STDEV.S(sortiert0!H$2:H$31),1)</f>
        <v>0.78532851173939611</v>
      </c>
      <c r="L25">
        <f>NORMDIST(sortiert0!I25,AVERAGE(sortiert0!I$2:I$31),_xlfn.STDEV.S(sortiert0!I$2:I$31),1)</f>
        <v>0.70960185330153913</v>
      </c>
      <c r="M25">
        <f t="shared" si="0"/>
        <v>1.5834377056321847E-3</v>
      </c>
      <c r="N25">
        <f t="shared" si="1"/>
        <v>4.7134889709293692E-2</v>
      </c>
      <c r="O25">
        <f t="shared" si="2"/>
        <v>1.135606014241286E-2</v>
      </c>
      <c r="P25">
        <f t="shared" si="3"/>
        <v>6.6553957188513757E-2</v>
      </c>
      <c r="Q25">
        <f t="shared" si="4"/>
        <v>1.7576208915787706E-2</v>
      </c>
      <c r="R25">
        <f t="shared" si="5"/>
        <v>6.1059016230370466E-2</v>
      </c>
      <c r="S25">
        <f t="shared" si="6"/>
        <v>1.7038239698447089E-2</v>
      </c>
      <c r="T25">
        <f t="shared" si="7"/>
        <v>1.8661845072729388E-2</v>
      </c>
      <c r="U25">
        <f t="shared" si="8"/>
        <v>5.7064813365127587E-2</v>
      </c>
    </row>
    <row r="26" spans="1:21" x14ac:dyDescent="0.25">
      <c r="A26">
        <v>25</v>
      </c>
      <c r="B26">
        <f t="shared" si="9"/>
        <v>0.39344262295081966</v>
      </c>
      <c r="C26">
        <f t="shared" si="10"/>
        <v>0.8</v>
      </c>
      <c r="D26">
        <f>NORMDIST(sortiert0!A26,AVERAGE(sortiert0!A$2:A$62),_xlfn.STDEV.S(sortiert0!A$2:A$62),1)</f>
        <v>0.37546574262223664</v>
      </c>
      <c r="E26">
        <f>NORMDIST(sortiert0!B26,AVERAGE(sortiert0!B$2:B$31),_xlfn.STDEV.S(sortiert0!B$2:B$31),1)</f>
        <v>0.81380155637596041</v>
      </c>
      <c r="F26">
        <f>NORMDIST(sortiert0!C26,AVERAGE(sortiert0!C$2:C$31),_xlfn.STDEV.S(sortiert0!C$2:C$31),1)</f>
        <v>0.80501045934867843</v>
      </c>
      <c r="G26">
        <f>NORMDIST(sortiert0!D26,AVERAGE(sortiert0!D$2:D$31),_xlfn.STDEV.S(sortiert0!D$2:D$31),1)</f>
        <v>0.87113970260266949</v>
      </c>
      <c r="H26">
        <f>NORMDIST(sortiert0!E26,AVERAGE(sortiert0!E$2:E$31),_xlfn.STDEV.S(sortiert0!E$2:E$31),1)</f>
        <v>0.79826571428398285</v>
      </c>
      <c r="I26">
        <f>NORMDIST(sortiert0!F26,AVERAGE(sortiert0!F$2:F$31),_xlfn.STDEV.S(sortiert0!F$2:F$31),1)</f>
        <v>0.86329648881173193</v>
      </c>
      <c r="J26">
        <f>NORMDIST(sortiert0!G26,AVERAGE(sortiert0!G$2:G$31),_xlfn.STDEV.S(sortiert0!G$2:G$31),1)</f>
        <v>0.84242209668077961</v>
      </c>
      <c r="K26">
        <f>NORMDIST(sortiert0!H26,AVERAGE(sortiert0!H$2:H$31),_xlfn.STDEV.S(sortiert0!H$2:H$31),1)</f>
        <v>0.78532851173939611</v>
      </c>
      <c r="L26">
        <f>NORMDIST(sortiert0!I26,AVERAGE(sortiert0!I$2:I$31),_xlfn.STDEV.S(sortiert0!I$2:I$31),1)</f>
        <v>0.76985341481750225</v>
      </c>
      <c r="M26">
        <f t="shared" si="0"/>
        <v>1.7976880328583023E-2</v>
      </c>
      <c r="N26">
        <f t="shared" si="1"/>
        <v>1.3801556375960367E-2</v>
      </c>
      <c r="O26">
        <f t="shared" si="2"/>
        <v>5.0104593486783866E-3</v>
      </c>
      <c r="P26">
        <f t="shared" si="3"/>
        <v>7.1139702602669441E-2</v>
      </c>
      <c r="Q26">
        <f t="shared" si="4"/>
        <v>1.7342857160171921E-3</v>
      </c>
      <c r="R26">
        <f t="shared" si="5"/>
        <v>6.3296488811731888E-2</v>
      </c>
      <c r="S26">
        <f t="shared" si="6"/>
        <v>4.2422096680779564E-2</v>
      </c>
      <c r="T26">
        <f t="shared" si="7"/>
        <v>1.4671488260603938E-2</v>
      </c>
      <c r="U26">
        <f t="shared" si="8"/>
        <v>3.0146585182497798E-2</v>
      </c>
    </row>
    <row r="27" spans="1:21" x14ac:dyDescent="0.25">
      <c r="A27">
        <v>26</v>
      </c>
      <c r="B27">
        <f t="shared" si="9"/>
        <v>0.4098360655737705</v>
      </c>
      <c r="C27">
        <f t="shared" si="10"/>
        <v>0.83333333333333337</v>
      </c>
      <c r="D27">
        <f>NORMDIST(sortiert0!A27,AVERAGE(sortiert0!A$2:A$62),_xlfn.STDEV.S(sortiert0!A$2:A$62),1)</f>
        <v>0.39453861885964203</v>
      </c>
      <c r="E27">
        <f>NORMDIST(sortiert0!B27,AVERAGE(sortiert0!B$2:B$31),_xlfn.STDEV.S(sortiert0!B$2:B$31),1)</f>
        <v>0.83857014590293988</v>
      </c>
      <c r="F27">
        <f>NORMDIST(sortiert0!C27,AVERAGE(sortiert0!C$2:C$31),_xlfn.STDEV.S(sortiert0!C$2:C$31),1)</f>
        <v>0.82990202263015567</v>
      </c>
      <c r="G27">
        <f>NORMDIST(sortiert0!D27,AVERAGE(sortiert0!D$2:D$31),_xlfn.STDEV.S(sortiert0!D$2:D$31),1)</f>
        <v>0.87113970260266949</v>
      </c>
      <c r="H27">
        <f>NORMDIST(sortiert0!E27,AVERAGE(sortiert0!E$2:E$31),_xlfn.STDEV.S(sortiert0!E$2:E$31),1)</f>
        <v>0.8775988609496127</v>
      </c>
      <c r="I27">
        <f>NORMDIST(sortiert0!F27,AVERAGE(sortiert0!F$2:F$31),_xlfn.STDEV.S(sortiert0!F$2:F$31),1)</f>
        <v>0.89348640729013473</v>
      </c>
      <c r="J27">
        <f>NORMDIST(sortiert0!G27,AVERAGE(sortiert0!G$2:G$31),_xlfn.STDEV.S(sortiert0!G$2:G$31),1)</f>
        <v>0.87900617061079112</v>
      </c>
      <c r="K27">
        <f>NORMDIST(sortiert0!H27,AVERAGE(sortiert0!H$2:H$31),_xlfn.STDEV.S(sortiert0!H$2:H$31),1)</f>
        <v>0.83702301874311336</v>
      </c>
      <c r="L27">
        <f>NORMDIST(sortiert0!I27,AVERAGE(sortiert0!I$2:I$31),_xlfn.STDEV.S(sortiert0!I$2:I$31),1)</f>
        <v>0.86664019402747816</v>
      </c>
      <c r="M27">
        <f t="shared" si="0"/>
        <v>1.5297446714128471E-2</v>
      </c>
      <c r="N27">
        <f t="shared" si="1"/>
        <v>5.2368125696065082E-3</v>
      </c>
      <c r="O27">
        <f t="shared" si="2"/>
        <v>3.4313107031777035E-3</v>
      </c>
      <c r="P27">
        <f t="shared" si="3"/>
        <v>3.7806369269336115E-2</v>
      </c>
      <c r="Q27">
        <f t="shared" si="4"/>
        <v>4.4265527616279332E-2</v>
      </c>
      <c r="R27">
        <f t="shared" si="5"/>
        <v>6.0153073956801362E-2</v>
      </c>
      <c r="S27">
        <f t="shared" si="6"/>
        <v>4.5672837277457745E-2</v>
      </c>
      <c r="T27">
        <f t="shared" si="7"/>
        <v>3.6896854097799858E-3</v>
      </c>
      <c r="U27">
        <f t="shared" si="8"/>
        <v>3.3306860694144791E-2</v>
      </c>
    </row>
    <row r="28" spans="1:21" x14ac:dyDescent="0.25">
      <c r="A28">
        <v>27</v>
      </c>
      <c r="B28">
        <f t="shared" si="9"/>
        <v>0.42622950819672129</v>
      </c>
      <c r="C28">
        <f t="shared" si="10"/>
        <v>0.8666666666666667</v>
      </c>
      <c r="D28">
        <f>NORMDIST(sortiert0!A28,AVERAGE(sortiert0!A$2:A$62),_xlfn.STDEV.S(sortiert0!A$2:A$62),1)</f>
        <v>0.45311221067018814</v>
      </c>
      <c r="E28">
        <f>NORMDIST(sortiert0!B28,AVERAGE(sortiert0!B$2:B$31),_xlfn.STDEV.S(sortiert0!B$2:B$31),1)</f>
        <v>0.83857014590293988</v>
      </c>
      <c r="F28">
        <f>NORMDIST(sortiert0!C28,AVERAGE(sortiert0!C$2:C$31),_xlfn.STDEV.S(sortiert0!C$2:C$31),1)</f>
        <v>0.87327794287654992</v>
      </c>
      <c r="G28">
        <f>NORMDIST(sortiert0!D28,AVERAGE(sortiert0!D$2:D$31),_xlfn.STDEV.S(sortiert0!D$2:D$31),1)</f>
        <v>0.9026189493582677</v>
      </c>
      <c r="H28">
        <f>NORMDIST(sortiert0!E28,AVERAGE(sortiert0!E$2:E$31),_xlfn.STDEV.S(sortiert0!E$2:E$31),1)</f>
        <v>0.95098741490595684</v>
      </c>
      <c r="I28">
        <f>NORMDIST(sortiert0!F28,AVERAGE(sortiert0!F$2:F$31),_xlfn.STDEV.S(sortiert0!F$2:F$31),1)</f>
        <v>0.89348640729013473</v>
      </c>
      <c r="J28">
        <f>NORMDIST(sortiert0!G28,AVERAGE(sortiert0!G$2:G$31),_xlfn.STDEV.S(sortiert0!G$2:G$31),1)</f>
        <v>0.87900617061079112</v>
      </c>
      <c r="K28">
        <f>NORMDIST(sortiert0!H28,AVERAGE(sortiert0!H$2:H$31),_xlfn.STDEV.S(sortiert0!H$2:H$31),1)</f>
        <v>0.94041125853504437</v>
      </c>
      <c r="L28">
        <f>NORMDIST(sortiert0!I28,AVERAGE(sortiert0!I$2:I$31),_xlfn.STDEV.S(sortiert0!I$2:I$31),1)</f>
        <v>0.86664019402747816</v>
      </c>
      <c r="M28">
        <f t="shared" si="0"/>
        <v>2.6882702473466857E-2</v>
      </c>
      <c r="N28">
        <f t="shared" si="1"/>
        <v>2.8096520763726818E-2</v>
      </c>
      <c r="O28">
        <f t="shared" si="2"/>
        <v>6.6112762098832212E-3</v>
      </c>
      <c r="P28">
        <f t="shared" si="3"/>
        <v>3.5952282691601001E-2</v>
      </c>
      <c r="Q28">
        <f t="shared" si="4"/>
        <v>8.4320748239290144E-2</v>
      </c>
      <c r="R28">
        <f t="shared" si="5"/>
        <v>2.6819740623468036E-2</v>
      </c>
      <c r="S28">
        <f t="shared" si="6"/>
        <v>1.2339503944124419E-2</v>
      </c>
      <c r="T28">
        <f t="shared" si="7"/>
        <v>7.3744591868377674E-2</v>
      </c>
      <c r="U28">
        <f t="shared" si="8"/>
        <v>2.6472639188535041E-5</v>
      </c>
    </row>
    <row r="29" spans="1:21" x14ac:dyDescent="0.25">
      <c r="A29">
        <v>28</v>
      </c>
      <c r="B29">
        <f t="shared" si="9"/>
        <v>0.44262295081967212</v>
      </c>
      <c r="C29">
        <f t="shared" si="10"/>
        <v>0.9</v>
      </c>
      <c r="D29">
        <f>NORMDIST(sortiert0!A29,AVERAGE(sortiert0!A$2:A$62),_xlfn.STDEV.S(sortiert0!A$2:A$62),1)</f>
        <v>0.47293267760576441</v>
      </c>
      <c r="E29">
        <f>NORMDIST(sortiert0!B29,AVERAGE(sortiert0!B$2:B$31),_xlfn.STDEV.S(sortiert0!B$2:B$31),1)</f>
        <v>0.88135939468590141</v>
      </c>
      <c r="F29">
        <f>NORMDIST(sortiert0!C29,AVERAGE(sortiert0!C$2:C$31),_xlfn.STDEV.S(sortiert0!C$2:C$31),1)</f>
        <v>0.89179797580501297</v>
      </c>
      <c r="G29">
        <f>NORMDIST(sortiert0!D29,AVERAGE(sortiert0!D$2:D$31),_xlfn.STDEV.S(sortiert0!D$2:D$31),1)</f>
        <v>0.9280532023786412</v>
      </c>
      <c r="H29">
        <f>NORMDIST(sortiert0!E29,AVERAGE(sortiert0!E$2:E$31),_xlfn.STDEV.S(sortiert0!E$2:E$31),1)</f>
        <v>0.95098741490595684</v>
      </c>
      <c r="I29">
        <f>NORMDIST(sortiert0!F29,AVERAGE(sortiert0!F$2:F$31),_xlfn.STDEV.S(sortiert0!F$2:F$31),1)</f>
        <v>0.91854013653483801</v>
      </c>
      <c r="J29">
        <f>NORMDIST(sortiert0!G29,AVERAGE(sortiert0!G$2:G$31),_xlfn.STDEV.S(sortiert0!G$2:G$31),1)</f>
        <v>0.96654781877523122</v>
      </c>
      <c r="K29">
        <f>NORMDIST(sortiert0!H29,AVERAGE(sortiert0!H$2:H$31),_xlfn.STDEV.S(sortiert0!H$2:H$31),1)</f>
        <v>0.95995938874837849</v>
      </c>
      <c r="L29">
        <f>NORMDIST(sortiert0!I29,AVERAGE(sortiert0!I$2:I$31),_xlfn.STDEV.S(sortiert0!I$2:I$31),1)</f>
        <v>0.97939246216514875</v>
      </c>
      <c r="M29">
        <f t="shared" si="0"/>
        <v>3.0309726786092284E-2</v>
      </c>
      <c r="N29">
        <f t="shared" si="1"/>
        <v>1.8640605314098613E-2</v>
      </c>
      <c r="O29">
        <f t="shared" si="2"/>
        <v>8.2020241949870565E-3</v>
      </c>
      <c r="P29">
        <f t="shared" si="3"/>
        <v>2.8053202378641173E-2</v>
      </c>
      <c r="Q29">
        <f t="shared" si="4"/>
        <v>5.0987414905956818E-2</v>
      </c>
      <c r="R29">
        <f t="shared" si="5"/>
        <v>1.8540136534837992E-2</v>
      </c>
      <c r="S29">
        <f t="shared" si="6"/>
        <v>6.6547818775231193E-2</v>
      </c>
      <c r="T29">
        <f t="shared" si="7"/>
        <v>5.9959388748378473E-2</v>
      </c>
      <c r="U29">
        <f t="shared" si="8"/>
        <v>7.9392462165148725E-2</v>
      </c>
    </row>
    <row r="30" spans="1:21" x14ac:dyDescent="0.25">
      <c r="A30">
        <v>29</v>
      </c>
      <c r="B30">
        <f t="shared" si="9"/>
        <v>0.45901639344262296</v>
      </c>
      <c r="C30">
        <f t="shared" si="10"/>
        <v>0.93333333333333335</v>
      </c>
      <c r="D30">
        <f>NORMDIST(sortiert0!A30,AVERAGE(sortiert0!A$2:A$62),_xlfn.STDEV.S(sortiert0!A$2:A$62),1)</f>
        <v>0.47293267760576441</v>
      </c>
      <c r="E30">
        <f>NORMDIST(sortiert0!B30,AVERAGE(sortiert0!B$2:B$31),_xlfn.STDEV.S(sortiert0!B$2:B$31),1)</f>
        <v>0.91543755099121504</v>
      </c>
      <c r="F30">
        <f>NORMDIST(sortiert0!C30,AVERAGE(sortiert0!C$2:C$31),_xlfn.STDEV.S(sortiert0!C$2:C$31),1)</f>
        <v>0.98844157449845038</v>
      </c>
      <c r="G30">
        <f>NORMDIST(sortiert0!D30,AVERAGE(sortiert0!D$2:D$31),_xlfn.STDEV.S(sortiert0!D$2:D$31),1)</f>
        <v>0.98302825034846808</v>
      </c>
      <c r="H30">
        <f>NORMDIST(sortiert0!E30,AVERAGE(sortiert0!E$2:E$31),_xlfn.STDEV.S(sortiert0!E$2:E$31),1)</f>
        <v>0.96549208899301409</v>
      </c>
      <c r="I30">
        <f>NORMDIST(sortiert0!F30,AVERAGE(sortiert0!F$2:F$31),_xlfn.STDEV.S(sortiert0!F$2:F$31),1)</f>
        <v>0.97700341088937448</v>
      </c>
      <c r="J30">
        <f>NORMDIST(sortiert0!G30,AVERAGE(sortiert0!G$2:G$31),_xlfn.STDEV.S(sortiert0!G$2:G$31),1)</f>
        <v>0.96654781877523122</v>
      </c>
      <c r="K30">
        <f>NORMDIST(sortiert0!H30,AVERAGE(sortiert0!H$2:H$31),_xlfn.STDEV.S(sortiert0!H$2:H$31),1)</f>
        <v>0.9675687662992426</v>
      </c>
      <c r="L30">
        <f>NORMDIST(sortiert0!I30,AVERAGE(sortiert0!I$2:I$31),_xlfn.STDEV.S(sortiert0!I$2:I$31),1)</f>
        <v>0.98704313042545422</v>
      </c>
      <c r="M30">
        <f t="shared" si="0"/>
        <v>1.3916284163141446E-2</v>
      </c>
      <c r="N30">
        <f t="shared" si="1"/>
        <v>1.7895782342118305E-2</v>
      </c>
      <c r="O30">
        <f t="shared" si="2"/>
        <v>5.5108241165117033E-2</v>
      </c>
      <c r="P30">
        <f t="shared" si="3"/>
        <v>4.9694917015134732E-2</v>
      </c>
      <c r="Q30">
        <f t="shared" si="4"/>
        <v>3.2158755659680738E-2</v>
      </c>
      <c r="R30">
        <f t="shared" si="5"/>
        <v>4.3670077556041131E-2</v>
      </c>
      <c r="S30">
        <f t="shared" si="6"/>
        <v>3.3214485441897867E-2</v>
      </c>
      <c r="T30">
        <f t="shared" si="7"/>
        <v>3.4235432965909252E-2</v>
      </c>
      <c r="U30">
        <f t="shared" si="8"/>
        <v>5.370979709212087E-2</v>
      </c>
    </row>
    <row r="31" spans="1:21" x14ac:dyDescent="0.25">
      <c r="A31">
        <v>30</v>
      </c>
      <c r="B31">
        <f t="shared" si="9"/>
        <v>0.47540983606557374</v>
      </c>
      <c r="C31">
        <f t="shared" si="10"/>
        <v>0.96666666666666667</v>
      </c>
      <c r="D31">
        <f>NORMDIST(sortiert0!A31,AVERAGE(sortiert0!A$2:A$62),_xlfn.STDEV.S(sortiert0!A$2:A$62),1)</f>
        <v>0.51272599490527615</v>
      </c>
      <c r="E31">
        <f>NORMDIST(sortiert0!B31,AVERAGE(sortiert0!B$2:B$31),_xlfn.STDEV.S(sortiert0!B$2:B$31),1)</f>
        <v>0.99762936938212576</v>
      </c>
      <c r="F31">
        <f>NORMDIST(sortiert0!C31,AVERAGE(sortiert0!C$2:C$31),_xlfn.STDEV.S(sortiert0!C$2:C$31),1)</f>
        <v>0.99830714071153936</v>
      </c>
      <c r="G31">
        <f>NORMDIST(sortiert0!D31,AVERAGE(sortiert0!D$2:D$31),_xlfn.STDEV.S(sortiert0!D$2:D$31),1)</f>
        <v>0.99947078040427795</v>
      </c>
      <c r="H31">
        <f>NORMDIST(sortiert0!E31,AVERAGE(sortiert0!E$2:E$31),_xlfn.STDEV.S(sortiert0!E$2:E$31),1)</f>
        <v>0.99912243409636181</v>
      </c>
      <c r="I31">
        <f>NORMDIST(sortiert0!F31,AVERAGE(sortiert0!F$2:F$31),_xlfn.STDEV.S(sortiert0!F$2:F$31),1)</f>
        <v>0.99698023348529197</v>
      </c>
      <c r="J31">
        <f>NORMDIST(sortiert0!G31,AVERAGE(sortiert0!G$2:G$31),_xlfn.STDEV.S(sortiert0!G$2:G$31),1)</f>
        <v>0.99861108773026597</v>
      </c>
      <c r="K31">
        <f>NORMDIST(sortiert0!H31,AVERAGE(sortiert0!H$2:H$31),_xlfn.STDEV.S(sortiert0!H$2:H$31),1)</f>
        <v>0.98999483472761118</v>
      </c>
      <c r="L31">
        <f>NORMDIST(sortiert0!I31,AVERAGE(sortiert0!I$2:I$31),_xlfn.STDEV.S(sortiert0!I$2:I$31),1)</f>
        <v>0.9973312698422061</v>
      </c>
      <c r="M31">
        <f t="shared" si="0"/>
        <v>3.7316158839702407E-2</v>
      </c>
      <c r="N31">
        <f t="shared" si="1"/>
        <v>3.0962702715459089E-2</v>
      </c>
      <c r="O31">
        <f t="shared" si="2"/>
        <v>3.1640474044872691E-2</v>
      </c>
      <c r="P31">
        <f t="shared" si="3"/>
        <v>3.2804113737611273E-2</v>
      </c>
      <c r="Q31">
        <f t="shared" si="4"/>
        <v>3.2455767429695137E-2</v>
      </c>
      <c r="R31">
        <f t="shared" si="5"/>
        <v>3.0313566818625293E-2</v>
      </c>
      <c r="S31">
        <f t="shared" si="6"/>
        <v>3.1944421063599293E-2</v>
      </c>
      <c r="T31">
        <f t="shared" si="7"/>
        <v>2.332816806094451E-2</v>
      </c>
      <c r="U31">
        <f t="shared" si="8"/>
        <v>3.0664603175539429E-2</v>
      </c>
    </row>
    <row r="32" spans="1:21" x14ac:dyDescent="0.25">
      <c r="A32">
        <v>31</v>
      </c>
      <c r="B32">
        <f t="shared" si="9"/>
        <v>0.49180327868852458</v>
      </c>
      <c r="D32">
        <f>NORMDIST(sortiert0!A32,AVERAGE(sortiert0!A$2:A$62),_xlfn.STDEV.S(sortiert0!A$2:A$62),1)</f>
        <v>0.51272599490527615</v>
      </c>
      <c r="M32">
        <f t="shared" si="0"/>
        <v>2.0922716216751569E-2</v>
      </c>
    </row>
    <row r="33" spans="1:13" x14ac:dyDescent="0.25">
      <c r="A33">
        <v>32</v>
      </c>
      <c r="B33">
        <f t="shared" si="9"/>
        <v>0.50819672131147542</v>
      </c>
      <c r="D33">
        <f>NORMDIST(sortiert0!A33,AVERAGE(sortiert0!A$2:A$62),_xlfn.STDEV.S(sortiert0!A$2:A$62),1)</f>
        <v>0.53259992616732277</v>
      </c>
      <c r="M33">
        <f t="shared" si="0"/>
        <v>2.4403204855847349E-2</v>
      </c>
    </row>
    <row r="34" spans="1:13" x14ac:dyDescent="0.25">
      <c r="A34">
        <v>33</v>
      </c>
      <c r="B34">
        <f t="shared" si="9"/>
        <v>0.52459016393442626</v>
      </c>
      <c r="D34">
        <f>NORMDIST(sortiert0!A34,AVERAGE(sortiert0!A$2:A$62),_xlfn.STDEV.S(sortiert0!A$2:A$62),1)</f>
        <v>0.53259992616732277</v>
      </c>
      <c r="M34">
        <f t="shared" ref="M34:M62" si="11">ABS($B34-D34)</f>
        <v>8.0097622328965112E-3</v>
      </c>
    </row>
    <row r="35" spans="1:13" x14ac:dyDescent="0.25">
      <c r="A35">
        <v>34</v>
      </c>
      <c r="B35">
        <f t="shared" si="9"/>
        <v>0.54098360655737709</v>
      </c>
      <c r="D35">
        <f>NORMDIST(sortiert0!A35,AVERAGE(sortiert0!A$2:A$62),_xlfn.STDEV.S(sortiert0!A$2:A$62),1)</f>
        <v>0.57205624994770932</v>
      </c>
      <c r="M35">
        <f t="shared" si="11"/>
        <v>3.1072643390332222E-2</v>
      </c>
    </row>
    <row r="36" spans="1:13" x14ac:dyDescent="0.25">
      <c r="A36">
        <v>35</v>
      </c>
      <c r="B36">
        <f t="shared" si="9"/>
        <v>0.55737704918032782</v>
      </c>
      <c r="D36">
        <f>NORMDIST(sortiert0!A36,AVERAGE(sortiert0!A$2:A$62),_xlfn.STDEV.S(sortiert0!A$2:A$62),1)</f>
        <v>0.61080442635353616</v>
      </c>
      <c r="M36">
        <f t="shared" si="11"/>
        <v>5.3427377173208335E-2</v>
      </c>
    </row>
    <row r="37" spans="1:13" x14ac:dyDescent="0.25">
      <c r="A37">
        <v>36</v>
      </c>
      <c r="B37">
        <f t="shared" si="9"/>
        <v>0.57377049180327866</v>
      </c>
      <c r="D37">
        <f>NORMDIST(sortiert0!A37,AVERAGE(sortiert0!A$2:A$62),_xlfn.STDEV.S(sortiert0!A$2:A$62),1)</f>
        <v>0.61080442635353616</v>
      </c>
      <c r="M37">
        <f t="shared" si="11"/>
        <v>3.7033934550257497E-2</v>
      </c>
    </row>
    <row r="38" spans="1:13" x14ac:dyDescent="0.25">
      <c r="A38">
        <v>37</v>
      </c>
      <c r="B38">
        <f t="shared" si="9"/>
        <v>0.5901639344262295</v>
      </c>
      <c r="D38">
        <f>NORMDIST(sortiert0!A38,AVERAGE(sortiert0!A$2:A$62),_xlfn.STDEV.S(sortiert0!A$2:A$62),1)</f>
        <v>0.61080442635353616</v>
      </c>
      <c r="M38">
        <f t="shared" si="11"/>
        <v>2.0640491927306659E-2</v>
      </c>
    </row>
    <row r="39" spans="1:13" x14ac:dyDescent="0.25">
      <c r="A39">
        <v>38</v>
      </c>
      <c r="B39">
        <f t="shared" si="9"/>
        <v>0.60655737704918034</v>
      </c>
      <c r="D39">
        <f>NORMDIST(sortiert0!A39,AVERAGE(sortiert0!A$2:A$62),_xlfn.STDEV.S(sortiert0!A$2:A$62),1)</f>
        <v>0.61080442635353616</v>
      </c>
      <c r="M39">
        <f t="shared" si="11"/>
        <v>4.2470493043558211E-3</v>
      </c>
    </row>
    <row r="40" spans="1:13" x14ac:dyDescent="0.25">
      <c r="A40">
        <v>39</v>
      </c>
      <c r="B40">
        <f t="shared" si="9"/>
        <v>0.62295081967213117</v>
      </c>
      <c r="D40">
        <f>NORMDIST(sortiert0!A40,AVERAGE(sortiert0!A$2:A$62),_xlfn.STDEV.S(sortiert0!A$2:A$62),1)</f>
        <v>0.62979806452584008</v>
      </c>
      <c r="M40">
        <f t="shared" si="11"/>
        <v>6.8472448537089114E-3</v>
      </c>
    </row>
    <row r="41" spans="1:13" x14ac:dyDescent="0.25">
      <c r="A41">
        <v>40</v>
      </c>
      <c r="B41">
        <f t="shared" si="9"/>
        <v>0.63934426229508201</v>
      </c>
      <c r="D41">
        <f>NORMDIST(sortiert0!A41,AVERAGE(sortiert0!A$2:A$62),_xlfn.STDEV.S(sortiert0!A$2:A$62),1)</f>
        <v>0.64848031614251855</v>
      </c>
      <c r="M41">
        <f t="shared" si="11"/>
        <v>9.1360538474365427E-3</v>
      </c>
    </row>
    <row r="42" spans="1:13" x14ac:dyDescent="0.25">
      <c r="A42">
        <v>41</v>
      </c>
      <c r="B42">
        <f t="shared" si="9"/>
        <v>0.65573770491803274</v>
      </c>
      <c r="D42">
        <f>NORMDIST(sortiert0!A42,AVERAGE(sortiert0!A$2:A$62),_xlfn.STDEV.S(sortiert0!A$2:A$62),1)</f>
        <v>0.64848031614251855</v>
      </c>
      <c r="M42">
        <f t="shared" si="11"/>
        <v>7.2573887755141842E-3</v>
      </c>
    </row>
    <row r="43" spans="1:13" x14ac:dyDescent="0.25">
      <c r="A43">
        <v>42</v>
      </c>
      <c r="B43">
        <f t="shared" si="9"/>
        <v>0.67213114754098358</v>
      </c>
      <c r="D43">
        <f>NORMDIST(sortiert0!A43,AVERAGE(sortiert0!A$2:A$62),_xlfn.STDEV.S(sortiert0!A$2:A$62),1)</f>
        <v>0.66681059198501336</v>
      </c>
      <c r="M43">
        <f t="shared" si="11"/>
        <v>5.3205555559702189E-3</v>
      </c>
    </row>
    <row r="44" spans="1:13" x14ac:dyDescent="0.25">
      <c r="A44">
        <v>43</v>
      </c>
      <c r="B44">
        <f t="shared" si="9"/>
        <v>0.68852459016393441</v>
      </c>
      <c r="D44">
        <f>NORMDIST(sortiert0!A44,AVERAGE(sortiert0!A$2:A$62),_xlfn.STDEV.S(sortiert0!A$2:A$62),1)</f>
        <v>0.68475080151519874</v>
      </c>
      <c r="M44">
        <f t="shared" si="11"/>
        <v>3.7737886487356764E-3</v>
      </c>
    </row>
    <row r="45" spans="1:13" x14ac:dyDescent="0.25">
      <c r="A45">
        <v>44</v>
      </c>
      <c r="B45">
        <f t="shared" si="9"/>
        <v>0.70491803278688525</v>
      </c>
      <c r="D45">
        <f>NORMDIST(sortiert0!A45,AVERAGE(sortiert0!A$2:A$62),_xlfn.STDEV.S(sortiert0!A$2:A$62),1)</f>
        <v>0.68475080151519874</v>
      </c>
      <c r="M45">
        <f t="shared" si="11"/>
        <v>2.0167231271686514E-2</v>
      </c>
    </row>
    <row r="46" spans="1:13" x14ac:dyDescent="0.25">
      <c r="A46">
        <v>45</v>
      </c>
      <c r="B46">
        <f t="shared" si="9"/>
        <v>0.72131147540983609</v>
      </c>
      <c r="D46">
        <f>NORMDIST(sortiert0!A46,AVERAGE(sortiert0!A$2:A$62),_xlfn.STDEV.S(sortiert0!A$2:A$62),1)</f>
        <v>0.70226558401532946</v>
      </c>
      <c r="M46">
        <f t="shared" si="11"/>
        <v>1.9045891394506631E-2</v>
      </c>
    </row>
    <row r="47" spans="1:13" x14ac:dyDescent="0.25">
      <c r="A47">
        <v>46</v>
      </c>
      <c r="B47">
        <f t="shared" si="9"/>
        <v>0.73770491803278693</v>
      </c>
      <c r="D47">
        <f>NORMDIST(sortiert0!A47,AVERAGE(sortiert0!A$2:A$62),_xlfn.STDEV.S(sortiert0!A$2:A$62),1)</f>
        <v>0.71932250796761554</v>
      </c>
      <c r="M47">
        <f t="shared" si="11"/>
        <v>1.8382410065171384E-2</v>
      </c>
    </row>
    <row r="48" spans="1:13" x14ac:dyDescent="0.25">
      <c r="A48">
        <v>47</v>
      </c>
      <c r="B48">
        <f t="shared" si="9"/>
        <v>0.75409836065573765</v>
      </c>
      <c r="D48">
        <f>NORMDIST(sortiert0!A48,AVERAGE(sortiert0!A$2:A$62),_xlfn.STDEV.S(sortiert0!A$2:A$62),1)</f>
        <v>0.71932250796761554</v>
      </c>
      <c r="M48">
        <f t="shared" si="11"/>
        <v>3.4775852688122111E-2</v>
      </c>
    </row>
    <row r="49" spans="1:21" x14ac:dyDescent="0.25">
      <c r="A49">
        <v>48</v>
      </c>
      <c r="B49">
        <f t="shared" si="9"/>
        <v>0.77049180327868849</v>
      </c>
      <c r="D49">
        <f>NORMDIST(sortiert0!A49,AVERAGE(sortiert0!A$2:A$62),_xlfn.STDEV.S(sortiert0!A$2:A$62),1)</f>
        <v>0.7519486607693342</v>
      </c>
      <c r="M49">
        <f t="shared" si="11"/>
        <v>1.8543142509354293E-2</v>
      </c>
    </row>
    <row r="50" spans="1:21" x14ac:dyDescent="0.25">
      <c r="A50">
        <v>49</v>
      </c>
      <c r="B50">
        <f t="shared" si="9"/>
        <v>0.78688524590163933</v>
      </c>
      <c r="D50">
        <f>NORMDIST(sortiert0!A50,AVERAGE(sortiert0!A$2:A$62),_xlfn.STDEV.S(sortiert0!A$2:A$62),1)</f>
        <v>0.7519486607693342</v>
      </c>
      <c r="M50">
        <f t="shared" si="11"/>
        <v>3.4936585132305131E-2</v>
      </c>
    </row>
    <row r="51" spans="1:21" x14ac:dyDescent="0.25">
      <c r="A51">
        <v>50</v>
      </c>
      <c r="B51">
        <f t="shared" si="9"/>
        <v>0.80327868852459017</v>
      </c>
      <c r="D51">
        <f>NORMDIST(sortiert0!A51,AVERAGE(sortiert0!A$2:A$62),_xlfn.STDEV.S(sortiert0!A$2:A$62),1)</f>
        <v>0.76746899140801783</v>
      </c>
      <c r="M51">
        <f t="shared" si="11"/>
        <v>3.5809697116572337E-2</v>
      </c>
    </row>
    <row r="52" spans="1:21" x14ac:dyDescent="0.25">
      <c r="A52">
        <v>51</v>
      </c>
      <c r="B52">
        <f t="shared" si="9"/>
        <v>0.81967213114754101</v>
      </c>
      <c r="D52">
        <f>NORMDIST(sortiert0!A52,AVERAGE(sortiert0!A$2:A$62),_xlfn.STDEV.S(sortiert0!A$2:A$62),1)</f>
        <v>0.79682715853015684</v>
      </c>
      <c r="M52">
        <f t="shared" si="11"/>
        <v>2.2844972617384163E-2</v>
      </c>
    </row>
    <row r="53" spans="1:21" x14ac:dyDescent="0.25">
      <c r="A53">
        <v>52</v>
      </c>
      <c r="B53">
        <f t="shared" si="9"/>
        <v>0.83606557377049184</v>
      </c>
      <c r="D53">
        <f>NORMDIST(sortiert0!A53,AVERAGE(sortiert0!A$2:A$62),_xlfn.STDEV.S(sortiert0!A$2:A$62),1)</f>
        <v>0.82385230059842907</v>
      </c>
      <c r="M53">
        <f t="shared" si="11"/>
        <v>1.2213273172062777E-2</v>
      </c>
    </row>
    <row r="54" spans="1:21" x14ac:dyDescent="0.25">
      <c r="A54">
        <v>53</v>
      </c>
      <c r="B54">
        <f t="shared" si="9"/>
        <v>0.85245901639344257</v>
      </c>
      <c r="D54">
        <f>NORMDIST(sortiert0!A54,AVERAGE(sortiert0!A$2:A$62),_xlfn.STDEV.S(sortiert0!A$2:A$62),1)</f>
        <v>0.8484834473506081</v>
      </c>
      <c r="M54">
        <f t="shared" si="11"/>
        <v>3.9755690428344703E-3</v>
      </c>
    </row>
    <row r="55" spans="1:21" x14ac:dyDescent="0.25">
      <c r="A55">
        <v>54</v>
      </c>
      <c r="B55">
        <f t="shared" si="9"/>
        <v>0.86885245901639341</v>
      </c>
      <c r="D55">
        <f>NORMDIST(sortiert0!A55,AVERAGE(sortiert0!A$2:A$62),_xlfn.STDEV.S(sortiert0!A$2:A$62),1)</f>
        <v>0.89963284696959311</v>
      </c>
      <c r="M55">
        <f t="shared" si="11"/>
        <v>3.0780387953199706E-2</v>
      </c>
    </row>
    <row r="56" spans="1:21" x14ac:dyDescent="0.25">
      <c r="A56">
        <v>55</v>
      </c>
      <c r="B56">
        <f t="shared" si="9"/>
        <v>0.88524590163934425</v>
      </c>
      <c r="D56">
        <f>NORMDIST(sortiert0!A56,AVERAGE(sortiert0!A$2:A$62),_xlfn.STDEV.S(sortiert0!A$2:A$62),1)</f>
        <v>0.93043939845013668</v>
      </c>
      <c r="M56">
        <f t="shared" si="11"/>
        <v>4.5193496810792433E-2</v>
      </c>
    </row>
    <row r="57" spans="1:21" x14ac:dyDescent="0.25">
      <c r="A57">
        <v>56</v>
      </c>
      <c r="B57">
        <f t="shared" si="9"/>
        <v>0.90163934426229508</v>
      </c>
      <c r="D57">
        <f>NORMDIST(sortiert0!A57,AVERAGE(sortiert0!A$2:A$62),_xlfn.STDEV.S(sortiert0!A$2:A$62),1)</f>
        <v>0.93686453218448584</v>
      </c>
      <c r="M57">
        <f t="shared" si="11"/>
        <v>3.5225187922190759E-2</v>
      </c>
    </row>
    <row r="58" spans="1:21" x14ac:dyDescent="0.25">
      <c r="A58">
        <v>57</v>
      </c>
      <c r="B58">
        <f t="shared" si="9"/>
        <v>0.91803278688524592</v>
      </c>
      <c r="D58">
        <f>NORMDIST(sortiert0!A58,AVERAGE(sortiert0!A$2:A$62),_xlfn.STDEV.S(sortiert0!A$2:A$62),1)</f>
        <v>0.94832003250911368</v>
      </c>
      <c r="M58">
        <f t="shared" si="11"/>
        <v>3.0287245623867753E-2</v>
      </c>
    </row>
    <row r="59" spans="1:21" x14ac:dyDescent="0.25">
      <c r="A59">
        <v>58</v>
      </c>
      <c r="B59">
        <f t="shared" si="9"/>
        <v>0.93442622950819676</v>
      </c>
      <c r="D59">
        <f>NORMDIST(sortiert0!A59,AVERAGE(sortiert0!A$2:A$62),_xlfn.STDEV.S(sortiert0!A$2:A$62),1)</f>
        <v>0.95339285734055679</v>
      </c>
      <c r="M59">
        <f t="shared" si="11"/>
        <v>1.8966627832360028E-2</v>
      </c>
    </row>
    <row r="60" spans="1:21" x14ac:dyDescent="0.25">
      <c r="A60">
        <v>59</v>
      </c>
      <c r="B60">
        <f t="shared" si="9"/>
        <v>0.95081967213114749</v>
      </c>
      <c r="D60">
        <f>NORMDIST(sortiert0!A60,AVERAGE(sortiert0!A$2:A$62),_xlfn.STDEV.S(sortiert0!A$2:A$62),1)</f>
        <v>0.96625430149635105</v>
      </c>
      <c r="M60">
        <f t="shared" si="11"/>
        <v>1.5434629365203567E-2</v>
      </c>
    </row>
    <row r="61" spans="1:21" x14ac:dyDescent="0.25">
      <c r="A61">
        <v>60</v>
      </c>
      <c r="B61">
        <f t="shared" si="9"/>
        <v>0.96721311475409832</v>
      </c>
      <c r="D61">
        <f>NORMDIST(sortiert0!A61,AVERAGE(sortiert0!A$2:A$62),_xlfn.STDEV.S(sortiert0!A$2:A$62),1)</f>
        <v>0.98332322501716607</v>
      </c>
      <c r="M61">
        <f t="shared" si="11"/>
        <v>1.6110110263067745E-2</v>
      </c>
    </row>
    <row r="62" spans="1:21" x14ac:dyDescent="0.25">
      <c r="A62">
        <v>61</v>
      </c>
      <c r="B62">
        <f t="shared" si="9"/>
        <v>0.98360655737704916</v>
      </c>
      <c r="D62">
        <f>NORMDIST(sortiert0!A62,AVERAGE(sortiert0!A$2:A$62),_xlfn.STDEV.S(sortiert0!A$2:A$62),1)</f>
        <v>0.98704660135790045</v>
      </c>
      <c r="M62">
        <f t="shared" si="11"/>
        <v>3.4400439808512928E-3</v>
      </c>
    </row>
    <row r="64" spans="1:21" x14ac:dyDescent="0.25">
      <c r="M64">
        <f>MAX(M2:M62)</f>
        <v>5.3427377173208335E-2</v>
      </c>
      <c r="N64">
        <f t="shared" ref="N64:U64" si="12">MAX(N2:N31)</f>
        <v>0.10872582043497771</v>
      </c>
      <c r="O64">
        <f t="shared" si="12"/>
        <v>0.1320133242150609</v>
      </c>
      <c r="P64">
        <f t="shared" si="12"/>
        <v>0.27409171972492402</v>
      </c>
      <c r="Q64">
        <f t="shared" si="12"/>
        <v>0.28262631983047481</v>
      </c>
      <c r="R64">
        <f t="shared" si="12"/>
        <v>0.19622149388776414</v>
      </c>
      <c r="S64">
        <f t="shared" si="12"/>
        <v>0.20701692420678103</v>
      </c>
      <c r="T64">
        <f t="shared" si="12"/>
        <v>0.13399725620325975</v>
      </c>
      <c r="U64">
        <f t="shared" si="12"/>
        <v>0.17440090914048839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opLeftCell="A46" workbookViewId="0">
      <selection activeCell="K37" sqref="K37"/>
    </sheetView>
  </sheetViews>
  <sheetFormatPr baseColWidth="10" defaultRowHeight="15" x14ac:dyDescent="0.25"/>
  <sheetData>
    <row r="1" spans="1:21" x14ac:dyDescent="0.25">
      <c r="A1" t="s">
        <v>23</v>
      </c>
      <c r="B1" t="s">
        <v>25</v>
      </c>
      <c r="C1" t="s">
        <v>25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</row>
    <row r="2" spans="1:21" x14ac:dyDescent="0.25">
      <c r="A2">
        <v>1</v>
      </c>
      <c r="B2">
        <f>(A2-1)/61</f>
        <v>0</v>
      </c>
      <c r="C2">
        <f>(A2-1)/30</f>
        <v>0</v>
      </c>
      <c r="D2">
        <f>NORMDIST(sortiert1!A2,AVERAGE(sortiert1!A$2:A$62),_xlfn.STDEV.S(sortiert1!A$2:A$62),1)</f>
        <v>2.4278639812854292E-2</v>
      </c>
      <c r="E2">
        <f>NORMDIST(sortiert1!B2,AVERAGE(sortiert1!B$2:B$31),_xlfn.STDEV.S(sortiert1!B$2:B$31),1)</f>
        <v>6.4514993624195285E-2</v>
      </c>
      <c r="F2">
        <f>NORMDIST(sortiert1!C2,AVERAGE(sortiert1!C$2:C$31),_xlfn.STDEV.S(sortiert1!C$2:C$31),1)</f>
        <v>0.16144693277371161</v>
      </c>
      <c r="G2">
        <f>NORMDIST(sortiert1!D2,AVERAGE(sortiert1!D$2:D$31),_xlfn.STDEV.S(sortiert1!D$2:D$31),1)</f>
        <v>0.16867324193032887</v>
      </c>
      <c r="H2">
        <f>NORMDIST(sortiert1!E2,AVERAGE(sortiert1!E$2:E$31),_xlfn.STDEV.S(sortiert1!E$2:E$31),1)</f>
        <v>0.10729440005978619</v>
      </c>
      <c r="I2">
        <f>NORMDIST(sortiert1!F2,AVERAGE(sortiert1!F$2:F$31),_xlfn.STDEV.S(sortiert1!F$2:F$31),1)</f>
        <v>0.14303524515532093</v>
      </c>
      <c r="J2">
        <f>NORMDIST(sortiert1!G2,AVERAGE(sortiert1!G$2:G$31),_xlfn.STDEV.S(sortiert1!G$2:G$31),1)</f>
        <v>0.11011073141400496</v>
      </c>
      <c r="K2">
        <f>NORMDIST(sortiert1!H2,AVERAGE(sortiert1!H$2:H$31),_xlfn.STDEV.S(sortiert1!H$2:H$31),1)</f>
        <v>8.4866072588307501E-2</v>
      </c>
      <c r="L2">
        <f>NORMDIST(sortiert1!I2,AVERAGE(sortiert1!I$2:I$31),_xlfn.STDEV.S(sortiert1!I$2:I$31),1)</f>
        <v>6.3856065816412177E-2</v>
      </c>
      <c r="M2">
        <f t="shared" ref="M2:M33" si="0">ABS($B2-D2)</f>
        <v>2.4278639812854292E-2</v>
      </c>
      <c r="N2">
        <f t="shared" ref="N2:N31" si="1">ABS($C2-E2)</f>
        <v>6.4514993624195285E-2</v>
      </c>
      <c r="O2">
        <f t="shared" ref="O2:O31" si="2">ABS($C2-F2)</f>
        <v>0.16144693277371161</v>
      </c>
      <c r="P2">
        <f t="shared" ref="P2:P31" si="3">ABS($C2-G2)</f>
        <v>0.16867324193032887</v>
      </c>
      <c r="Q2">
        <f t="shared" ref="Q2:Q31" si="4">ABS($C2-H2)</f>
        <v>0.10729440005978619</v>
      </c>
      <c r="R2">
        <f t="shared" ref="R2:R31" si="5">ABS($C2-I2)</f>
        <v>0.14303524515532093</v>
      </c>
      <c r="S2">
        <f t="shared" ref="S2:S31" si="6">ABS($C2-J2)</f>
        <v>0.11011073141400496</v>
      </c>
      <c r="T2">
        <f t="shared" ref="T2:T31" si="7">ABS($C2-K2)</f>
        <v>8.4866072588307501E-2</v>
      </c>
      <c r="U2">
        <f t="shared" ref="U2:U31" si="8">ABS($C2-L2)</f>
        <v>6.3856065816412177E-2</v>
      </c>
    </row>
    <row r="3" spans="1:21" x14ac:dyDescent="0.25">
      <c r="A3">
        <v>2</v>
      </c>
      <c r="B3">
        <f t="shared" ref="B3:B62" si="9">(A3-1)/61</f>
        <v>1.6393442622950821E-2</v>
      </c>
      <c r="C3">
        <f t="shared" ref="C3:C31" si="10">(A3-1)/30</f>
        <v>3.3333333333333333E-2</v>
      </c>
      <c r="D3">
        <f>NORMDIST(sortiert1!A3,AVERAGE(sortiert1!A$2:A$62),_xlfn.STDEV.S(sortiert1!A$2:A$62),1)</f>
        <v>2.9156351325685514E-2</v>
      </c>
      <c r="E3">
        <f>NORMDIST(sortiert1!B3,AVERAGE(sortiert1!B$2:B$31),_xlfn.STDEV.S(sortiert1!B$2:B$31),1)</f>
        <v>9.8691089864885506E-2</v>
      </c>
      <c r="F3">
        <f>NORMDIST(sortiert1!C3,AVERAGE(sortiert1!C$2:C$31),_xlfn.STDEV.S(sortiert1!C$2:C$31),1)</f>
        <v>0.20787740302791666</v>
      </c>
      <c r="G3">
        <f>NORMDIST(sortiert1!D3,AVERAGE(sortiert1!D$2:D$31),_xlfn.STDEV.S(sortiert1!D$2:D$31),1)</f>
        <v>0.21972931195646284</v>
      </c>
      <c r="H3">
        <f>NORMDIST(sortiert1!E3,AVERAGE(sortiert1!E$2:E$31),_xlfn.STDEV.S(sortiert1!E$2:E$31),1)</f>
        <v>0.13676392872040019</v>
      </c>
      <c r="I3">
        <f>NORMDIST(sortiert1!F3,AVERAGE(sortiert1!F$2:F$31),_xlfn.STDEV.S(sortiert1!F$2:F$31),1)</f>
        <v>0.17243918573372394</v>
      </c>
      <c r="J3">
        <f>NORMDIST(sortiert1!G3,AVERAGE(sortiert1!G$2:G$31),_xlfn.STDEV.S(sortiert1!G$2:G$31),1)</f>
        <v>0.14107518929213303</v>
      </c>
      <c r="K3">
        <f>NORMDIST(sortiert1!H3,AVERAGE(sortiert1!H$2:H$31),_xlfn.STDEV.S(sortiert1!H$2:H$31),1)</f>
        <v>0.11862568186744861</v>
      </c>
      <c r="L3">
        <f>NORMDIST(sortiert1!I3,AVERAGE(sortiert1!I$2:I$31),_xlfn.STDEV.S(sortiert1!I$2:I$31),1)</f>
        <v>0.13398019734091277</v>
      </c>
      <c r="M3">
        <f t="shared" si="0"/>
        <v>1.2762908702734693E-2</v>
      </c>
      <c r="N3">
        <f t="shared" si="1"/>
        <v>6.535775653155218E-2</v>
      </c>
      <c r="O3">
        <f t="shared" si="2"/>
        <v>0.17454406969458333</v>
      </c>
      <c r="P3">
        <f t="shared" si="3"/>
        <v>0.18639597862312951</v>
      </c>
      <c r="Q3">
        <f t="shared" si="4"/>
        <v>0.10343059538706686</v>
      </c>
      <c r="R3">
        <f t="shared" si="5"/>
        <v>0.13910585240039061</v>
      </c>
      <c r="S3">
        <f t="shared" si="6"/>
        <v>0.1077418559587997</v>
      </c>
      <c r="T3">
        <f t="shared" si="7"/>
        <v>8.529234853411527E-2</v>
      </c>
      <c r="U3">
        <f t="shared" si="8"/>
        <v>0.10064686400757944</v>
      </c>
    </row>
    <row r="4" spans="1:21" x14ac:dyDescent="0.25">
      <c r="A4">
        <v>3</v>
      </c>
      <c r="B4">
        <f t="shared" si="9"/>
        <v>3.2786885245901641E-2</v>
      </c>
      <c r="C4">
        <f t="shared" si="10"/>
        <v>6.6666666666666666E-2</v>
      </c>
      <c r="D4">
        <f>NORMDIST(sortiert1!A4,AVERAGE(sortiert1!A$2:A$62),_xlfn.STDEV.S(sortiert1!A$2:A$62),1)</f>
        <v>5.089849985264415E-2</v>
      </c>
      <c r="E4">
        <f>NORMDIST(sortiert1!B4,AVERAGE(sortiert1!B$2:B$31),_xlfn.STDEV.S(sortiert1!B$2:B$31),1)</f>
        <v>0.11116080033798173</v>
      </c>
      <c r="F4">
        <f>NORMDIST(sortiert1!C4,AVERAGE(sortiert1!C$2:C$31),_xlfn.STDEV.S(sortiert1!C$2:C$31),1)</f>
        <v>0.20954982616128007</v>
      </c>
      <c r="G4">
        <f>NORMDIST(sortiert1!D4,AVERAGE(sortiert1!D$2:D$31),_xlfn.STDEV.S(sortiert1!D$2:D$31),1)</f>
        <v>0.23679533874864797</v>
      </c>
      <c r="H4">
        <f>NORMDIST(sortiert1!E4,AVERAGE(sortiert1!E$2:E$31),_xlfn.STDEV.S(sortiert1!E$2:E$31),1)</f>
        <v>0.21429839314757976</v>
      </c>
      <c r="I4">
        <f>NORMDIST(sortiert1!F4,AVERAGE(sortiert1!F$2:F$31),_xlfn.STDEV.S(sortiert1!F$2:F$31),1)</f>
        <v>0.19648601617298317</v>
      </c>
      <c r="J4">
        <f>NORMDIST(sortiert1!G4,AVERAGE(sortiert1!G$2:G$31),_xlfn.STDEV.S(sortiert1!G$2:G$31),1)</f>
        <v>0.15012154464689242</v>
      </c>
      <c r="K4">
        <f>NORMDIST(sortiert1!H4,AVERAGE(sortiert1!H$2:H$31),_xlfn.STDEV.S(sortiert1!H$2:H$31),1)</f>
        <v>0.11862568186744861</v>
      </c>
      <c r="L4">
        <f>NORMDIST(sortiert1!I4,AVERAGE(sortiert1!I$2:I$31),_xlfn.STDEV.S(sortiert1!I$2:I$31),1)</f>
        <v>0.15516842495530153</v>
      </c>
      <c r="M4">
        <f t="shared" si="0"/>
        <v>1.8111614606742509E-2</v>
      </c>
      <c r="N4">
        <f t="shared" si="1"/>
        <v>4.4494133671315064E-2</v>
      </c>
      <c r="O4">
        <f t="shared" si="2"/>
        <v>0.14288315949461339</v>
      </c>
      <c r="P4">
        <f t="shared" si="3"/>
        <v>0.17012867208198129</v>
      </c>
      <c r="Q4">
        <f t="shared" si="4"/>
        <v>0.14763172648091311</v>
      </c>
      <c r="R4">
        <f t="shared" si="5"/>
        <v>0.12981934950631652</v>
      </c>
      <c r="S4">
        <f t="shared" si="6"/>
        <v>8.3454877980225758E-2</v>
      </c>
      <c r="T4">
        <f t="shared" si="7"/>
        <v>5.1959015200781944E-2</v>
      </c>
      <c r="U4">
        <f t="shared" si="8"/>
        <v>8.8501758288634866E-2</v>
      </c>
    </row>
    <row r="5" spans="1:21" x14ac:dyDescent="0.25">
      <c r="A5">
        <v>4</v>
      </c>
      <c r="B5">
        <f t="shared" si="9"/>
        <v>4.9180327868852458E-2</v>
      </c>
      <c r="C5">
        <f t="shared" si="10"/>
        <v>0.1</v>
      </c>
      <c r="D5">
        <f>NORMDIST(sortiert1!A5,AVERAGE(sortiert1!A$2:A$62),_xlfn.STDEV.S(sortiert1!A$2:A$62),1)</f>
        <v>6.5823932555532344E-2</v>
      </c>
      <c r="E5">
        <f>NORMDIST(sortiert1!B5,AVERAGE(sortiert1!B$2:B$31),_xlfn.STDEV.S(sortiert1!B$2:B$31),1)</f>
        <v>0.13437801364104107</v>
      </c>
      <c r="F5">
        <f>NORMDIST(sortiert1!C5,AVERAGE(sortiert1!C$2:C$31),_xlfn.STDEV.S(sortiert1!C$2:C$31),1)</f>
        <v>0.24829781056508682</v>
      </c>
      <c r="G5">
        <f>NORMDIST(sortiert1!D5,AVERAGE(sortiert1!D$2:D$31),_xlfn.STDEV.S(sortiert1!D$2:D$31),1)</f>
        <v>0.23679533874864797</v>
      </c>
      <c r="H5">
        <f>NORMDIST(sortiert1!E5,AVERAGE(sortiert1!E$2:E$31),_xlfn.STDEV.S(sortiert1!E$2:E$31),1)</f>
        <v>0.2276374120341034</v>
      </c>
      <c r="I5">
        <f>NORMDIST(sortiert1!F5,AVERAGE(sortiert1!F$2:F$31),_xlfn.STDEV.S(sortiert1!F$2:F$31),1)</f>
        <v>0.20695129581363372</v>
      </c>
      <c r="J5">
        <f>NORMDIST(sortiert1!G5,AVERAGE(sortiert1!G$2:G$31),_xlfn.STDEV.S(sortiert1!G$2:G$31),1)</f>
        <v>0.18582368942692049</v>
      </c>
      <c r="K5">
        <f>NORMDIST(sortiert1!H5,AVERAGE(sortiert1!H$2:H$31),_xlfn.STDEV.S(sortiert1!H$2:H$31),1)</f>
        <v>0.1307059442124896</v>
      </c>
      <c r="L5">
        <f>NORMDIST(sortiert1!I5,AVERAGE(sortiert1!I$2:I$31),_xlfn.STDEV.S(sortiert1!I$2:I$31),1)</f>
        <v>0.17845756469039128</v>
      </c>
      <c r="M5">
        <f t="shared" si="0"/>
        <v>1.6643604686679886E-2</v>
      </c>
      <c r="N5">
        <f t="shared" si="1"/>
        <v>3.4378013641041066E-2</v>
      </c>
      <c r="O5">
        <f t="shared" si="2"/>
        <v>0.14829781056508681</v>
      </c>
      <c r="P5">
        <f t="shared" si="3"/>
        <v>0.13679533874864797</v>
      </c>
      <c r="Q5">
        <f t="shared" si="4"/>
        <v>0.12763741203410339</v>
      </c>
      <c r="R5">
        <f t="shared" si="5"/>
        <v>0.10695129581363372</v>
      </c>
      <c r="S5">
        <f t="shared" si="6"/>
        <v>8.582368942692048E-2</v>
      </c>
      <c r="T5">
        <f t="shared" si="7"/>
        <v>3.0705944212489594E-2</v>
      </c>
      <c r="U5">
        <f t="shared" si="8"/>
        <v>7.8457564690391279E-2</v>
      </c>
    </row>
    <row r="6" spans="1:21" x14ac:dyDescent="0.25">
      <c r="A6">
        <v>5</v>
      </c>
      <c r="B6">
        <f t="shared" si="9"/>
        <v>6.5573770491803282E-2</v>
      </c>
      <c r="C6">
        <f t="shared" si="10"/>
        <v>0.13333333333333333</v>
      </c>
      <c r="D6">
        <f>NORMDIST(sortiert1!A6,AVERAGE(sortiert1!A$2:A$62),_xlfn.STDEV.S(sortiert1!A$2:A$62),1)</f>
        <v>7.6571614328545423E-2</v>
      </c>
      <c r="E6">
        <f>NORMDIST(sortiert1!B6,AVERAGE(sortiert1!B$2:B$31),_xlfn.STDEV.S(sortiert1!B$2:B$31),1)</f>
        <v>0.16924533034119862</v>
      </c>
      <c r="F6">
        <f>NORMDIST(sortiert1!C6,AVERAGE(sortiert1!C$2:C$31),_xlfn.STDEV.S(sortiert1!C$2:C$31),1)</f>
        <v>0.24829781056508682</v>
      </c>
      <c r="G6">
        <f>NORMDIST(sortiert1!D6,AVERAGE(sortiert1!D$2:D$31),_xlfn.STDEV.S(sortiert1!D$2:D$31),1)</f>
        <v>0.25275789753564326</v>
      </c>
      <c r="H6">
        <f>NORMDIST(sortiert1!E6,AVERAGE(sortiert1!E$2:E$31),_xlfn.STDEV.S(sortiert1!E$2:E$31),1)</f>
        <v>0.23968285159059363</v>
      </c>
      <c r="I6">
        <f>NORMDIST(sortiert1!F6,AVERAGE(sortiert1!F$2:F$31),_xlfn.STDEV.S(sortiert1!F$2:F$31),1)</f>
        <v>0.2130767461177076</v>
      </c>
      <c r="J6">
        <f>NORMDIST(sortiert1!G6,AVERAGE(sortiert1!G$2:G$31),_xlfn.STDEV.S(sortiert1!G$2:G$31),1)</f>
        <v>0.19009229718412921</v>
      </c>
      <c r="K6">
        <f>NORMDIST(sortiert1!H6,AVERAGE(sortiert1!H$2:H$31),_xlfn.STDEV.S(sortiert1!H$2:H$31),1)</f>
        <v>0.15037570970481889</v>
      </c>
      <c r="L6">
        <f>NORMDIST(sortiert1!I6,AVERAGE(sortiert1!I$2:I$31),_xlfn.STDEV.S(sortiert1!I$2:I$31),1)</f>
        <v>0.19906698564899444</v>
      </c>
      <c r="M6">
        <f t="shared" si="0"/>
        <v>1.0997843836742141E-2</v>
      </c>
      <c r="N6">
        <f t="shared" si="1"/>
        <v>3.5911997007865293E-2</v>
      </c>
      <c r="O6">
        <f t="shared" si="2"/>
        <v>0.11496447723175349</v>
      </c>
      <c r="P6">
        <f t="shared" si="3"/>
        <v>0.11942456420230993</v>
      </c>
      <c r="Q6">
        <f t="shared" si="4"/>
        <v>0.1063495182572603</v>
      </c>
      <c r="R6">
        <f t="shared" si="5"/>
        <v>7.9743412784374273E-2</v>
      </c>
      <c r="S6">
        <f t="shared" si="6"/>
        <v>5.6758963850795874E-2</v>
      </c>
      <c r="T6">
        <f t="shared" si="7"/>
        <v>1.7042376371485563E-2</v>
      </c>
      <c r="U6">
        <f t="shared" si="8"/>
        <v>6.5733652315661112E-2</v>
      </c>
    </row>
    <row r="7" spans="1:21" x14ac:dyDescent="0.25">
      <c r="A7">
        <v>6</v>
      </c>
      <c r="B7">
        <f t="shared" si="9"/>
        <v>8.1967213114754092E-2</v>
      </c>
      <c r="C7">
        <f t="shared" si="10"/>
        <v>0.16666666666666666</v>
      </c>
      <c r="D7">
        <f>NORMDIST(sortiert1!A7,AVERAGE(sortiert1!A$2:A$62),_xlfn.STDEV.S(sortiert1!A$2:A$62),1)</f>
        <v>8.7027738033204502E-2</v>
      </c>
      <c r="E7">
        <f>NORMDIST(sortiert1!B7,AVERAGE(sortiert1!B$2:B$31),_xlfn.STDEV.S(sortiert1!B$2:B$31),1)</f>
        <v>0.17214898956765173</v>
      </c>
      <c r="F7">
        <f>NORMDIST(sortiert1!C7,AVERAGE(sortiert1!C$2:C$31),_xlfn.STDEV.S(sortiert1!C$2:C$31),1)</f>
        <v>0.25573193840084918</v>
      </c>
      <c r="G7">
        <f>NORMDIST(sortiert1!D7,AVERAGE(sortiert1!D$2:D$31),_xlfn.STDEV.S(sortiert1!D$2:D$31),1)</f>
        <v>0.25456584398036813</v>
      </c>
      <c r="H7">
        <f>NORMDIST(sortiert1!E7,AVERAGE(sortiert1!E$2:E$31),_xlfn.STDEV.S(sortiert1!E$2:E$31),1)</f>
        <v>0.2556676537330298</v>
      </c>
      <c r="I7">
        <f>NORMDIST(sortiert1!F7,AVERAGE(sortiert1!F$2:F$31),_xlfn.STDEV.S(sortiert1!F$2:F$31),1)</f>
        <v>0.24357972876334127</v>
      </c>
      <c r="J7">
        <f>NORMDIST(sortiert1!G7,AVERAGE(sortiert1!G$2:G$31),_xlfn.STDEV.S(sortiert1!G$2:G$31),1)</f>
        <v>0.19442063703295351</v>
      </c>
      <c r="K7">
        <f>NORMDIST(sortiert1!H7,AVERAGE(sortiert1!H$2:H$31),_xlfn.STDEV.S(sortiert1!H$2:H$31),1)</f>
        <v>0.15383644382132025</v>
      </c>
      <c r="L7">
        <f>NORMDIST(sortiert1!I7,AVERAGE(sortiert1!I$2:I$31),_xlfn.STDEV.S(sortiert1!I$2:I$31),1)</f>
        <v>0.19906698564899444</v>
      </c>
      <c r="M7">
        <f t="shared" si="0"/>
        <v>5.0605249184504097E-3</v>
      </c>
      <c r="N7">
        <f t="shared" si="1"/>
        <v>5.482322900985076E-3</v>
      </c>
      <c r="O7">
        <f t="shared" si="2"/>
        <v>8.9065271734182522E-2</v>
      </c>
      <c r="P7">
        <f t="shared" si="3"/>
        <v>8.7899177313701476E-2</v>
      </c>
      <c r="Q7">
        <f t="shared" si="4"/>
        <v>8.9000987066363141E-2</v>
      </c>
      <c r="R7">
        <f t="shared" si="5"/>
        <v>7.6913062096674617E-2</v>
      </c>
      <c r="S7">
        <f t="shared" si="6"/>
        <v>2.7753970366286851E-2</v>
      </c>
      <c r="T7">
        <f t="shared" si="7"/>
        <v>1.2830222845346406E-2</v>
      </c>
      <c r="U7">
        <f t="shared" si="8"/>
        <v>3.2400318982327786E-2</v>
      </c>
    </row>
    <row r="8" spans="1:21" x14ac:dyDescent="0.25">
      <c r="A8">
        <v>7</v>
      </c>
      <c r="B8">
        <f t="shared" si="9"/>
        <v>9.8360655737704916E-2</v>
      </c>
      <c r="C8">
        <f t="shared" si="10"/>
        <v>0.2</v>
      </c>
      <c r="D8">
        <f>NORMDIST(sortiert1!A8,AVERAGE(sortiert1!A$2:A$62),_xlfn.STDEV.S(sortiert1!A$2:A$62),1)</f>
        <v>0.11874770082507141</v>
      </c>
      <c r="E8">
        <f>NORMDIST(sortiert1!B8,AVERAGE(sortiert1!B$2:B$31),_xlfn.STDEV.S(sortiert1!B$2:B$31),1)</f>
        <v>0.24746746768968825</v>
      </c>
      <c r="F8">
        <f>NORMDIST(sortiert1!C8,AVERAGE(sortiert1!C$2:C$31),_xlfn.STDEV.S(sortiert1!C$2:C$31),1)</f>
        <v>0.25949211399766936</v>
      </c>
      <c r="G8">
        <f>NORMDIST(sortiert1!D8,AVERAGE(sortiert1!D$2:D$31),_xlfn.STDEV.S(sortiert1!D$2:D$31),1)</f>
        <v>0.25638054182831804</v>
      </c>
      <c r="H8">
        <f>NORMDIST(sortiert1!E8,AVERAGE(sortiert1!E$2:E$31),_xlfn.STDEV.S(sortiert1!E$2:E$31),1)</f>
        <v>0.25747748661153003</v>
      </c>
      <c r="I8">
        <f>NORMDIST(sortiert1!F8,AVERAGE(sortiert1!F$2:F$31),_xlfn.STDEV.S(sortiert1!F$2:F$31),1)</f>
        <v>0.2519818700185178</v>
      </c>
      <c r="J8">
        <f>NORMDIST(sortiert1!G8,AVERAGE(sortiert1!G$2:G$31),_xlfn.STDEV.S(sortiert1!G$2:G$31),1)</f>
        <v>0.20776123482078479</v>
      </c>
      <c r="K8">
        <f>NORMDIST(sortiert1!H8,AVERAGE(sortiert1!H$2:H$31),_xlfn.STDEV.S(sortiert1!H$2:H$31),1)</f>
        <v>0.1719247901878036</v>
      </c>
      <c r="L8">
        <f>NORMDIST(sortiert1!I8,AVERAGE(sortiert1!I$2:I$31),_xlfn.STDEV.S(sortiert1!I$2:I$31),1)</f>
        <v>0.19906698564899444</v>
      </c>
      <c r="M8">
        <f t="shared" si="0"/>
        <v>2.0387045087366495E-2</v>
      </c>
      <c r="N8">
        <f t="shared" si="1"/>
        <v>4.7467467689688236E-2</v>
      </c>
      <c r="O8">
        <f t="shared" si="2"/>
        <v>5.9492113997669349E-2</v>
      </c>
      <c r="P8">
        <f t="shared" si="3"/>
        <v>5.6380541828318032E-2</v>
      </c>
      <c r="Q8">
        <f t="shared" si="4"/>
        <v>5.7477486611530015E-2</v>
      </c>
      <c r="R8">
        <f t="shared" si="5"/>
        <v>5.1981870018517784E-2</v>
      </c>
      <c r="S8">
        <f t="shared" si="6"/>
        <v>7.7612348207847792E-3</v>
      </c>
      <c r="T8">
        <f t="shared" si="7"/>
        <v>2.8075209812196411E-2</v>
      </c>
      <c r="U8">
        <f t="shared" si="8"/>
        <v>9.3301435100556773E-4</v>
      </c>
    </row>
    <row r="9" spans="1:21" x14ac:dyDescent="0.25">
      <c r="A9">
        <v>8</v>
      </c>
      <c r="B9">
        <f t="shared" si="9"/>
        <v>0.11475409836065574</v>
      </c>
      <c r="C9">
        <f t="shared" si="10"/>
        <v>0.23333333333333334</v>
      </c>
      <c r="D9">
        <f>NORMDIST(sortiert1!A9,AVERAGE(sortiert1!A$2:A$62),_xlfn.STDEV.S(sortiert1!A$2:A$62),1)</f>
        <v>0.13094587428195933</v>
      </c>
      <c r="E9">
        <f>NORMDIST(sortiert1!B9,AVERAGE(sortiert1!B$2:B$31),_xlfn.STDEV.S(sortiert1!B$2:B$31),1)</f>
        <v>0.26966940444965981</v>
      </c>
      <c r="F9">
        <f>NORMDIST(sortiert1!C9,AVERAGE(sortiert1!C$2:C$31),_xlfn.STDEV.S(sortiert1!C$2:C$31),1)</f>
        <v>0.25949211399766936</v>
      </c>
      <c r="G9">
        <f>NORMDIST(sortiert1!D9,AVERAGE(sortiert1!D$2:D$31),_xlfn.STDEV.S(sortiert1!D$2:D$31),1)</f>
        <v>0.26003005979025173</v>
      </c>
      <c r="H9">
        <f>NORMDIST(sortiert1!E9,AVERAGE(sortiert1!E$2:E$31),_xlfn.STDEV.S(sortiert1!E$2:E$31),1)</f>
        <v>0.25747748661153003</v>
      </c>
      <c r="I9">
        <f>NORMDIST(sortiert1!F9,AVERAGE(sortiert1!F$2:F$31),_xlfn.STDEV.S(sortiert1!F$2:F$31),1)</f>
        <v>0.25709560799158093</v>
      </c>
      <c r="J9">
        <f>NORMDIST(sortiert1!G9,AVERAGE(sortiert1!G$2:G$31),_xlfn.STDEV.S(sortiert1!G$2:G$31),1)</f>
        <v>0.21928069409397299</v>
      </c>
      <c r="K9">
        <f>NORMDIST(sortiert1!H9,AVERAGE(sortiert1!H$2:H$31),_xlfn.STDEV.S(sortiert1!H$2:H$31),1)</f>
        <v>0.2077563240212684</v>
      </c>
      <c r="L9">
        <f>NORMDIST(sortiert1!I9,AVERAGE(sortiert1!I$2:I$31),_xlfn.STDEV.S(sortiert1!I$2:I$31),1)</f>
        <v>0.21357108322956384</v>
      </c>
      <c r="M9">
        <f t="shared" si="0"/>
        <v>1.6191775921303594E-2</v>
      </c>
      <c r="N9">
        <f t="shared" si="1"/>
        <v>3.6336071116326474E-2</v>
      </c>
      <c r="O9">
        <f t="shared" si="2"/>
        <v>2.6158780664336023E-2</v>
      </c>
      <c r="P9">
        <f t="shared" si="3"/>
        <v>2.6696726456918396E-2</v>
      </c>
      <c r="Q9">
        <f t="shared" si="4"/>
        <v>2.4144153278196689E-2</v>
      </c>
      <c r="R9">
        <f t="shared" si="5"/>
        <v>2.3762274658247595E-2</v>
      </c>
      <c r="S9">
        <f t="shared" si="6"/>
        <v>1.4052639239360343E-2</v>
      </c>
      <c r="T9">
        <f t="shared" si="7"/>
        <v>2.5577009312064941E-2</v>
      </c>
      <c r="U9">
        <f t="shared" si="8"/>
        <v>1.9762250103769502E-2</v>
      </c>
    </row>
    <row r="10" spans="1:21" x14ac:dyDescent="0.25">
      <c r="A10">
        <v>9</v>
      </c>
      <c r="B10">
        <f t="shared" si="9"/>
        <v>0.13114754098360656</v>
      </c>
      <c r="C10">
        <f t="shared" si="10"/>
        <v>0.26666666666666666</v>
      </c>
      <c r="D10">
        <f>NORMDIST(sortiert1!A10,AVERAGE(sortiert1!A$2:A$62),_xlfn.STDEV.S(sortiert1!A$2:A$62),1)</f>
        <v>0.1417518428550415</v>
      </c>
      <c r="E10">
        <f>NORMDIST(sortiert1!B10,AVERAGE(sortiert1!B$2:B$31),_xlfn.STDEV.S(sortiert1!B$2:B$31),1)</f>
        <v>0.27346442789821468</v>
      </c>
      <c r="F10">
        <f>NORMDIST(sortiert1!C10,AVERAGE(sortiert1!C$2:C$31),_xlfn.STDEV.S(sortiert1!C$2:C$31),1)</f>
        <v>0.26518544327612492</v>
      </c>
      <c r="G10">
        <f>NORMDIST(sortiert1!D10,AVERAGE(sortiert1!D$2:D$31),_xlfn.STDEV.S(sortiert1!D$2:D$31),1)</f>
        <v>0.26186481255678928</v>
      </c>
      <c r="H10">
        <f>NORMDIST(sortiert1!E10,AVERAGE(sortiert1!E$2:E$31),_xlfn.STDEV.S(sortiert1!E$2:E$31),1)</f>
        <v>0.25929395233152619</v>
      </c>
      <c r="I10">
        <f>NORMDIST(sortiert1!F10,AVERAGE(sortiert1!F$2:F$31),_xlfn.STDEV.S(sortiert1!F$2:F$31),1)</f>
        <v>0.26573690764974045</v>
      </c>
      <c r="J10">
        <f>NORMDIST(sortiert1!G10,AVERAGE(sortiert1!G$2:G$31),_xlfn.STDEV.S(sortiert1!G$2:G$31),1)</f>
        <v>0.23115884120837829</v>
      </c>
      <c r="K10">
        <f>NORMDIST(sortiert1!H10,AVERAGE(sortiert1!H$2:H$31),_xlfn.STDEV.S(sortiert1!H$2:H$31),1)</f>
        <v>0.25705119432965956</v>
      </c>
      <c r="L10">
        <f>NORMDIST(sortiert1!I10,AVERAGE(sortiert1!I$2:I$31),_xlfn.STDEV.S(sortiert1!I$2:I$31),1)</f>
        <v>0.23383702036675871</v>
      </c>
      <c r="M10">
        <f t="shared" si="0"/>
        <v>1.0604301871434935E-2</v>
      </c>
      <c r="N10">
        <f t="shared" si="1"/>
        <v>6.7977612315480163E-3</v>
      </c>
      <c r="O10">
        <f t="shared" si="2"/>
        <v>1.4812233905417416E-3</v>
      </c>
      <c r="P10">
        <f t="shared" si="3"/>
        <v>4.8018541098773793E-3</v>
      </c>
      <c r="Q10">
        <f t="shared" si="4"/>
        <v>7.3727143351404734E-3</v>
      </c>
      <c r="R10">
        <f t="shared" si="5"/>
        <v>9.2975901692621266E-4</v>
      </c>
      <c r="S10">
        <f t="shared" si="6"/>
        <v>3.5507825458288372E-2</v>
      </c>
      <c r="T10">
        <f t="shared" si="7"/>
        <v>9.6154723370071027E-3</v>
      </c>
      <c r="U10">
        <f t="shared" si="8"/>
        <v>3.282964629990795E-2</v>
      </c>
    </row>
    <row r="11" spans="1:21" x14ac:dyDescent="0.25">
      <c r="A11">
        <v>10</v>
      </c>
      <c r="B11">
        <f t="shared" si="9"/>
        <v>0.14754098360655737</v>
      </c>
      <c r="C11">
        <f t="shared" si="10"/>
        <v>0.3</v>
      </c>
      <c r="D11">
        <f>NORMDIST(sortiert1!A11,AVERAGE(sortiert1!A$2:A$62),_xlfn.STDEV.S(sortiert1!A$2:A$62),1)</f>
        <v>0.14623877587685263</v>
      </c>
      <c r="E11">
        <f>NORMDIST(sortiert1!B11,AVERAGE(sortiert1!B$2:B$31),_xlfn.STDEV.S(sortiert1!B$2:B$31),1)</f>
        <v>0.3047415061970441</v>
      </c>
      <c r="F11">
        <f>NORMDIST(sortiert1!C11,AVERAGE(sortiert1!C$2:C$31),_xlfn.STDEV.S(sortiert1!C$2:C$31),1)</f>
        <v>0.26709721795134533</v>
      </c>
      <c r="G11">
        <f>NORMDIST(sortiert1!D11,AVERAGE(sortiert1!D$2:D$31),_xlfn.STDEV.S(sortiert1!D$2:D$31),1)</f>
        <v>0.2637061820340732</v>
      </c>
      <c r="H11">
        <f>NORMDIST(sortiert1!E11,AVERAGE(sortiert1!E$2:E$31),_xlfn.STDEV.S(sortiert1!E$2:E$31),1)</f>
        <v>0.27406035959694841</v>
      </c>
      <c r="I11">
        <f>NORMDIST(sortiert1!F11,AVERAGE(sortiert1!F$2:F$31),_xlfn.STDEV.S(sortiert1!F$2:F$31),1)</f>
        <v>0.2709914591105006</v>
      </c>
      <c r="J11">
        <f>NORMDIST(sortiert1!G11,AVERAGE(sortiert1!G$2:G$31),_xlfn.STDEV.S(sortiert1!G$2:G$31),1)</f>
        <v>0.24338766620298086</v>
      </c>
      <c r="K11">
        <f>NORMDIST(sortiert1!H11,AVERAGE(sortiert1!H$2:H$31),_xlfn.STDEV.S(sortiert1!H$2:H$31),1)</f>
        <v>0.25705119432965956</v>
      </c>
      <c r="L11">
        <f>NORMDIST(sortiert1!I11,AVERAGE(sortiert1!I$2:I$31),_xlfn.STDEV.S(sortiert1!I$2:I$31),1)</f>
        <v>0.25512580042995298</v>
      </c>
      <c r="M11">
        <f t="shared" si="0"/>
        <v>1.3022077297047407E-3</v>
      </c>
      <c r="N11">
        <f t="shared" si="1"/>
        <v>4.7415061970441097E-3</v>
      </c>
      <c r="O11">
        <f t="shared" si="2"/>
        <v>3.2902782048654655E-2</v>
      </c>
      <c r="P11">
        <f t="shared" si="3"/>
        <v>3.6293817965926789E-2</v>
      </c>
      <c r="Q11">
        <f t="shared" si="4"/>
        <v>2.5939640403051578E-2</v>
      </c>
      <c r="R11">
        <f t="shared" si="5"/>
        <v>2.900854088949939E-2</v>
      </c>
      <c r="S11">
        <f t="shared" si="6"/>
        <v>5.6612333797019132E-2</v>
      </c>
      <c r="T11">
        <f t="shared" si="7"/>
        <v>4.2948805670340429E-2</v>
      </c>
      <c r="U11">
        <f t="shared" si="8"/>
        <v>4.4874199570047013E-2</v>
      </c>
    </row>
    <row r="12" spans="1:21" x14ac:dyDescent="0.25">
      <c r="A12">
        <v>11</v>
      </c>
      <c r="B12">
        <f t="shared" si="9"/>
        <v>0.16393442622950818</v>
      </c>
      <c r="C12">
        <f t="shared" si="10"/>
        <v>0.33333333333333331</v>
      </c>
      <c r="D12">
        <f>NORMDIST(sortiert1!A12,AVERAGE(sortiert1!A$2:A$62),_xlfn.STDEV.S(sortiert1!A$2:A$62),1)</f>
        <v>0.16268732327420798</v>
      </c>
      <c r="E12">
        <f>NORMDIST(sortiert1!B12,AVERAGE(sortiert1!B$2:B$31),_xlfn.STDEV.S(sortiert1!B$2:B$31),1)</f>
        <v>0.34591775946160636</v>
      </c>
      <c r="F12">
        <f>NORMDIST(sortiert1!C12,AVERAGE(sortiert1!C$2:C$31),_xlfn.STDEV.S(sortiert1!C$2:C$31),1)</f>
        <v>0.26709721795134533</v>
      </c>
      <c r="G12">
        <f>NORMDIST(sortiert1!D12,AVERAGE(sortiert1!D$2:D$31),_xlfn.STDEV.S(sortiert1!D$2:D$31),1)</f>
        <v>0.2637061820340732</v>
      </c>
      <c r="H12">
        <f>NORMDIST(sortiert1!E12,AVERAGE(sortiert1!E$2:E$31),_xlfn.STDEV.S(sortiert1!E$2:E$31),1)</f>
        <v>0.28923071659864247</v>
      </c>
      <c r="I12">
        <f>NORMDIST(sortiert1!F12,AVERAGE(sortiert1!F$2:F$31),_xlfn.STDEV.S(sortiert1!F$2:F$31),1)</f>
        <v>0.2816536824397346</v>
      </c>
      <c r="J12">
        <f>NORMDIST(sortiert1!G12,AVERAGE(sortiert1!G$2:G$31),_xlfn.STDEV.S(sortiert1!G$2:G$31),1)</f>
        <v>0.25341696905202232</v>
      </c>
      <c r="K12">
        <f>NORMDIST(sortiert1!H12,AVERAGE(sortiert1!H$2:H$31),_xlfn.STDEV.S(sortiert1!H$2:H$31),1)</f>
        <v>0.26181591539391519</v>
      </c>
      <c r="L12">
        <f>NORMDIST(sortiert1!I12,AVERAGE(sortiert1!I$2:I$31),_xlfn.STDEV.S(sortiert1!I$2:I$31),1)</f>
        <v>0.25785640388622144</v>
      </c>
      <c r="M12">
        <f t="shared" si="0"/>
        <v>1.2471029553002E-3</v>
      </c>
      <c r="N12">
        <f t="shared" si="1"/>
        <v>1.2584426128273041E-2</v>
      </c>
      <c r="O12">
        <f t="shared" si="2"/>
        <v>6.6236115381987981E-2</v>
      </c>
      <c r="P12">
        <f t="shared" si="3"/>
        <v>6.9627151299260115E-2</v>
      </c>
      <c r="Q12">
        <f t="shared" si="4"/>
        <v>4.4102616734690847E-2</v>
      </c>
      <c r="R12">
        <f t="shared" si="5"/>
        <v>5.1679650893598716E-2</v>
      </c>
      <c r="S12">
        <f t="shared" si="6"/>
        <v>7.9916364281310992E-2</v>
      </c>
      <c r="T12">
        <f t="shared" si="7"/>
        <v>7.1517417939418126E-2</v>
      </c>
      <c r="U12">
        <f t="shared" si="8"/>
        <v>7.5476929447111873E-2</v>
      </c>
    </row>
    <row r="13" spans="1:21" x14ac:dyDescent="0.25">
      <c r="A13">
        <v>12</v>
      </c>
      <c r="B13">
        <f t="shared" si="9"/>
        <v>0.18032786885245902</v>
      </c>
      <c r="C13">
        <f t="shared" si="10"/>
        <v>0.36666666666666664</v>
      </c>
      <c r="D13">
        <f>NORMDIST(sortiert1!A13,AVERAGE(sortiert1!A$2:A$62),_xlfn.STDEV.S(sortiert1!A$2:A$62),1)</f>
        <v>0.16759983366273096</v>
      </c>
      <c r="E13">
        <f>NORMDIST(sortiert1!B13,AVERAGE(sortiert1!B$2:B$31),_xlfn.STDEV.S(sortiert1!B$2:B$31),1)</f>
        <v>0.37157014631135654</v>
      </c>
      <c r="F13">
        <f>NORMDIST(sortiert1!C13,AVERAGE(sortiert1!C$2:C$31),_xlfn.STDEV.S(sortiert1!C$2:C$31),1)</f>
        <v>0.28461025892116942</v>
      </c>
      <c r="G13">
        <f>NORMDIST(sortiert1!D13,AVERAGE(sortiert1!D$2:D$31),_xlfn.STDEV.S(sortiert1!D$2:D$31),1)</f>
        <v>0.29015949885488534</v>
      </c>
      <c r="H13">
        <f>NORMDIST(sortiert1!E13,AVERAGE(sortiert1!E$2:E$31),_xlfn.STDEV.S(sortiert1!E$2:E$31),1)</f>
        <v>0.29890834553119633</v>
      </c>
      <c r="I13">
        <f>NORMDIST(sortiert1!F13,AVERAGE(sortiert1!F$2:F$31),_xlfn.STDEV.S(sortiert1!F$2:F$31),1)</f>
        <v>0.28705960067108616</v>
      </c>
      <c r="J13">
        <f>NORMDIST(sortiert1!G13,AVERAGE(sortiert1!G$2:G$31),_xlfn.STDEV.S(sortiert1!G$2:G$31),1)</f>
        <v>0.27675275388301385</v>
      </c>
      <c r="K13">
        <f>NORMDIST(sortiert1!H13,AVERAGE(sortiert1!H$2:H$31),_xlfn.STDEV.S(sortiert1!H$2:H$31),1)</f>
        <v>0.26662553397705802</v>
      </c>
      <c r="L13">
        <f>NORMDIST(sortiert1!I13,AVERAGE(sortiert1!I$2:I$31),_xlfn.STDEV.S(sortiert1!I$2:I$31),1)</f>
        <v>0.36832690230388909</v>
      </c>
      <c r="M13">
        <f t="shared" si="0"/>
        <v>1.2728035189728065E-2</v>
      </c>
      <c r="N13">
        <f t="shared" si="1"/>
        <v>4.9034796446899009E-3</v>
      </c>
      <c r="O13">
        <f t="shared" si="2"/>
        <v>8.2056407745497217E-2</v>
      </c>
      <c r="P13">
        <f t="shared" si="3"/>
        <v>7.6507167811781296E-2</v>
      </c>
      <c r="Q13">
        <f t="shared" si="4"/>
        <v>6.7758321135470312E-2</v>
      </c>
      <c r="R13">
        <f t="shared" si="5"/>
        <v>7.9607065995580484E-2</v>
      </c>
      <c r="S13">
        <f t="shared" si="6"/>
        <v>8.9913912783652794E-2</v>
      </c>
      <c r="T13">
        <f t="shared" si="7"/>
        <v>0.10004113268960863</v>
      </c>
      <c r="U13">
        <f t="shared" si="8"/>
        <v>1.6602356372224514E-3</v>
      </c>
    </row>
    <row r="14" spans="1:21" x14ac:dyDescent="0.25">
      <c r="A14">
        <v>13</v>
      </c>
      <c r="B14">
        <f t="shared" si="9"/>
        <v>0.19672131147540983</v>
      </c>
      <c r="C14">
        <f t="shared" si="10"/>
        <v>0.4</v>
      </c>
      <c r="D14">
        <f>NORMDIST(sortiert1!A14,AVERAGE(sortiert1!A$2:A$62),_xlfn.STDEV.S(sortiert1!A$2:A$62),1)</f>
        <v>0.172606879289772</v>
      </c>
      <c r="E14">
        <f>NORMDIST(sortiert1!B14,AVERAGE(sortiert1!B$2:B$31),_xlfn.STDEV.S(sortiert1!B$2:B$31),1)</f>
        <v>0.37157014631135654</v>
      </c>
      <c r="F14">
        <f>NORMDIST(sortiert1!C14,AVERAGE(sortiert1!C$2:C$31),_xlfn.STDEV.S(sortiert1!C$2:C$31),1)</f>
        <v>0.29658228394666941</v>
      </c>
      <c r="G14">
        <f>NORMDIST(sortiert1!D14,AVERAGE(sortiert1!D$2:D$31),_xlfn.STDEV.S(sortiert1!D$2:D$31),1)</f>
        <v>0.31980978149985162</v>
      </c>
      <c r="H14">
        <f>NORMDIST(sortiert1!E14,AVERAGE(sortiert1!E$2:E$31),_xlfn.STDEV.S(sortiert1!E$2:E$31),1)</f>
        <v>0.30282016177226112</v>
      </c>
      <c r="I14">
        <f>NORMDIST(sortiert1!F14,AVERAGE(sortiert1!F$2:F$31),_xlfn.STDEV.S(sortiert1!F$2:F$31),1)</f>
        <v>0.28887243033622151</v>
      </c>
      <c r="J14">
        <f>NORMDIST(sortiert1!G14,AVERAGE(sortiert1!G$2:G$31),_xlfn.STDEV.S(sortiert1!G$2:G$31),1)</f>
        <v>0.29015690353077095</v>
      </c>
      <c r="K14">
        <f>NORMDIST(sortiert1!H14,AVERAGE(sortiert1!H$2:H$31),_xlfn.STDEV.S(sortiert1!H$2:H$31),1)</f>
        <v>0.33291764089408193</v>
      </c>
      <c r="L14">
        <f>NORMDIST(sortiert1!I14,AVERAGE(sortiert1!I$2:I$31),_xlfn.STDEV.S(sortiert1!I$2:I$31),1)</f>
        <v>0.39743680342376952</v>
      </c>
      <c r="M14">
        <f t="shared" si="0"/>
        <v>2.411443218563783E-2</v>
      </c>
      <c r="N14">
        <f t="shared" si="1"/>
        <v>2.8429853688643481E-2</v>
      </c>
      <c r="O14">
        <f t="shared" si="2"/>
        <v>0.10341771605333061</v>
      </c>
      <c r="P14">
        <f t="shared" si="3"/>
        <v>8.0190218500148402E-2</v>
      </c>
      <c r="Q14">
        <f t="shared" si="4"/>
        <v>9.7179838227738902E-2</v>
      </c>
      <c r="R14">
        <f t="shared" si="5"/>
        <v>0.11112756966377851</v>
      </c>
      <c r="S14">
        <f t="shared" si="6"/>
        <v>0.10984309646922907</v>
      </c>
      <c r="T14">
        <f t="shared" si="7"/>
        <v>6.7082359105918088E-2</v>
      </c>
      <c r="U14">
        <f t="shared" si="8"/>
        <v>2.5631965762304976E-3</v>
      </c>
    </row>
    <row r="15" spans="1:21" x14ac:dyDescent="0.25">
      <c r="A15">
        <v>14</v>
      </c>
      <c r="B15">
        <f t="shared" si="9"/>
        <v>0.21311475409836064</v>
      </c>
      <c r="C15">
        <f t="shared" si="10"/>
        <v>0.43333333333333335</v>
      </c>
      <c r="D15">
        <f>NORMDIST(sortiert1!A15,AVERAGE(sortiert1!A$2:A$62),_xlfn.STDEV.S(sortiert1!A$2:A$62),1)</f>
        <v>0.1802942929306848</v>
      </c>
      <c r="E15">
        <f>NORMDIST(sortiert1!B15,AVERAGE(sortiert1!B$2:B$31),_xlfn.STDEV.S(sortiert1!B$2:B$31),1)</f>
        <v>0.38900275195397893</v>
      </c>
      <c r="F15">
        <f>NORMDIST(sortiert1!C15,AVERAGE(sortiert1!C$2:C$31),_xlfn.STDEV.S(sortiert1!C$2:C$31),1)</f>
        <v>0.29859983872290646</v>
      </c>
      <c r="G15">
        <f>NORMDIST(sortiert1!D15,AVERAGE(sortiert1!D$2:D$31),_xlfn.STDEV.S(sortiert1!D$2:D$31),1)</f>
        <v>0.32588913290435795</v>
      </c>
      <c r="H15">
        <f>NORMDIST(sortiert1!E15,AVERAGE(sortiert1!E$2:E$31),_xlfn.STDEV.S(sortiert1!E$2:E$31),1)</f>
        <v>0.30282016177226112</v>
      </c>
      <c r="I15">
        <f>NORMDIST(sortiert1!F15,AVERAGE(sortiert1!F$2:F$31),_xlfn.STDEV.S(sortiert1!F$2:F$31),1)</f>
        <v>0.29434299773312644</v>
      </c>
      <c r="J15">
        <f>NORMDIST(sortiert1!G15,AVERAGE(sortiert1!G$2:G$31),_xlfn.STDEV.S(sortiert1!G$2:G$31),1)</f>
        <v>0.34657998378555732</v>
      </c>
      <c r="K15">
        <f>NORMDIST(sortiert1!H15,AVERAGE(sortiert1!H$2:H$31),_xlfn.STDEV.S(sortiert1!H$2:H$31),1)</f>
        <v>0.38789513612155568</v>
      </c>
      <c r="L15">
        <f>NORMDIST(sortiert1!I15,AVERAGE(sortiert1!I$2:I$31),_xlfn.STDEV.S(sortiert1!I$2:I$31),1)</f>
        <v>0.40071014507658503</v>
      </c>
      <c r="M15">
        <f t="shared" si="0"/>
        <v>3.2820461167675841E-2</v>
      </c>
      <c r="N15">
        <f t="shared" si="1"/>
        <v>4.4330581379354417E-2</v>
      </c>
      <c r="O15">
        <f t="shared" si="2"/>
        <v>0.13473349461042688</v>
      </c>
      <c r="P15">
        <f t="shared" si="3"/>
        <v>0.1074442004289754</v>
      </c>
      <c r="Q15">
        <f t="shared" si="4"/>
        <v>0.13051317156107223</v>
      </c>
      <c r="R15">
        <f t="shared" si="5"/>
        <v>0.1389903356002069</v>
      </c>
      <c r="S15">
        <f t="shared" si="6"/>
        <v>8.6753349547776026E-2</v>
      </c>
      <c r="T15">
        <f t="shared" si="7"/>
        <v>4.5438197211777664E-2</v>
      </c>
      <c r="U15">
        <f t="shared" si="8"/>
        <v>3.2623188256748314E-2</v>
      </c>
    </row>
    <row r="16" spans="1:21" x14ac:dyDescent="0.25">
      <c r="A16">
        <v>15</v>
      </c>
      <c r="B16">
        <f t="shared" si="9"/>
        <v>0.22950819672131148</v>
      </c>
      <c r="C16">
        <f t="shared" si="10"/>
        <v>0.46666666666666667</v>
      </c>
      <c r="D16">
        <f>NORMDIST(sortiert1!A16,AVERAGE(sortiert1!A$2:A$62),_xlfn.STDEV.S(sortiert1!A$2:A$62),1)</f>
        <v>0.18290379054024547</v>
      </c>
      <c r="E16">
        <f>NORMDIST(sortiert1!B16,AVERAGE(sortiert1!B$2:B$31),_xlfn.STDEV.S(sortiert1!B$2:B$31),1)</f>
        <v>0.38900275195397893</v>
      </c>
      <c r="F16">
        <f>NORMDIST(sortiert1!C16,AVERAGE(sortiert1!C$2:C$31),_xlfn.STDEV.S(sortiert1!C$2:C$31),1)</f>
        <v>0.3274751994461722</v>
      </c>
      <c r="G16">
        <f>NORMDIST(sortiert1!D16,AVERAGE(sortiert1!D$2:D$31),_xlfn.STDEV.S(sortiert1!D$2:D$31),1)</f>
        <v>0.33201513075626843</v>
      </c>
      <c r="H16">
        <f>NORMDIST(sortiert1!E16,AVERAGE(sortiert1!E$2:E$31),_xlfn.STDEV.S(sortiert1!E$2:E$31),1)</f>
        <v>0.30873044587715315</v>
      </c>
      <c r="I16">
        <f>NORMDIST(sortiert1!F16,AVERAGE(sortiert1!F$2:F$31),_xlfn.STDEV.S(sortiert1!F$2:F$31),1)</f>
        <v>0.3495082104173568</v>
      </c>
      <c r="J16">
        <f>NORMDIST(sortiert1!G16,AVERAGE(sortiert1!G$2:G$31),_xlfn.STDEV.S(sortiert1!G$2:G$31),1)</f>
        <v>0.36427177336687089</v>
      </c>
      <c r="K16">
        <f>NORMDIST(sortiert1!H16,AVERAGE(sortiert1!H$2:H$31),_xlfn.STDEV.S(sortiert1!H$2:H$31),1)</f>
        <v>0.39920826308330143</v>
      </c>
      <c r="L16">
        <f>NORMDIST(sortiert1!I16,AVERAGE(sortiert1!I$2:I$31),_xlfn.STDEV.S(sortiert1!I$2:I$31),1)</f>
        <v>0.40399047374227809</v>
      </c>
      <c r="M16">
        <f t="shared" si="0"/>
        <v>4.660440618106601E-2</v>
      </c>
      <c r="N16">
        <f t="shared" si="1"/>
        <v>7.7663914712687743E-2</v>
      </c>
      <c r="O16">
        <f t="shared" si="2"/>
        <v>0.13919146722049447</v>
      </c>
      <c r="P16">
        <f t="shared" si="3"/>
        <v>0.13465153591039825</v>
      </c>
      <c r="Q16">
        <f t="shared" si="4"/>
        <v>0.15793622078951353</v>
      </c>
      <c r="R16">
        <f t="shared" si="5"/>
        <v>0.11715845624930987</v>
      </c>
      <c r="S16">
        <f t="shared" si="6"/>
        <v>0.10239489329979579</v>
      </c>
      <c r="T16">
        <f t="shared" si="7"/>
        <v>6.7458403583365245E-2</v>
      </c>
      <c r="U16">
        <f t="shared" si="8"/>
        <v>6.2676192924388585E-2</v>
      </c>
    </row>
    <row r="17" spans="1:21" x14ac:dyDescent="0.25">
      <c r="A17">
        <v>16</v>
      </c>
      <c r="B17">
        <f t="shared" si="9"/>
        <v>0.24590163934426229</v>
      </c>
      <c r="C17">
        <f t="shared" si="10"/>
        <v>0.5</v>
      </c>
      <c r="D17">
        <f>NORMDIST(sortiert1!A17,AVERAGE(sortiert1!A$2:A$62),_xlfn.STDEV.S(sortiert1!A$2:A$62),1)</f>
        <v>0.22779849485594095</v>
      </c>
      <c r="E17">
        <f>NORMDIST(sortiert1!B17,AVERAGE(sortiert1!B$2:B$31),_xlfn.STDEV.S(sortiert1!B$2:B$31),1)</f>
        <v>0.42451266282503441</v>
      </c>
      <c r="F17">
        <f>NORMDIST(sortiert1!C17,AVERAGE(sortiert1!C$2:C$31),_xlfn.STDEV.S(sortiert1!C$2:C$31),1)</f>
        <v>0.33169134328282768</v>
      </c>
      <c r="G17">
        <f>NORMDIST(sortiert1!D17,AVERAGE(sortiert1!D$2:D$31),_xlfn.STDEV.S(sortiert1!D$2:D$31),1)</f>
        <v>0.34025324202954577</v>
      </c>
      <c r="H17">
        <f>NORMDIST(sortiert1!E17,AVERAGE(sortiert1!E$2:E$31),_xlfn.STDEV.S(sortiert1!E$2:E$31),1)</f>
        <v>0.38745321520623699</v>
      </c>
      <c r="I17">
        <f>NORMDIST(sortiert1!F17,AVERAGE(sortiert1!F$2:F$31),_xlfn.STDEV.S(sortiert1!F$2:F$31),1)</f>
        <v>0.3673701494599852</v>
      </c>
      <c r="J17">
        <f>NORMDIST(sortiert1!G17,AVERAGE(sortiert1!G$2:G$31),_xlfn.STDEV.S(sortiert1!G$2:G$31),1)</f>
        <v>0.42206035414240961</v>
      </c>
      <c r="K17">
        <f>NORMDIST(sortiert1!H17,AVERAGE(sortiert1!H$2:H$31),_xlfn.STDEV.S(sortiert1!H$2:H$31),1)</f>
        <v>0.43362207845961315</v>
      </c>
      <c r="L17">
        <f>NORMDIST(sortiert1!I17,AVERAGE(sortiert1!I$2:I$31),_xlfn.STDEV.S(sortiert1!I$2:I$31),1)</f>
        <v>0.41057120528500851</v>
      </c>
      <c r="M17">
        <f t="shared" si="0"/>
        <v>1.8103144488321343E-2</v>
      </c>
      <c r="N17">
        <f t="shared" si="1"/>
        <v>7.5487337174965585E-2</v>
      </c>
      <c r="O17">
        <f t="shared" si="2"/>
        <v>0.16830865671717232</v>
      </c>
      <c r="P17">
        <f t="shared" si="3"/>
        <v>0.15974675797045423</v>
      </c>
      <c r="Q17">
        <f t="shared" si="4"/>
        <v>0.11254678479376301</v>
      </c>
      <c r="R17">
        <f t="shared" si="5"/>
        <v>0.1326298505400148</v>
      </c>
      <c r="S17">
        <f t="shared" si="6"/>
        <v>7.7939645857590389E-2</v>
      </c>
      <c r="T17">
        <f t="shared" si="7"/>
        <v>6.6377921540386853E-2</v>
      </c>
      <c r="U17">
        <f t="shared" si="8"/>
        <v>8.9428794714991489E-2</v>
      </c>
    </row>
    <row r="18" spans="1:21" x14ac:dyDescent="0.25">
      <c r="A18">
        <v>17</v>
      </c>
      <c r="B18">
        <f t="shared" si="9"/>
        <v>0.26229508196721313</v>
      </c>
      <c r="C18">
        <f t="shared" si="10"/>
        <v>0.53333333333333333</v>
      </c>
      <c r="D18">
        <f>NORMDIST(sortiert1!A18,AVERAGE(sortiert1!A$2:A$62),_xlfn.STDEV.S(sortiert1!A$2:A$62),1)</f>
        <v>0.2399208569900747</v>
      </c>
      <c r="E18">
        <f>NORMDIST(sortiert1!B18,AVERAGE(sortiert1!B$2:B$31),_xlfn.STDEV.S(sortiert1!B$2:B$31),1)</f>
        <v>0.4561056166041394</v>
      </c>
      <c r="F18">
        <f>NORMDIST(sortiert1!C18,AVERAGE(sortiert1!C$2:C$31),_xlfn.STDEV.S(sortiert1!C$2:C$31),1)</f>
        <v>0.39274358765669193</v>
      </c>
      <c r="G18">
        <f>NORMDIST(sortiert1!D18,AVERAGE(sortiert1!D$2:D$31),_xlfn.STDEV.S(sortiert1!D$2:D$31),1)</f>
        <v>0.34025324202954577</v>
      </c>
      <c r="H18">
        <f>NORMDIST(sortiert1!E18,AVERAGE(sortiert1!E$2:E$31),_xlfn.STDEV.S(sortiert1!E$2:E$31),1)</f>
        <v>0.40913070451835343</v>
      </c>
      <c r="I18">
        <f>NORMDIST(sortiert1!F18,AVERAGE(sortiert1!F$2:F$31),_xlfn.STDEV.S(sortiert1!F$2:F$31),1)</f>
        <v>0.38146634036842009</v>
      </c>
      <c r="J18">
        <f>NORMDIST(sortiert1!G18,AVERAGE(sortiert1!G$2:G$31),_xlfn.STDEV.S(sortiert1!G$2:G$31),1)</f>
        <v>0.49105097202257492</v>
      </c>
      <c r="K18">
        <f>NORMDIST(sortiert1!H18,AVERAGE(sortiert1!H$2:H$31),_xlfn.STDEV.S(sortiert1!H$2:H$31),1)</f>
        <v>0.49784881069638248</v>
      </c>
      <c r="L18">
        <f>NORMDIST(sortiert1!I18,AVERAGE(sortiert1!I$2:I$31),_xlfn.STDEV.S(sortiert1!I$2:I$31),1)</f>
        <v>0.41717721036855121</v>
      </c>
      <c r="M18">
        <f t="shared" si="0"/>
        <v>2.2374224977138424E-2</v>
      </c>
      <c r="N18">
        <f t="shared" si="1"/>
        <v>7.7227716729193929E-2</v>
      </c>
      <c r="O18">
        <f t="shared" si="2"/>
        <v>0.1405897456766414</v>
      </c>
      <c r="P18">
        <f t="shared" si="3"/>
        <v>0.19308009130378756</v>
      </c>
      <c r="Q18">
        <f t="shared" si="4"/>
        <v>0.1242026288149799</v>
      </c>
      <c r="R18">
        <f t="shared" si="5"/>
        <v>0.15186699296491324</v>
      </c>
      <c r="S18">
        <f t="shared" si="6"/>
        <v>4.228236131075841E-2</v>
      </c>
      <c r="T18">
        <f t="shared" si="7"/>
        <v>3.5484522636950844E-2</v>
      </c>
      <c r="U18">
        <f t="shared" si="8"/>
        <v>0.11615612296478212</v>
      </c>
    </row>
    <row r="19" spans="1:21" x14ac:dyDescent="0.25">
      <c r="A19">
        <v>18</v>
      </c>
      <c r="B19">
        <f t="shared" si="9"/>
        <v>0.27868852459016391</v>
      </c>
      <c r="C19">
        <f t="shared" si="10"/>
        <v>0.56666666666666665</v>
      </c>
      <c r="D19">
        <f>NORMDIST(sortiert1!A19,AVERAGE(sortiert1!A$2:A$62),_xlfn.STDEV.S(sortiert1!A$2:A$62),1)</f>
        <v>0.27499711719944564</v>
      </c>
      <c r="E19">
        <f>NORMDIST(sortiert1!B19,AVERAGE(sortiert1!B$2:B$31),_xlfn.STDEV.S(sortiert1!B$2:B$31),1)</f>
        <v>0.46519244185162817</v>
      </c>
      <c r="F19">
        <f>NORMDIST(sortiert1!C19,AVERAGE(sortiert1!C$2:C$31),_xlfn.STDEV.S(sortiert1!C$2:C$31),1)</f>
        <v>0.41529876364787099</v>
      </c>
      <c r="G19">
        <f>NORMDIST(sortiert1!D19,AVERAGE(sortiert1!D$2:D$31),_xlfn.STDEV.S(sortiert1!D$2:D$31),1)</f>
        <v>0.38252545853452047</v>
      </c>
      <c r="H19">
        <f>NORMDIST(sortiert1!E19,AVERAGE(sortiert1!E$2:E$31),_xlfn.STDEV.S(sortiert1!E$2:E$31),1)</f>
        <v>0.41788421120478531</v>
      </c>
      <c r="I19">
        <f>NORMDIST(sortiert1!F19,AVERAGE(sortiert1!F$2:F$31),_xlfn.STDEV.S(sortiert1!F$2:F$31),1)</f>
        <v>0.40805313795009179</v>
      </c>
      <c r="J19">
        <f>NORMDIST(sortiert1!G19,AVERAGE(sortiert1!G$2:G$31),_xlfn.STDEV.S(sortiert1!G$2:G$31),1)</f>
        <v>0.52577845541883972</v>
      </c>
      <c r="K19">
        <f>NORMDIST(sortiert1!H19,AVERAGE(sortiert1!H$2:H$31),_xlfn.STDEV.S(sortiert1!H$2:H$31),1)</f>
        <v>0.56792021477176369</v>
      </c>
      <c r="L19">
        <f>NORMDIST(sortiert1!I19,AVERAGE(sortiert1!I$2:I$31),_xlfn.STDEV.S(sortiert1!I$2:I$31),1)</f>
        <v>0.44381749398518944</v>
      </c>
      <c r="M19">
        <f t="shared" si="0"/>
        <v>3.691407390718271E-3</v>
      </c>
      <c r="N19">
        <f t="shared" si="1"/>
        <v>0.10147422481503848</v>
      </c>
      <c r="O19">
        <f t="shared" si="2"/>
        <v>0.15136790301879566</v>
      </c>
      <c r="P19">
        <f t="shared" si="3"/>
        <v>0.18414120813214618</v>
      </c>
      <c r="Q19">
        <f t="shared" si="4"/>
        <v>0.14878245546188135</v>
      </c>
      <c r="R19">
        <f t="shared" si="5"/>
        <v>0.15861352871657486</v>
      </c>
      <c r="S19">
        <f t="shared" si="6"/>
        <v>4.0888211247826933E-2</v>
      </c>
      <c r="T19">
        <f t="shared" si="7"/>
        <v>1.2535481050970354E-3</v>
      </c>
      <c r="U19">
        <f t="shared" si="8"/>
        <v>0.12284917268147721</v>
      </c>
    </row>
    <row r="20" spans="1:21" x14ac:dyDescent="0.25">
      <c r="A20">
        <v>19</v>
      </c>
      <c r="B20">
        <f t="shared" si="9"/>
        <v>0.29508196721311475</v>
      </c>
      <c r="C20">
        <f t="shared" si="10"/>
        <v>0.6</v>
      </c>
      <c r="D20">
        <f>NORMDIST(sortiert1!A20,AVERAGE(sortiert1!A$2:A$62),_xlfn.STDEV.S(sortiert1!A$2:A$62),1)</f>
        <v>0.31242779977716106</v>
      </c>
      <c r="E20">
        <f>NORMDIST(sortiert1!B20,AVERAGE(sortiert1!B$2:B$31),_xlfn.STDEV.S(sortiert1!B$2:B$31),1)</f>
        <v>0.50623959436058519</v>
      </c>
      <c r="F20">
        <f>NORMDIST(sortiert1!C20,AVERAGE(sortiert1!C$2:C$31),_xlfn.STDEV.S(sortiert1!C$2:C$31),1)</f>
        <v>0.41757104343329332</v>
      </c>
      <c r="G20">
        <f>NORMDIST(sortiert1!D20,AVERAGE(sortiert1!D$2:D$31),_xlfn.STDEV.S(sortiert1!D$2:D$31),1)</f>
        <v>0.46864923149158749</v>
      </c>
      <c r="H20">
        <f>NORMDIST(sortiert1!E20,AVERAGE(sortiert1!E$2:E$31),_xlfn.STDEV.S(sortiert1!E$2:E$31),1)</f>
        <v>0.42888307440304652</v>
      </c>
      <c r="I20">
        <f>NORMDIST(sortiert1!F20,AVERAGE(sortiert1!F$2:F$31),_xlfn.STDEV.S(sortiert1!F$2:F$31),1)</f>
        <v>0.50049461881053403</v>
      </c>
      <c r="J20">
        <f>NORMDIST(sortiert1!G20,AVERAGE(sortiert1!G$2:G$31),_xlfn.STDEV.S(sortiert1!G$2:G$31),1)</f>
        <v>0.52892976436649652</v>
      </c>
      <c r="K20">
        <f>NORMDIST(sortiert1!H20,AVERAGE(sortiert1!H$2:H$31),_xlfn.STDEV.S(sortiert1!H$2:H$31),1)</f>
        <v>0.62481185188878863</v>
      </c>
      <c r="L20">
        <f>NORMDIST(sortiert1!I20,AVERAGE(sortiert1!I$2:I$31),_xlfn.STDEV.S(sortiert1!I$2:I$31),1)</f>
        <v>0.48084173462994273</v>
      </c>
      <c r="M20">
        <f t="shared" si="0"/>
        <v>1.7345832564046315E-2</v>
      </c>
      <c r="N20">
        <f t="shared" si="1"/>
        <v>9.376040563941479E-2</v>
      </c>
      <c r="O20">
        <f t="shared" si="2"/>
        <v>0.18242895656670666</v>
      </c>
      <c r="P20">
        <f t="shared" si="3"/>
        <v>0.13135076850841249</v>
      </c>
      <c r="Q20">
        <f t="shared" si="4"/>
        <v>0.17111692559695346</v>
      </c>
      <c r="R20">
        <f t="shared" si="5"/>
        <v>9.9505381189465947E-2</v>
      </c>
      <c r="S20">
        <f t="shared" si="6"/>
        <v>7.1070235633503454E-2</v>
      </c>
      <c r="T20">
        <f t="shared" si="7"/>
        <v>2.481185188878865E-2</v>
      </c>
      <c r="U20">
        <f t="shared" si="8"/>
        <v>0.11915826537005725</v>
      </c>
    </row>
    <row r="21" spans="1:21" x14ac:dyDescent="0.25">
      <c r="A21">
        <v>20</v>
      </c>
      <c r="B21">
        <f t="shared" si="9"/>
        <v>0.31147540983606559</v>
      </c>
      <c r="C21">
        <f t="shared" si="10"/>
        <v>0.6333333333333333</v>
      </c>
      <c r="D21">
        <f>NORMDIST(sortiert1!A21,AVERAGE(sortiert1!A$2:A$62),_xlfn.STDEV.S(sortiert1!A$2:A$62),1)</f>
        <v>0.38167936841011119</v>
      </c>
      <c r="E21">
        <f>NORMDIST(sortiert1!B21,AVERAGE(sortiert1!B$2:B$31),_xlfn.STDEV.S(sortiert1!B$2:B$31),1)</f>
        <v>0.51080427070213186</v>
      </c>
      <c r="F21">
        <f>NORMDIST(sortiert1!C21,AVERAGE(sortiert1!C$2:C$31),_xlfn.STDEV.S(sortiert1!C$2:C$31),1)</f>
        <v>0.4496383375505596</v>
      </c>
      <c r="G21">
        <f>NORMDIST(sortiert1!D21,AVERAGE(sortiert1!D$2:D$31),_xlfn.STDEV.S(sortiert1!D$2:D$31),1)</f>
        <v>0.49789779206680496</v>
      </c>
      <c r="H21">
        <f>NORMDIST(sortiert1!E21,AVERAGE(sortiert1!E$2:E$31),_xlfn.STDEV.S(sortiert1!E$2:E$31),1)</f>
        <v>0.47111237455753424</v>
      </c>
      <c r="I21">
        <f>NORMDIST(sortiert1!F21,AVERAGE(sortiert1!F$2:F$31),_xlfn.STDEV.S(sortiert1!F$2:F$31),1)</f>
        <v>0.52168188852051256</v>
      </c>
      <c r="J21">
        <f>NORMDIST(sortiert1!G21,AVERAGE(sortiert1!G$2:G$31),_xlfn.STDEV.S(sortiert1!G$2:G$31),1)</f>
        <v>0.56031103344506561</v>
      </c>
      <c r="K21">
        <f>NORMDIST(sortiert1!H21,AVERAGE(sortiert1!H$2:H$31),_xlfn.STDEV.S(sortiert1!H$2:H$31),1)</f>
        <v>0.64142176223648606</v>
      </c>
      <c r="L21">
        <f>NORMDIST(sortiert1!I21,AVERAGE(sortiert1!I$2:I$31),_xlfn.STDEV.S(sortiert1!I$2:I$31),1)</f>
        <v>0.5146527778038259</v>
      </c>
      <c r="M21">
        <f t="shared" si="0"/>
        <v>7.02039585740456E-2</v>
      </c>
      <c r="N21">
        <f t="shared" si="1"/>
        <v>0.12252906263120145</v>
      </c>
      <c r="O21">
        <f t="shared" si="2"/>
        <v>0.18369499578277371</v>
      </c>
      <c r="P21">
        <f t="shared" si="3"/>
        <v>0.13543554126652835</v>
      </c>
      <c r="Q21">
        <f t="shared" si="4"/>
        <v>0.16222095877579906</v>
      </c>
      <c r="R21">
        <f t="shared" si="5"/>
        <v>0.11165144481282074</v>
      </c>
      <c r="S21">
        <f t="shared" si="6"/>
        <v>7.3022299888267694E-2</v>
      </c>
      <c r="T21">
        <f t="shared" si="7"/>
        <v>8.0884289031527556E-3</v>
      </c>
      <c r="U21">
        <f t="shared" si="8"/>
        <v>0.1186805555295074</v>
      </c>
    </row>
    <row r="22" spans="1:21" x14ac:dyDescent="0.25">
      <c r="A22">
        <v>21</v>
      </c>
      <c r="B22">
        <f t="shared" si="9"/>
        <v>0.32786885245901637</v>
      </c>
      <c r="C22">
        <f t="shared" si="10"/>
        <v>0.66666666666666663</v>
      </c>
      <c r="D22">
        <f>NORMDIST(sortiert1!A22,AVERAGE(sortiert1!A$2:A$62),_xlfn.STDEV.S(sortiert1!A$2:A$62),1)</f>
        <v>0.38545557991959001</v>
      </c>
      <c r="E22">
        <f>NORMDIST(sortiert1!B22,AVERAGE(sortiert1!B$2:B$31),_xlfn.STDEV.S(sortiert1!B$2:B$31),1)</f>
        <v>0.52448742395903736</v>
      </c>
      <c r="F22">
        <f>NORMDIST(sortiert1!C22,AVERAGE(sortiert1!C$2:C$31),_xlfn.STDEV.S(sortiert1!C$2:C$31),1)</f>
        <v>0.45194407998749286</v>
      </c>
      <c r="G22">
        <f>NORMDIST(sortiert1!D22,AVERAGE(sortiert1!D$2:D$31),_xlfn.STDEV.S(sortiert1!D$2:D$31),1)</f>
        <v>0.55180832001169899</v>
      </c>
      <c r="H22">
        <f>NORMDIST(sortiert1!E22,AVERAGE(sortiert1!E$2:E$31),_xlfn.STDEV.S(sortiert1!E$2:E$31),1)</f>
        <v>0.51814835776221735</v>
      </c>
      <c r="I22">
        <f>NORMDIST(sortiert1!F22,AVERAGE(sortiert1!F$2:F$31),_xlfn.STDEV.S(sortiert1!F$2:F$31),1)</f>
        <v>0.54491501377913554</v>
      </c>
      <c r="J22">
        <f>NORMDIST(sortiert1!G22,AVERAGE(sortiert1!G$2:G$31),_xlfn.STDEV.S(sortiert1!G$2:G$31),1)</f>
        <v>0.63671914506514771</v>
      </c>
      <c r="K22">
        <f>NORMDIST(sortiert1!H22,AVERAGE(sortiert1!H$2:H$31),_xlfn.STDEV.S(sortiert1!H$2:H$31),1)</f>
        <v>0.65235045487817112</v>
      </c>
      <c r="L22">
        <f>NORMDIST(sortiert1!I22,AVERAGE(sortiert1!I$2:I$31),_xlfn.STDEV.S(sortiert1!I$2:I$31),1)</f>
        <v>0.52141012778336626</v>
      </c>
      <c r="M22">
        <f t="shared" si="0"/>
        <v>5.7586727460573639E-2</v>
      </c>
      <c r="N22">
        <f t="shared" si="1"/>
        <v>0.14217924270762927</v>
      </c>
      <c r="O22">
        <f t="shared" si="2"/>
        <v>0.21472258667917377</v>
      </c>
      <c r="P22">
        <f t="shared" si="3"/>
        <v>0.11485834665496764</v>
      </c>
      <c r="Q22">
        <f t="shared" si="4"/>
        <v>0.14851830890444928</v>
      </c>
      <c r="R22">
        <f t="shared" si="5"/>
        <v>0.12175165288753109</v>
      </c>
      <c r="S22">
        <f t="shared" si="6"/>
        <v>2.9947521601518923E-2</v>
      </c>
      <c r="T22">
        <f t="shared" si="7"/>
        <v>1.4316211788495514E-2</v>
      </c>
      <c r="U22">
        <f t="shared" si="8"/>
        <v>0.14525653888330037</v>
      </c>
    </row>
    <row r="23" spans="1:21" x14ac:dyDescent="0.25">
      <c r="A23">
        <v>22</v>
      </c>
      <c r="B23">
        <f t="shared" si="9"/>
        <v>0.34426229508196721</v>
      </c>
      <c r="C23">
        <f t="shared" si="10"/>
        <v>0.7</v>
      </c>
      <c r="D23">
        <f>NORMDIST(sortiert1!A23,AVERAGE(sortiert1!A$2:A$62),_xlfn.STDEV.S(sortiert1!A$2:A$62),1)</f>
        <v>0.40832953706336833</v>
      </c>
      <c r="E23">
        <f>NORMDIST(sortiert1!B23,AVERAGE(sortiert1!B$2:B$31),_xlfn.STDEV.S(sortiert1!B$2:B$31),1)</f>
        <v>0.62293606413622982</v>
      </c>
      <c r="F23">
        <f>NORMDIST(sortiert1!C23,AVERAGE(sortiert1!C$2:C$31),_xlfn.STDEV.S(sortiert1!C$2:C$31),1)</f>
        <v>0.61736880191378518</v>
      </c>
      <c r="G23">
        <f>NORMDIST(sortiert1!D23,AVERAGE(sortiert1!D$2:D$31),_xlfn.STDEV.S(sortiert1!D$2:D$31),1)</f>
        <v>0.5938666696952275</v>
      </c>
      <c r="H23">
        <f>NORMDIST(sortiert1!E23,AVERAGE(sortiert1!E$2:E$31),_xlfn.STDEV.S(sortiert1!E$2:E$31),1)</f>
        <v>0.53826754996976722</v>
      </c>
      <c r="I23">
        <f>NORMDIST(sortiert1!F23,AVERAGE(sortiert1!F$2:F$31),_xlfn.STDEV.S(sortiert1!F$2:F$31),1)</f>
        <v>0.62754785049184658</v>
      </c>
      <c r="J23">
        <f>NORMDIST(sortiert1!G23,AVERAGE(sortiert1!G$2:G$31),_xlfn.STDEV.S(sortiert1!G$2:G$31),1)</f>
        <v>0.64264524743130735</v>
      </c>
      <c r="K23">
        <f>NORMDIST(sortiert1!H23,AVERAGE(sortiert1!H$2:H$31),_xlfn.STDEV.S(sortiert1!H$2:H$31),1)</f>
        <v>0.72981923950810967</v>
      </c>
      <c r="L23">
        <f>NORMDIST(sortiert1!I23,AVERAGE(sortiert1!I$2:I$31),_xlfn.STDEV.S(sortiert1!I$2:I$31),1)</f>
        <v>0.60800264279830873</v>
      </c>
      <c r="M23">
        <f t="shared" si="0"/>
        <v>6.4067241981401124E-2</v>
      </c>
      <c r="N23">
        <f t="shared" si="1"/>
        <v>7.7063935863770139E-2</v>
      </c>
      <c r="O23">
        <f t="shared" si="2"/>
        <v>8.2631198086214774E-2</v>
      </c>
      <c r="P23">
        <f t="shared" si="3"/>
        <v>0.10613333030477246</v>
      </c>
      <c r="Q23">
        <f t="shared" si="4"/>
        <v>0.16173245003023273</v>
      </c>
      <c r="R23">
        <f t="shared" si="5"/>
        <v>7.2452149508153374E-2</v>
      </c>
      <c r="S23">
        <f t="shared" si="6"/>
        <v>5.7354752568692602E-2</v>
      </c>
      <c r="T23">
        <f t="shared" si="7"/>
        <v>2.9819239508109718E-2</v>
      </c>
      <c r="U23">
        <f t="shared" si="8"/>
        <v>9.1997357201691221E-2</v>
      </c>
    </row>
    <row r="24" spans="1:21" x14ac:dyDescent="0.25">
      <c r="A24">
        <v>23</v>
      </c>
      <c r="B24">
        <f t="shared" si="9"/>
        <v>0.36065573770491804</v>
      </c>
      <c r="C24">
        <f t="shared" si="10"/>
        <v>0.73333333333333328</v>
      </c>
      <c r="D24">
        <f>NORMDIST(sortiert1!A24,AVERAGE(sortiert1!A$2:A$62),_xlfn.STDEV.S(sortiert1!A$2:A$62),1)</f>
        <v>0.4121747363862926</v>
      </c>
      <c r="E24">
        <f>NORMDIST(sortiert1!B24,AVERAGE(sortiert1!B$2:B$31),_xlfn.STDEV.S(sortiert1!B$2:B$31),1)</f>
        <v>0.63159863449378983</v>
      </c>
      <c r="F24">
        <f>NORMDIST(sortiert1!C24,AVERAGE(sortiert1!C$2:C$31),_xlfn.STDEV.S(sortiert1!C$2:C$31),1)</f>
        <v>0.69026226242526945</v>
      </c>
      <c r="G24">
        <f>NORMDIST(sortiert1!D24,AVERAGE(sortiert1!D$2:D$31),_xlfn.STDEV.S(sortiert1!D$2:D$31),1)</f>
        <v>0.61128504176640197</v>
      </c>
      <c r="H24">
        <f>NORMDIST(sortiert1!E24,AVERAGE(sortiert1!E$2:E$31),_xlfn.STDEV.S(sortiert1!E$2:E$31),1)</f>
        <v>0.71115330616655203</v>
      </c>
      <c r="I24">
        <f>NORMDIST(sortiert1!F24,AVERAGE(sortiert1!F$2:F$31),_xlfn.STDEV.S(sortiert1!F$2:F$31),1)</f>
        <v>0.6435164174811675</v>
      </c>
      <c r="J24">
        <f>NORMDIST(sortiert1!G24,AVERAGE(sortiert1!G$2:G$31),_xlfn.STDEV.S(sortiert1!G$2:G$31),1)</f>
        <v>0.64853714623273762</v>
      </c>
      <c r="K24">
        <f>NORMDIST(sortiert1!H24,AVERAGE(sortiert1!H$2:H$31),_xlfn.STDEV.S(sortiert1!H$2:H$31),1)</f>
        <v>0.73945909215797845</v>
      </c>
      <c r="L24">
        <f>NORMDIST(sortiert1!I24,AVERAGE(sortiert1!I$2:I$31),_xlfn.STDEV.S(sortiert1!I$2:I$31),1)</f>
        <v>0.71881316811333029</v>
      </c>
      <c r="M24">
        <f t="shared" si="0"/>
        <v>5.151899868137455E-2</v>
      </c>
      <c r="N24">
        <f t="shared" si="1"/>
        <v>0.10173469883954345</v>
      </c>
      <c r="O24">
        <f t="shared" si="2"/>
        <v>4.3071070908063835E-2</v>
      </c>
      <c r="P24">
        <f t="shared" si="3"/>
        <v>0.12204829156693131</v>
      </c>
      <c r="Q24">
        <f t="shared" si="4"/>
        <v>2.2180027166781247E-2</v>
      </c>
      <c r="R24">
        <f t="shared" si="5"/>
        <v>8.981691585216578E-2</v>
      </c>
      <c r="S24">
        <f t="shared" si="6"/>
        <v>8.4796187100595666E-2</v>
      </c>
      <c r="T24">
        <f t="shared" si="7"/>
        <v>6.1257588246451666E-3</v>
      </c>
      <c r="U24">
        <f t="shared" si="8"/>
        <v>1.452016522000299E-2</v>
      </c>
    </row>
    <row r="25" spans="1:21" x14ac:dyDescent="0.25">
      <c r="A25">
        <v>24</v>
      </c>
      <c r="B25">
        <f t="shared" si="9"/>
        <v>0.37704918032786883</v>
      </c>
      <c r="C25">
        <f t="shared" si="10"/>
        <v>0.76666666666666672</v>
      </c>
      <c r="D25">
        <f>NORMDIST(sortiert1!A25,AVERAGE(sortiert1!A$2:A$62),_xlfn.STDEV.S(sortiert1!A$2:A$62),1)</f>
        <v>0.43541072741164938</v>
      </c>
      <c r="E25">
        <f>NORMDIST(sortiert1!B25,AVERAGE(sortiert1!B$2:B$31),_xlfn.STDEV.S(sortiert1!B$2:B$31),1)</f>
        <v>0.80580558150888226</v>
      </c>
      <c r="F25">
        <f>NORMDIST(sortiert1!C25,AVERAGE(sortiert1!C$2:C$31),_xlfn.STDEV.S(sortiert1!C$2:C$31),1)</f>
        <v>0.81240738074312646</v>
      </c>
      <c r="G25">
        <f>NORMDIST(sortiert1!D25,AVERAGE(sortiert1!D$2:D$31),_xlfn.STDEV.S(sortiert1!D$2:D$31),1)</f>
        <v>0.65587575379615015</v>
      </c>
      <c r="H25">
        <f>NORMDIST(sortiert1!E25,AVERAGE(sortiert1!E$2:E$31),_xlfn.STDEV.S(sortiert1!E$2:E$31),1)</f>
        <v>0.73189574777592847</v>
      </c>
      <c r="I25">
        <f>NORMDIST(sortiert1!F25,AVERAGE(sortiert1!F$2:F$31),_xlfn.STDEV.S(sortiert1!F$2:F$31),1)</f>
        <v>0.67085075862309673</v>
      </c>
      <c r="J25">
        <f>NORMDIST(sortiert1!G25,AVERAGE(sortiert1!G$2:G$31),_xlfn.STDEV.S(sortiert1!G$2:G$31),1)</f>
        <v>0.72676976108175251</v>
      </c>
      <c r="K25">
        <f>NORMDIST(sortiert1!H25,AVERAGE(sortiert1!H$2:H$31),_xlfn.STDEV.S(sortiert1!H$2:H$31),1)</f>
        <v>0.79336497430824016</v>
      </c>
      <c r="L25">
        <f>NORMDIST(sortiert1!I25,AVERAGE(sortiert1!I$2:I$31),_xlfn.STDEV.S(sortiert1!I$2:I$31),1)</f>
        <v>0.81407133128046294</v>
      </c>
      <c r="M25">
        <f t="shared" si="0"/>
        <v>5.8361547083780552E-2</v>
      </c>
      <c r="N25">
        <f t="shared" si="1"/>
        <v>3.9138914842215544E-2</v>
      </c>
      <c r="O25">
        <f t="shared" si="2"/>
        <v>4.5740714076459743E-2</v>
      </c>
      <c r="P25">
        <f t="shared" si="3"/>
        <v>0.11079091287051657</v>
      </c>
      <c r="Q25">
        <f t="shared" si="4"/>
        <v>3.4770918890738245E-2</v>
      </c>
      <c r="R25">
        <f t="shared" si="5"/>
        <v>9.5815908043569986E-2</v>
      </c>
      <c r="S25">
        <f t="shared" si="6"/>
        <v>3.9896905584914211E-2</v>
      </c>
      <c r="T25">
        <f t="shared" si="7"/>
        <v>2.6698307641573438E-2</v>
      </c>
      <c r="U25">
        <f t="shared" si="8"/>
        <v>4.7404664613796221E-2</v>
      </c>
    </row>
    <row r="26" spans="1:21" x14ac:dyDescent="0.25">
      <c r="A26">
        <v>25</v>
      </c>
      <c r="B26">
        <f t="shared" si="9"/>
        <v>0.39344262295081966</v>
      </c>
      <c r="C26">
        <f t="shared" si="10"/>
        <v>0.8</v>
      </c>
      <c r="D26">
        <f>NORMDIST(sortiert1!A26,AVERAGE(sortiert1!A$2:A$62),_xlfn.STDEV.S(sortiert1!A$2:A$62),1)</f>
        <v>0.43541072741164938</v>
      </c>
      <c r="E26">
        <f>NORMDIST(sortiert1!B26,AVERAGE(sortiert1!B$2:B$31),_xlfn.STDEV.S(sortiert1!B$2:B$31),1)</f>
        <v>0.81510765890744108</v>
      </c>
      <c r="F26">
        <f>NORMDIST(sortiert1!C26,AVERAGE(sortiert1!C$2:C$31),_xlfn.STDEV.S(sortiert1!C$2:C$31),1)</f>
        <v>0.83931211613838941</v>
      </c>
      <c r="G26">
        <f>NORMDIST(sortiert1!D26,AVERAGE(sortiert1!D$2:D$31),_xlfn.STDEV.S(sortiert1!D$2:D$31),1)</f>
        <v>0.70816288422854268</v>
      </c>
      <c r="H26">
        <f>NORMDIST(sortiert1!E26,AVERAGE(sortiert1!E$2:E$31),_xlfn.STDEV.S(sortiert1!E$2:E$31),1)</f>
        <v>0.81877315740546996</v>
      </c>
      <c r="I26">
        <f>NORMDIST(sortiert1!F26,AVERAGE(sortiert1!F$2:F$31),_xlfn.STDEV.S(sortiert1!F$2:F$31),1)</f>
        <v>0.81002102974832546</v>
      </c>
      <c r="J26">
        <f>NORMDIST(sortiert1!G26,AVERAGE(sortiert1!G$2:G$31),_xlfn.STDEV.S(sortiert1!G$2:G$31),1)</f>
        <v>0.80412335398144541</v>
      </c>
      <c r="K26">
        <f>NORMDIST(sortiert1!H26,AVERAGE(sortiert1!H$2:H$31),_xlfn.STDEV.S(sortiert1!H$2:H$31),1)</f>
        <v>0.85727521924664329</v>
      </c>
      <c r="L26">
        <f>NORMDIST(sortiert1!I26,AVERAGE(sortiert1!I$2:I$31),_xlfn.STDEV.S(sortiert1!I$2:I$31),1)</f>
        <v>0.8540765680538257</v>
      </c>
      <c r="M26">
        <f t="shared" si="0"/>
        <v>4.1968104460829714E-2</v>
      </c>
      <c r="N26">
        <f t="shared" si="1"/>
        <v>1.5107658907441035E-2</v>
      </c>
      <c r="O26">
        <f t="shared" si="2"/>
        <v>3.9312116138389364E-2</v>
      </c>
      <c r="P26">
        <f t="shared" si="3"/>
        <v>9.1837115771457367E-2</v>
      </c>
      <c r="Q26">
        <f t="shared" si="4"/>
        <v>1.877315740546992E-2</v>
      </c>
      <c r="R26">
        <f t="shared" si="5"/>
        <v>1.0021029748325416E-2</v>
      </c>
      <c r="S26">
        <f t="shared" si="6"/>
        <v>4.1233539814453657E-3</v>
      </c>
      <c r="T26">
        <f t="shared" si="7"/>
        <v>5.727521924664325E-2</v>
      </c>
      <c r="U26">
        <f t="shared" si="8"/>
        <v>5.4076568053825658E-2</v>
      </c>
    </row>
    <row r="27" spans="1:21" x14ac:dyDescent="0.25">
      <c r="A27">
        <v>26</v>
      </c>
      <c r="B27">
        <f t="shared" si="9"/>
        <v>0.4098360655737705</v>
      </c>
      <c r="C27">
        <f t="shared" si="10"/>
        <v>0.83333333333333337</v>
      </c>
      <c r="D27">
        <f>NORMDIST(sortiert1!A27,AVERAGE(sortiert1!A$2:A$62),_xlfn.STDEV.S(sortiert1!A$2:A$62),1)</f>
        <v>0.45494952295567431</v>
      </c>
      <c r="E27">
        <f>NORMDIST(sortiert1!B27,AVERAGE(sortiert1!B$2:B$31),_xlfn.STDEV.S(sortiert1!B$2:B$31),1)</f>
        <v>0.93509939571916834</v>
      </c>
      <c r="F27">
        <f>NORMDIST(sortiert1!C27,AVERAGE(sortiert1!C$2:C$31),_xlfn.STDEV.S(sortiert1!C$2:C$31),1)</f>
        <v>0.85840275703261737</v>
      </c>
      <c r="G27">
        <f>NORMDIST(sortiert1!D27,AVERAGE(sortiert1!D$2:D$31),_xlfn.STDEV.S(sortiert1!D$2:D$31),1)</f>
        <v>0.81692686539769288</v>
      </c>
      <c r="H27">
        <f>NORMDIST(sortiert1!E27,AVERAGE(sortiert1!E$2:E$31),_xlfn.STDEV.S(sortiert1!E$2:E$31),1)</f>
        <v>0.85469196062886654</v>
      </c>
      <c r="I27">
        <f>NORMDIST(sortiert1!F27,AVERAGE(sortiert1!F$2:F$31),_xlfn.STDEV.S(sortiert1!F$2:F$31),1)</f>
        <v>0.85145486743593513</v>
      </c>
      <c r="J27">
        <f>NORMDIST(sortiert1!G27,AVERAGE(sortiert1!G$2:G$31),_xlfn.STDEV.S(sortiert1!G$2:G$31),1)</f>
        <v>0.85414713763468642</v>
      </c>
      <c r="K27">
        <f>NORMDIST(sortiert1!H27,AVERAGE(sortiert1!H$2:H$31),_xlfn.STDEV.S(sortiert1!H$2:H$31),1)</f>
        <v>0.87922079053127344</v>
      </c>
      <c r="L27">
        <f>NORMDIST(sortiert1!I27,AVERAGE(sortiert1!I$2:I$31),_xlfn.STDEV.S(sortiert1!I$2:I$31),1)</f>
        <v>0.85792302805264753</v>
      </c>
      <c r="M27">
        <f t="shared" si="0"/>
        <v>4.511345738190381E-2</v>
      </c>
      <c r="N27">
        <f t="shared" si="1"/>
        <v>0.10176606238583497</v>
      </c>
      <c r="O27">
        <f t="shared" si="2"/>
        <v>2.5069423699283999E-2</v>
      </c>
      <c r="P27">
        <f t="shared" si="3"/>
        <v>1.640646793564049E-2</v>
      </c>
      <c r="Q27">
        <f t="shared" si="4"/>
        <v>2.1358627295533172E-2</v>
      </c>
      <c r="R27">
        <f t="shared" si="5"/>
        <v>1.8121534102601755E-2</v>
      </c>
      <c r="S27">
        <f t="shared" si="6"/>
        <v>2.0813804301353045E-2</v>
      </c>
      <c r="T27">
        <f t="shared" si="7"/>
        <v>4.5887457197940074E-2</v>
      </c>
      <c r="U27">
        <f t="shared" si="8"/>
        <v>2.4589694719314159E-2</v>
      </c>
    </row>
    <row r="28" spans="1:21" x14ac:dyDescent="0.25">
      <c r="A28">
        <v>27</v>
      </c>
      <c r="B28">
        <f t="shared" si="9"/>
        <v>0.42622950819672129</v>
      </c>
      <c r="C28">
        <f t="shared" si="10"/>
        <v>0.8666666666666667</v>
      </c>
      <c r="D28">
        <f>NORMDIST(sortiert1!A28,AVERAGE(sortiert1!A$2:A$62),_xlfn.STDEV.S(sortiert1!A$2:A$62),1)</f>
        <v>0.45887195161361394</v>
      </c>
      <c r="E28">
        <f>NORMDIST(sortiert1!B28,AVERAGE(sortiert1!B$2:B$31),_xlfn.STDEV.S(sortiert1!B$2:B$31),1)</f>
        <v>0.93653626006178126</v>
      </c>
      <c r="F28">
        <f>NORMDIST(sortiert1!C28,AVERAGE(sortiert1!C$2:C$31),_xlfn.STDEV.S(sortiert1!C$2:C$31),1)</f>
        <v>0.8622849635107307</v>
      </c>
      <c r="G28">
        <f>NORMDIST(sortiert1!D28,AVERAGE(sortiert1!D$2:D$31),_xlfn.STDEV.S(sortiert1!D$2:D$31),1)</f>
        <v>0.86706259588558776</v>
      </c>
      <c r="H28">
        <f>NORMDIST(sortiert1!E28,AVERAGE(sortiert1!E$2:E$31),_xlfn.STDEV.S(sortiert1!E$2:E$31),1)</f>
        <v>0.86953350600232293</v>
      </c>
      <c r="I28">
        <f>NORMDIST(sortiert1!F28,AVERAGE(sortiert1!F$2:F$31),_xlfn.STDEV.S(sortiert1!F$2:F$31),1)</f>
        <v>0.92141314650335593</v>
      </c>
      <c r="J28">
        <f>NORMDIST(sortiert1!G28,AVERAGE(sortiert1!G$2:G$31),_xlfn.STDEV.S(sortiert1!G$2:G$31),1)</f>
        <v>0.88586462694650048</v>
      </c>
      <c r="K28">
        <f>NORMDIST(sortiert1!H28,AVERAGE(sortiert1!H$2:H$31),_xlfn.STDEV.S(sortiert1!H$2:H$31),1)</f>
        <v>0.89336632725705789</v>
      </c>
      <c r="L28">
        <f>NORMDIST(sortiert1!I28,AVERAGE(sortiert1!I$2:I$31),_xlfn.STDEV.S(sortiert1!I$2:I$31),1)</f>
        <v>0.91693014076527124</v>
      </c>
      <c r="M28">
        <f t="shared" si="0"/>
        <v>3.2642443416892652E-2</v>
      </c>
      <c r="N28">
        <f t="shared" si="1"/>
        <v>6.986959339511456E-2</v>
      </c>
      <c r="O28">
        <f t="shared" si="2"/>
        <v>4.3817031559360009E-3</v>
      </c>
      <c r="P28">
        <f t="shared" si="3"/>
        <v>3.9592921892106503E-4</v>
      </c>
      <c r="Q28">
        <f t="shared" si="4"/>
        <v>2.8668393356562349E-3</v>
      </c>
      <c r="R28">
        <f t="shared" si="5"/>
        <v>5.4746479836689232E-2</v>
      </c>
      <c r="S28">
        <f t="shared" si="6"/>
        <v>1.9197960279833781E-2</v>
      </c>
      <c r="T28">
        <f t="shared" si="7"/>
        <v>2.6699660590391194E-2</v>
      </c>
      <c r="U28">
        <f t="shared" si="8"/>
        <v>5.0263474098604544E-2</v>
      </c>
    </row>
    <row r="29" spans="1:21" x14ac:dyDescent="0.25">
      <c r="A29">
        <v>28</v>
      </c>
      <c r="B29">
        <f t="shared" si="9"/>
        <v>0.44262295081967212</v>
      </c>
      <c r="C29">
        <f t="shared" si="10"/>
        <v>0.9</v>
      </c>
      <c r="D29">
        <f>NORMDIST(sortiert1!A29,AVERAGE(sortiert1!A$2:A$62),_xlfn.STDEV.S(sortiert1!A$2:A$62),1)</f>
        <v>0.46279838859492595</v>
      </c>
      <c r="E29">
        <f>NORMDIST(sortiert1!B29,AVERAGE(sortiert1!B$2:B$31),_xlfn.STDEV.S(sortiert1!B$2:B$31),1)</f>
        <v>0.95191043620662097</v>
      </c>
      <c r="F29">
        <f>NORMDIST(sortiert1!C29,AVERAGE(sortiert1!C$2:C$31),_xlfn.STDEV.S(sortiert1!C$2:C$31),1)</f>
        <v>0.90225070998838064</v>
      </c>
      <c r="G29">
        <f>NORMDIST(sortiert1!D29,AVERAGE(sortiert1!D$2:D$31),_xlfn.STDEV.S(sortiert1!D$2:D$31),1)</f>
        <v>0.87767154882850507</v>
      </c>
      <c r="H29">
        <f>NORMDIST(sortiert1!E29,AVERAGE(sortiert1!E$2:E$31),_xlfn.STDEV.S(sortiert1!E$2:E$31),1)</f>
        <v>0.9441382333267142</v>
      </c>
      <c r="I29">
        <f>NORMDIST(sortiert1!F29,AVERAGE(sortiert1!F$2:F$31),_xlfn.STDEV.S(sortiert1!F$2:F$31),1)</f>
        <v>0.93518954641992325</v>
      </c>
      <c r="J29">
        <f>NORMDIST(sortiert1!G29,AVERAGE(sortiert1!G$2:G$31),_xlfn.STDEV.S(sortiert1!G$2:G$31),1)</f>
        <v>0.95577644856606936</v>
      </c>
      <c r="K29">
        <f>NORMDIST(sortiert1!H29,AVERAGE(sortiert1!H$2:H$31),_xlfn.STDEV.S(sortiert1!H$2:H$31),1)</f>
        <v>0.90871246223409352</v>
      </c>
      <c r="L29">
        <f>NORMDIST(sortiert1!I29,AVERAGE(sortiert1!I$2:I$31),_xlfn.STDEV.S(sortiert1!I$2:I$31),1)</f>
        <v>0.94482933565284877</v>
      </c>
      <c r="M29">
        <f t="shared" si="0"/>
        <v>2.0175437775253824E-2</v>
      </c>
      <c r="N29">
        <f t="shared" si="1"/>
        <v>5.1910436206620947E-2</v>
      </c>
      <c r="O29">
        <f t="shared" si="2"/>
        <v>2.250709988380617E-3</v>
      </c>
      <c r="P29">
        <f t="shared" si="3"/>
        <v>2.2328451171494956E-2</v>
      </c>
      <c r="Q29">
        <f t="shared" si="4"/>
        <v>4.4138233326714182E-2</v>
      </c>
      <c r="R29">
        <f t="shared" si="5"/>
        <v>3.5189546419923223E-2</v>
      </c>
      <c r="S29">
        <f t="shared" si="6"/>
        <v>5.5776448566069337E-2</v>
      </c>
      <c r="T29">
        <f t="shared" si="7"/>
        <v>8.7124622340934987E-3</v>
      </c>
      <c r="U29">
        <f t="shared" si="8"/>
        <v>4.4829335652848745E-2</v>
      </c>
    </row>
    <row r="30" spans="1:21" x14ac:dyDescent="0.25">
      <c r="A30">
        <v>29</v>
      </c>
      <c r="B30">
        <f t="shared" si="9"/>
        <v>0.45901639344262296</v>
      </c>
      <c r="C30">
        <f t="shared" si="10"/>
        <v>0.93333333333333335</v>
      </c>
      <c r="D30">
        <f>NORMDIST(sortiert1!A30,AVERAGE(sortiert1!A$2:A$62),_xlfn.STDEV.S(sortiert1!A$2:A$62),1)</f>
        <v>0.47066176520150244</v>
      </c>
      <c r="E30">
        <f>NORMDIST(sortiert1!B30,AVERAGE(sortiert1!B$2:B$31),_xlfn.STDEV.S(sortiert1!B$2:B$31),1)</f>
        <v>0.95524613756075838</v>
      </c>
      <c r="F30">
        <f>NORMDIST(sortiert1!C30,AVERAGE(sortiert1!C$2:C$31),_xlfn.STDEV.S(sortiert1!C$2:C$31),1)</f>
        <v>0.91826436711576453</v>
      </c>
      <c r="G30">
        <f>NORMDIST(sortiert1!D30,AVERAGE(sortiert1!D$2:D$31),_xlfn.STDEV.S(sortiert1!D$2:D$31),1)</f>
        <v>0.99851150413343226</v>
      </c>
      <c r="H30">
        <f>NORMDIST(sortiert1!E30,AVERAGE(sortiert1!E$2:E$31),_xlfn.STDEV.S(sortiert1!E$2:E$31),1)</f>
        <v>0.99480288929893268</v>
      </c>
      <c r="I30">
        <f>NORMDIST(sortiert1!F30,AVERAGE(sortiert1!F$2:F$31),_xlfn.STDEV.S(sortiert1!F$2:F$31),1)</f>
        <v>0.94701289412343137</v>
      </c>
      <c r="J30">
        <f>NORMDIST(sortiert1!G30,AVERAGE(sortiert1!G$2:G$31),_xlfn.STDEV.S(sortiert1!G$2:G$31),1)</f>
        <v>0.99265641363307833</v>
      </c>
      <c r="K30">
        <f>NORMDIST(sortiert1!H30,AVERAGE(sortiert1!H$2:H$31),_xlfn.STDEV.S(sortiert1!H$2:H$31),1)</f>
        <v>0.94157888155799319</v>
      </c>
      <c r="L30">
        <f>NORMDIST(sortiert1!I30,AVERAGE(sortiert1!I$2:I$31),_xlfn.STDEV.S(sortiert1!I$2:I$31),1)</f>
        <v>0.98928500768742889</v>
      </c>
      <c r="M30">
        <f t="shared" si="0"/>
        <v>1.1645371758879475E-2</v>
      </c>
      <c r="N30">
        <f t="shared" si="1"/>
        <v>2.1912804227425031E-2</v>
      </c>
      <c r="O30">
        <f t="shared" si="2"/>
        <v>1.5068966217568813E-2</v>
      </c>
      <c r="P30">
        <f t="shared" si="3"/>
        <v>6.5178170800098911E-2</v>
      </c>
      <c r="Q30">
        <f t="shared" si="4"/>
        <v>6.1469555965599332E-2</v>
      </c>
      <c r="R30">
        <f t="shared" si="5"/>
        <v>1.3679560790098022E-2</v>
      </c>
      <c r="S30">
        <f t="shared" si="6"/>
        <v>5.9323080299744979E-2</v>
      </c>
      <c r="T30">
        <f t="shared" si="7"/>
        <v>8.2455482246598377E-3</v>
      </c>
      <c r="U30">
        <f t="shared" si="8"/>
        <v>5.5951674354095537E-2</v>
      </c>
    </row>
    <row r="31" spans="1:21" x14ac:dyDescent="0.25">
      <c r="A31">
        <v>30</v>
      </c>
      <c r="B31">
        <f t="shared" si="9"/>
        <v>0.47540983606557374</v>
      </c>
      <c r="C31">
        <f t="shared" si="10"/>
        <v>0.96666666666666667</v>
      </c>
      <c r="D31">
        <f>NORMDIST(sortiert1!A31,AVERAGE(sortiert1!A$2:A$62),_xlfn.STDEV.S(sortiert1!A$2:A$62),1)</f>
        <v>0.47853659817562844</v>
      </c>
      <c r="E31">
        <f>NORMDIST(sortiert1!B31,AVERAGE(sortiert1!B$2:B$31),_xlfn.STDEV.S(sortiert1!B$2:B$31),1)</f>
        <v>0.99435282811399384</v>
      </c>
      <c r="F31">
        <f>NORMDIST(sortiert1!C31,AVERAGE(sortiert1!C$2:C$31),_xlfn.STDEV.S(sortiert1!C$2:C$31),1)</f>
        <v>0.99989930684482975</v>
      </c>
      <c r="G31">
        <f>NORMDIST(sortiert1!D31,AVERAGE(sortiert1!D$2:D$31),_xlfn.STDEV.S(sortiert1!D$2:D$31),1)</f>
        <v>0.99887391599555686</v>
      </c>
      <c r="H31">
        <f>NORMDIST(sortiert1!E31,AVERAGE(sortiert1!E$2:E$31),_xlfn.STDEV.S(sortiert1!E$2:E$31),1)</f>
        <v>0.99756301313228268</v>
      </c>
      <c r="I31">
        <f>NORMDIST(sortiert1!F31,AVERAGE(sortiert1!F$2:F$31),_xlfn.STDEV.S(sortiert1!F$2:F$31),1)</f>
        <v>0.9997248947183407</v>
      </c>
      <c r="J31">
        <f>NORMDIST(sortiert1!G31,AVERAGE(sortiert1!G$2:G$31),_xlfn.STDEV.S(sortiert1!G$2:G$31),1)</f>
        <v>0.99398498803946811</v>
      </c>
      <c r="K31">
        <f>NORMDIST(sortiert1!H31,AVERAGE(sortiert1!H$2:H$31),_xlfn.STDEV.S(sortiert1!H$2:H$31),1)</f>
        <v>0.99638255662443531</v>
      </c>
      <c r="L31">
        <f>NORMDIST(sortiert1!I31,AVERAGE(sortiert1!I$2:I$31),_xlfn.STDEV.S(sortiert1!I$2:I$31),1)</f>
        <v>0.99184839678101555</v>
      </c>
      <c r="M31">
        <f t="shared" si="0"/>
        <v>3.1267621100546927E-3</v>
      </c>
      <c r="N31">
        <f t="shared" si="1"/>
        <v>2.7686161447327162E-2</v>
      </c>
      <c r="O31">
        <f t="shared" si="2"/>
        <v>3.3232640178163075E-2</v>
      </c>
      <c r="P31">
        <f t="shared" si="3"/>
        <v>3.2207249328890186E-2</v>
      </c>
      <c r="Q31">
        <f t="shared" si="4"/>
        <v>3.0896346465616009E-2</v>
      </c>
      <c r="R31">
        <f t="shared" si="5"/>
        <v>3.3058228051674021E-2</v>
      </c>
      <c r="S31">
        <f t="shared" si="6"/>
        <v>2.7318321372801435E-2</v>
      </c>
      <c r="T31">
        <f t="shared" si="7"/>
        <v>2.9715889957768638E-2</v>
      </c>
      <c r="U31">
        <f t="shared" si="8"/>
        <v>2.5181730114348877E-2</v>
      </c>
    </row>
    <row r="32" spans="1:21" x14ac:dyDescent="0.25">
      <c r="A32">
        <v>31</v>
      </c>
      <c r="B32">
        <f t="shared" si="9"/>
        <v>0.49180327868852458</v>
      </c>
      <c r="D32">
        <f>NORMDIST(sortiert1!A32,AVERAGE(sortiert1!A$2:A$62),_xlfn.STDEV.S(sortiert1!A$2:A$62),1)</f>
        <v>0.4943083513172013</v>
      </c>
      <c r="M32">
        <f t="shared" si="0"/>
        <v>2.5050726286767189E-3</v>
      </c>
    </row>
    <row r="33" spans="1:13" x14ac:dyDescent="0.25">
      <c r="A33">
        <v>32</v>
      </c>
      <c r="B33">
        <f t="shared" si="9"/>
        <v>0.50819672131147542</v>
      </c>
      <c r="D33">
        <f>NORMDIST(sortiert1!A33,AVERAGE(sortiert1!A$2:A$62),_xlfn.STDEV.S(sortiert1!A$2:A$62),1)</f>
        <v>0.49825364503152436</v>
      </c>
      <c r="M33">
        <f t="shared" si="0"/>
        <v>9.9430762799510575E-3</v>
      </c>
    </row>
    <row r="34" spans="1:13" x14ac:dyDescent="0.25">
      <c r="A34">
        <v>33</v>
      </c>
      <c r="B34">
        <f t="shared" si="9"/>
        <v>0.52459016393442626</v>
      </c>
      <c r="D34">
        <f>NORMDIST(sortiert1!A34,AVERAGE(sortiert1!A$2:A$62),_xlfn.STDEV.S(sortiert1!A$2:A$62),1)</f>
        <v>0.51008900750324948</v>
      </c>
      <c r="M34">
        <f t="shared" ref="M34:M62" si="11">ABS($B34-D34)</f>
        <v>1.4501156431176776E-2</v>
      </c>
    </row>
    <row r="35" spans="1:13" x14ac:dyDescent="0.25">
      <c r="A35">
        <v>34</v>
      </c>
      <c r="B35">
        <f t="shared" si="9"/>
        <v>0.54098360655737709</v>
      </c>
      <c r="D35">
        <f>NORMDIST(sortiert1!A35,AVERAGE(sortiert1!A$2:A$62),_xlfn.STDEV.S(sortiert1!A$2:A$62),1)</f>
        <v>0.53372270959316048</v>
      </c>
      <c r="M35">
        <f t="shared" si="11"/>
        <v>7.2608969642166121E-3</v>
      </c>
    </row>
    <row r="36" spans="1:13" x14ac:dyDescent="0.25">
      <c r="A36">
        <v>35</v>
      </c>
      <c r="B36">
        <f t="shared" si="9"/>
        <v>0.55737704918032782</v>
      </c>
      <c r="D36">
        <f>NORMDIST(sortiert1!A36,AVERAGE(sortiert1!A$2:A$62),_xlfn.STDEV.S(sortiert1!A$2:A$62),1)</f>
        <v>0.53372270959316048</v>
      </c>
      <c r="M36">
        <f t="shared" si="11"/>
        <v>2.3654339587167339E-2</v>
      </c>
    </row>
    <row r="37" spans="1:13" x14ac:dyDescent="0.25">
      <c r="A37">
        <v>36</v>
      </c>
      <c r="B37">
        <f t="shared" si="9"/>
        <v>0.57377049180327866</v>
      </c>
      <c r="D37">
        <f>NORMDIST(sortiert1!A37,AVERAGE(sortiert1!A$2:A$62),_xlfn.STDEV.S(sortiert1!A$2:A$62),1)</f>
        <v>0.53765237760514917</v>
      </c>
      <c r="M37">
        <f t="shared" si="11"/>
        <v>3.6118114198129492E-2</v>
      </c>
    </row>
    <row r="38" spans="1:13" x14ac:dyDescent="0.25">
      <c r="A38">
        <v>37</v>
      </c>
      <c r="B38">
        <f t="shared" si="9"/>
        <v>0.5901639344262295</v>
      </c>
      <c r="D38">
        <f>NORMDIST(sortiert1!A38,AVERAGE(sortiert1!A$2:A$62),_xlfn.STDEV.S(sortiert1!A$2:A$62),1)</f>
        <v>0.5494178318402646</v>
      </c>
      <c r="M38">
        <f t="shared" si="11"/>
        <v>4.0746102585964894E-2</v>
      </c>
    </row>
    <row r="39" spans="1:13" x14ac:dyDescent="0.25">
      <c r="A39">
        <v>38</v>
      </c>
      <c r="B39">
        <f t="shared" si="9"/>
        <v>0.60655737704918034</v>
      </c>
      <c r="D39">
        <f>NORMDIST(sortiert1!A39,AVERAGE(sortiert1!A$2:A$62),_xlfn.STDEV.S(sortiert1!A$2:A$62),1)</f>
        <v>0.57280881676655726</v>
      </c>
      <c r="M39">
        <f t="shared" si="11"/>
        <v>3.3748560282623075E-2</v>
      </c>
    </row>
    <row r="40" spans="1:13" x14ac:dyDescent="0.25">
      <c r="A40">
        <v>39</v>
      </c>
      <c r="B40">
        <f t="shared" si="9"/>
        <v>0.62295081967213117</v>
      </c>
      <c r="D40">
        <f>NORMDIST(sortiert1!A40,AVERAGE(sortiert1!A$2:A$62),_xlfn.STDEV.S(sortiert1!A$2:A$62),1)</f>
        <v>0.5805534246699543</v>
      </c>
      <c r="M40">
        <f t="shared" si="11"/>
        <v>4.2397395002176874E-2</v>
      </c>
    </row>
    <row r="41" spans="1:13" x14ac:dyDescent="0.25">
      <c r="A41">
        <v>40</v>
      </c>
      <c r="B41">
        <f t="shared" si="9"/>
        <v>0.63934426229508201</v>
      </c>
      <c r="D41">
        <f>NORMDIST(sortiert1!A41,AVERAGE(sortiert1!A$2:A$62),_xlfn.STDEV.S(sortiert1!A$2:A$62),1)</f>
        <v>0.59211115875024289</v>
      </c>
      <c r="M41">
        <f t="shared" si="11"/>
        <v>4.7233103544839117E-2</v>
      </c>
    </row>
    <row r="42" spans="1:13" x14ac:dyDescent="0.25">
      <c r="A42">
        <v>41</v>
      </c>
      <c r="B42">
        <f t="shared" si="9"/>
        <v>0.65573770491803274</v>
      </c>
      <c r="D42">
        <f>NORMDIST(sortiert1!A42,AVERAGE(sortiert1!A$2:A$62),_xlfn.STDEV.S(sortiert1!A$2:A$62),1)</f>
        <v>0.59594651828337453</v>
      </c>
      <c r="M42">
        <f t="shared" si="11"/>
        <v>5.9791186634658211E-2</v>
      </c>
    </row>
    <row r="43" spans="1:13" x14ac:dyDescent="0.25">
      <c r="A43">
        <v>42</v>
      </c>
      <c r="B43">
        <f t="shared" si="9"/>
        <v>0.67213114754098358</v>
      </c>
      <c r="D43">
        <f>NORMDIST(sortiert1!A43,AVERAGE(sortiert1!A$2:A$62),_xlfn.STDEV.S(sortiert1!A$2:A$62),1)</f>
        <v>0.60358928260973732</v>
      </c>
      <c r="M43">
        <f t="shared" si="11"/>
        <v>6.8541864931246255E-2</v>
      </c>
    </row>
    <row r="44" spans="1:13" x14ac:dyDescent="0.25">
      <c r="A44">
        <v>43</v>
      </c>
      <c r="B44">
        <f t="shared" si="9"/>
        <v>0.68852459016393441</v>
      </c>
      <c r="D44">
        <f>NORMDIST(sortiert1!A44,AVERAGE(sortiert1!A$2:A$62),_xlfn.STDEV.S(sortiert1!A$2:A$62),1)</f>
        <v>0.63000915245956746</v>
      </c>
      <c r="M44">
        <f t="shared" si="11"/>
        <v>5.8515437704366957E-2</v>
      </c>
    </row>
    <row r="45" spans="1:13" x14ac:dyDescent="0.25">
      <c r="A45">
        <v>44</v>
      </c>
      <c r="B45">
        <f t="shared" si="9"/>
        <v>0.70491803278688525</v>
      </c>
      <c r="D45">
        <f>NORMDIST(sortiert1!A45,AVERAGE(sortiert1!A$2:A$62),_xlfn.STDEV.S(sortiert1!A$2:A$62),1)</f>
        <v>0.63000915245956746</v>
      </c>
      <c r="M45">
        <f t="shared" si="11"/>
        <v>7.4908880327317795E-2</v>
      </c>
    </row>
    <row r="46" spans="1:13" x14ac:dyDescent="0.25">
      <c r="A46">
        <v>45</v>
      </c>
      <c r="B46">
        <f t="shared" si="9"/>
        <v>0.72131147540983609</v>
      </c>
      <c r="D46">
        <f>NORMDIST(sortiert1!A46,AVERAGE(sortiert1!A$2:A$62),_xlfn.STDEV.S(sortiert1!A$2:A$62),1)</f>
        <v>0.67384515168620018</v>
      </c>
      <c r="M46">
        <f t="shared" si="11"/>
        <v>4.7466323723635906E-2</v>
      </c>
    </row>
    <row r="47" spans="1:13" x14ac:dyDescent="0.25">
      <c r="A47">
        <v>46</v>
      </c>
      <c r="B47">
        <f t="shared" si="9"/>
        <v>0.73770491803278693</v>
      </c>
      <c r="D47">
        <f>NORMDIST(sortiert1!A47,AVERAGE(sortiert1!A$2:A$62),_xlfn.STDEV.S(sortiert1!A$2:A$62),1)</f>
        <v>0.68797383129034617</v>
      </c>
      <c r="M47">
        <f t="shared" si="11"/>
        <v>4.9731086742440755E-2</v>
      </c>
    </row>
    <row r="48" spans="1:13" x14ac:dyDescent="0.25">
      <c r="A48">
        <v>47</v>
      </c>
      <c r="B48">
        <f t="shared" si="9"/>
        <v>0.75409836065573765</v>
      </c>
      <c r="D48">
        <f>NORMDIST(sortiert1!A48,AVERAGE(sortiert1!A$2:A$62),_xlfn.STDEV.S(sortiert1!A$2:A$62),1)</f>
        <v>0.72207399595464172</v>
      </c>
      <c r="M48">
        <f t="shared" si="11"/>
        <v>3.2024364701095931E-2</v>
      </c>
    </row>
    <row r="49" spans="1:21" x14ac:dyDescent="0.25">
      <c r="A49">
        <v>48</v>
      </c>
      <c r="B49">
        <f t="shared" si="9"/>
        <v>0.77049180327868849</v>
      </c>
      <c r="D49">
        <f>NORMDIST(sortiert1!A49,AVERAGE(sortiert1!A$2:A$62),_xlfn.STDEV.S(sortiert1!A$2:A$62),1)</f>
        <v>0.74797553921717774</v>
      </c>
      <c r="M49">
        <f t="shared" si="11"/>
        <v>2.2516264061510749E-2</v>
      </c>
    </row>
    <row r="50" spans="1:21" x14ac:dyDescent="0.25">
      <c r="A50">
        <v>49</v>
      </c>
      <c r="B50">
        <f t="shared" si="9"/>
        <v>0.78688524590163933</v>
      </c>
      <c r="D50">
        <f>NORMDIST(sortiert1!A50,AVERAGE(sortiert1!A$2:A$62),_xlfn.STDEV.S(sortiert1!A$2:A$62),1)</f>
        <v>0.79570297497302245</v>
      </c>
      <c r="M50">
        <f t="shared" si="11"/>
        <v>8.817729071383118E-3</v>
      </c>
    </row>
    <row r="51" spans="1:21" x14ac:dyDescent="0.25">
      <c r="A51">
        <v>50</v>
      </c>
      <c r="B51">
        <f t="shared" si="9"/>
        <v>0.80327868852459017</v>
      </c>
      <c r="D51">
        <f>NORMDIST(sortiert1!A51,AVERAGE(sortiert1!A$2:A$62),_xlfn.STDEV.S(sortiert1!A$2:A$62),1)</f>
        <v>0.79849572601538621</v>
      </c>
      <c r="M51">
        <f t="shared" si="11"/>
        <v>4.7829625092039585E-3</v>
      </c>
    </row>
    <row r="52" spans="1:21" x14ac:dyDescent="0.25">
      <c r="A52">
        <v>51</v>
      </c>
      <c r="B52">
        <f t="shared" si="9"/>
        <v>0.81967213114754101</v>
      </c>
      <c r="D52">
        <f>NORMDIST(sortiert1!A52,AVERAGE(sortiert1!A$2:A$62),_xlfn.STDEV.S(sortiert1!A$2:A$62),1)</f>
        <v>0.80673565554103621</v>
      </c>
      <c r="M52">
        <f t="shared" si="11"/>
        <v>1.2936475606504794E-2</v>
      </c>
    </row>
    <row r="53" spans="1:21" x14ac:dyDescent="0.25">
      <c r="A53">
        <v>52</v>
      </c>
      <c r="B53">
        <f t="shared" si="9"/>
        <v>0.83606557377049184</v>
      </c>
      <c r="D53">
        <f>NORMDIST(sortiert1!A53,AVERAGE(sortiert1!A$2:A$62),_xlfn.STDEV.S(sortiert1!A$2:A$62),1)</f>
        <v>0.80943594398549146</v>
      </c>
      <c r="M53">
        <f t="shared" si="11"/>
        <v>2.6629629785000386E-2</v>
      </c>
    </row>
    <row r="54" spans="1:21" x14ac:dyDescent="0.25">
      <c r="A54">
        <v>53</v>
      </c>
      <c r="B54">
        <f t="shared" si="9"/>
        <v>0.85245901639344257</v>
      </c>
      <c r="D54">
        <f>NORMDIST(sortiert1!A54,AVERAGE(sortiert1!A$2:A$62),_xlfn.STDEV.S(sortiert1!A$2:A$62),1)</f>
        <v>0.87950487272798117</v>
      </c>
      <c r="M54">
        <f t="shared" si="11"/>
        <v>2.7045856334538598E-2</v>
      </c>
    </row>
    <row r="55" spans="1:21" x14ac:dyDescent="0.25">
      <c r="A55">
        <v>54</v>
      </c>
      <c r="B55">
        <f t="shared" si="9"/>
        <v>0.86885245901639341</v>
      </c>
      <c r="D55">
        <f>NORMDIST(sortiert1!A55,AVERAGE(sortiert1!A$2:A$62),_xlfn.STDEV.S(sortiert1!A$2:A$62),1)</f>
        <v>0.91924063173868487</v>
      </c>
      <c r="M55">
        <f t="shared" si="11"/>
        <v>5.0388172722291458E-2</v>
      </c>
    </row>
    <row r="56" spans="1:21" x14ac:dyDescent="0.25">
      <c r="A56">
        <v>55</v>
      </c>
      <c r="B56">
        <f t="shared" si="9"/>
        <v>0.88524590163934425</v>
      </c>
      <c r="D56">
        <f>NORMDIST(sortiert1!A56,AVERAGE(sortiert1!A$2:A$62),_xlfn.STDEV.S(sortiert1!A$2:A$62),1)</f>
        <v>0.92776161590834871</v>
      </c>
      <c r="M56">
        <f t="shared" si="11"/>
        <v>4.2515714269004468E-2</v>
      </c>
    </row>
    <row r="57" spans="1:21" x14ac:dyDescent="0.25">
      <c r="A57">
        <v>56</v>
      </c>
      <c r="B57">
        <f t="shared" si="9"/>
        <v>0.90163934426229508</v>
      </c>
      <c r="D57">
        <f>NORMDIST(sortiert1!A57,AVERAGE(sortiert1!A$2:A$62),_xlfn.STDEV.S(sortiert1!A$2:A$62),1)</f>
        <v>0.93304767620879481</v>
      </c>
      <c r="M57">
        <f t="shared" si="11"/>
        <v>3.1408331946499723E-2</v>
      </c>
    </row>
    <row r="58" spans="1:21" x14ac:dyDescent="0.25">
      <c r="A58">
        <v>57</v>
      </c>
      <c r="B58">
        <f t="shared" si="9"/>
        <v>0.91803278688524592</v>
      </c>
      <c r="D58">
        <f>NORMDIST(sortiert1!A58,AVERAGE(sortiert1!A$2:A$62),_xlfn.STDEV.S(sortiert1!A$2:A$62),1)</f>
        <v>0.95960554182073565</v>
      </c>
      <c r="M58">
        <f t="shared" si="11"/>
        <v>4.1572754935489731E-2</v>
      </c>
    </row>
    <row r="59" spans="1:21" x14ac:dyDescent="0.25">
      <c r="A59">
        <v>58</v>
      </c>
      <c r="B59">
        <f t="shared" si="9"/>
        <v>0.93442622950819676</v>
      </c>
      <c r="D59">
        <f>NORMDIST(sortiert1!A59,AVERAGE(sortiert1!A$2:A$62),_xlfn.STDEV.S(sortiert1!A$2:A$62),1)</f>
        <v>0.97946499232953121</v>
      </c>
      <c r="M59">
        <f t="shared" si="11"/>
        <v>4.5038762821334455E-2</v>
      </c>
    </row>
    <row r="60" spans="1:21" x14ac:dyDescent="0.25">
      <c r="A60">
        <v>59</v>
      </c>
      <c r="B60">
        <f t="shared" si="9"/>
        <v>0.95081967213114749</v>
      </c>
      <c r="D60">
        <f>NORMDIST(sortiert1!A60,AVERAGE(sortiert1!A$2:A$62),_xlfn.STDEV.S(sortiert1!A$2:A$62),1)</f>
        <v>0.97946499232953121</v>
      </c>
      <c r="M60">
        <f t="shared" si="11"/>
        <v>2.8645320198383728E-2</v>
      </c>
    </row>
    <row r="61" spans="1:21" x14ac:dyDescent="0.25">
      <c r="A61">
        <v>60</v>
      </c>
      <c r="B61">
        <f t="shared" si="9"/>
        <v>0.96721311475409832</v>
      </c>
      <c r="D61">
        <f>NORMDIST(sortiert1!A61,AVERAGE(sortiert1!A$2:A$62),_xlfn.STDEV.S(sortiert1!A$2:A$62),1)</f>
        <v>0.97994975700504883</v>
      </c>
      <c r="M61">
        <f t="shared" si="11"/>
        <v>1.2736642250950503E-2</v>
      </c>
    </row>
    <row r="62" spans="1:21" x14ac:dyDescent="0.25">
      <c r="A62">
        <v>61</v>
      </c>
      <c r="B62">
        <f t="shared" si="9"/>
        <v>0.98360655737704916</v>
      </c>
      <c r="D62">
        <f>NORMDIST(sortiert1!A62,AVERAGE(sortiert1!A$2:A$62),_xlfn.STDEV.S(sortiert1!A$2:A$62),1)</f>
        <v>0.98134619932827261</v>
      </c>
      <c r="M62">
        <f t="shared" si="11"/>
        <v>2.2603580487765562E-3</v>
      </c>
    </row>
    <row r="64" spans="1:21" x14ac:dyDescent="0.25">
      <c r="M64">
        <f>MAX(M2:M62)</f>
        <v>7.4908880327317795E-2</v>
      </c>
      <c r="N64">
        <f t="shared" ref="N64:U64" si="12">MAX(N2:N31)</f>
        <v>0.14217924270762927</v>
      </c>
      <c r="O64">
        <f t="shared" si="12"/>
        <v>0.21472258667917377</v>
      </c>
      <c r="P64">
        <f t="shared" si="12"/>
        <v>0.19308009130378756</v>
      </c>
      <c r="Q64">
        <f t="shared" si="12"/>
        <v>0.17111692559695346</v>
      </c>
      <c r="R64">
        <f t="shared" si="12"/>
        <v>0.15861352871657486</v>
      </c>
      <c r="S64">
        <f t="shared" si="12"/>
        <v>0.11011073141400496</v>
      </c>
      <c r="T64">
        <f t="shared" si="12"/>
        <v>0.10004113268960863</v>
      </c>
      <c r="U64">
        <f t="shared" si="12"/>
        <v>0.14525653888330037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opLeftCell="A10" workbookViewId="0">
      <selection activeCell="K37" sqref="K37"/>
    </sheetView>
  </sheetViews>
  <sheetFormatPr baseColWidth="10" defaultRowHeight="15" x14ac:dyDescent="0.25"/>
  <sheetData>
    <row r="1" spans="1:21" x14ac:dyDescent="0.25">
      <c r="A1" t="s">
        <v>23</v>
      </c>
      <c r="B1" t="s">
        <v>25</v>
      </c>
      <c r="C1" t="s">
        <v>25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</row>
    <row r="2" spans="1:21" x14ac:dyDescent="0.25">
      <c r="A2">
        <v>1</v>
      </c>
      <c r="B2">
        <f>(A2-1)/61</f>
        <v>0</v>
      </c>
      <c r="C2">
        <f>(A2-1)/30</f>
        <v>0</v>
      </c>
      <c r="D2">
        <f>NORMDIST(sortiert2!A2,AVERAGE(sortiert2!A$2:A$62),_xlfn.STDEV.S(sortiert2!A$2:A$62),1)</f>
        <v>2.4712520351803838E-2</v>
      </c>
      <c r="E2">
        <f>NORMDIST(sortiert2!B2,AVERAGE(sortiert2!B$2:B$31),_xlfn.STDEV.S(sortiert2!B$2:B$31),1)</f>
        <v>0.22720082543003267</v>
      </c>
      <c r="F2">
        <f>NORMDIST(sortiert2!C2,AVERAGE(sortiert2!C$2:C$31),_xlfn.STDEV.S(sortiert2!C$2:C$31),1)</f>
        <v>0.37155764698633564</v>
      </c>
      <c r="G2">
        <f>NORMDIST(sortiert2!D2,AVERAGE(sortiert2!D$2:D$31),_xlfn.STDEV.S(sortiert2!D$2:D$31),1)</f>
        <v>0.3115024716734307</v>
      </c>
      <c r="H2">
        <f>NORMDIST(sortiert2!E2,AVERAGE(sortiert2!E$2:E$31),_xlfn.STDEV.S(sortiert2!E$2:E$31),1)</f>
        <v>0.32169773994669493</v>
      </c>
      <c r="I2">
        <f>NORMDIST(sortiert2!F2,AVERAGE(sortiert2!F$2:F$31),_xlfn.STDEV.S(sortiert2!F$2:F$31),1)</f>
        <v>0.33007833663785319</v>
      </c>
      <c r="J2">
        <f>NORMDIST(sortiert2!G2,AVERAGE(sortiert2!G$2:G$31),_xlfn.STDEV.S(sortiert2!G$2:G$31),1)</f>
        <v>0.23488381240185752</v>
      </c>
      <c r="K2">
        <f>NORMDIST(sortiert2!H2,AVERAGE(sortiert2!H$2:H$31),_xlfn.STDEV.S(sortiert2!H$2:H$31),1)</f>
        <v>0.15058497852025984</v>
      </c>
      <c r="L2">
        <f>NORMDIST(sortiert2!I2,AVERAGE(sortiert2!I$2:I$31),_xlfn.STDEV.S(sortiert2!I$2:I$31),1)</f>
        <v>0.20702593036441425</v>
      </c>
      <c r="M2">
        <f t="shared" ref="M2:M33" si="0">ABS($B2-D2)</f>
        <v>2.4712520351803838E-2</v>
      </c>
      <c r="N2">
        <f t="shared" ref="N2:N31" si="1">ABS($C2-E2)</f>
        <v>0.22720082543003267</v>
      </c>
      <c r="O2">
        <f t="shared" ref="O2:O31" si="2">ABS($C2-F2)</f>
        <v>0.37155764698633564</v>
      </c>
      <c r="P2">
        <f t="shared" ref="P2:P31" si="3">ABS($C2-G2)</f>
        <v>0.3115024716734307</v>
      </c>
      <c r="Q2">
        <f t="shared" ref="Q2:Q31" si="4">ABS($C2-H2)</f>
        <v>0.32169773994669493</v>
      </c>
      <c r="R2">
        <f t="shared" ref="R2:R31" si="5">ABS($C2-I2)</f>
        <v>0.33007833663785319</v>
      </c>
      <c r="S2">
        <f t="shared" ref="S2:S31" si="6">ABS($C2-J2)</f>
        <v>0.23488381240185752</v>
      </c>
      <c r="T2">
        <f t="shared" ref="T2:T31" si="7">ABS($C2-K2)</f>
        <v>0.15058497852025984</v>
      </c>
      <c r="U2">
        <f t="shared" ref="U2:U31" si="8">ABS($C2-L2)</f>
        <v>0.20702593036441425</v>
      </c>
    </row>
    <row r="3" spans="1:21" x14ac:dyDescent="0.25">
      <c r="A3">
        <v>2</v>
      </c>
      <c r="B3">
        <f t="shared" ref="B3:B62" si="9">(A3-1)/61</f>
        <v>1.6393442622950821E-2</v>
      </c>
      <c r="C3">
        <f t="shared" ref="C3:C31" si="10">(A3-1)/30</f>
        <v>3.3333333333333333E-2</v>
      </c>
      <c r="D3">
        <f>NORMDIST(sortiert2!A3,AVERAGE(sortiert2!A$2:A$62),_xlfn.STDEV.S(sortiert2!A$2:A$62),1)</f>
        <v>3.7381517580067747E-2</v>
      </c>
      <c r="E3">
        <f>NORMDIST(sortiert2!B3,AVERAGE(sortiert2!B$2:B$31),_xlfn.STDEV.S(sortiert2!B$2:B$31),1)</f>
        <v>0.22720082543003267</v>
      </c>
      <c r="F3">
        <f>NORMDIST(sortiert2!C3,AVERAGE(sortiert2!C$2:C$31),_xlfn.STDEV.S(sortiert2!C$2:C$31),1)</f>
        <v>0.37155764698633564</v>
      </c>
      <c r="G3">
        <f>NORMDIST(sortiert2!D3,AVERAGE(sortiert2!D$2:D$31),_xlfn.STDEV.S(sortiert2!D$2:D$31),1)</f>
        <v>0.3115024716734307</v>
      </c>
      <c r="H3">
        <f>NORMDIST(sortiert2!E3,AVERAGE(sortiert2!E$2:E$31),_xlfn.STDEV.S(sortiert2!E$2:E$31),1)</f>
        <v>0.32169773994669493</v>
      </c>
      <c r="I3">
        <f>NORMDIST(sortiert2!F3,AVERAGE(sortiert2!F$2:F$31),_xlfn.STDEV.S(sortiert2!F$2:F$31),1)</f>
        <v>0.33007833663785319</v>
      </c>
      <c r="J3">
        <f>NORMDIST(sortiert2!G3,AVERAGE(sortiert2!G$2:G$31),_xlfn.STDEV.S(sortiert2!G$2:G$31),1)</f>
        <v>0.23488381240185752</v>
      </c>
      <c r="K3">
        <f>NORMDIST(sortiert2!H3,AVERAGE(sortiert2!H$2:H$31),_xlfn.STDEV.S(sortiert2!H$2:H$31),1)</f>
        <v>0.15058497852025984</v>
      </c>
      <c r="L3">
        <f>NORMDIST(sortiert2!I3,AVERAGE(sortiert2!I$2:I$31),_xlfn.STDEV.S(sortiert2!I$2:I$31),1)</f>
        <v>0.20702593036441425</v>
      </c>
      <c r="M3">
        <f t="shared" si="0"/>
        <v>2.0988074957116926E-2</v>
      </c>
      <c r="N3">
        <f t="shared" si="1"/>
        <v>0.19386749209669935</v>
      </c>
      <c r="O3">
        <f t="shared" si="2"/>
        <v>0.33822431365300232</v>
      </c>
      <c r="P3">
        <f t="shared" si="3"/>
        <v>0.27816913834009738</v>
      </c>
      <c r="Q3">
        <f t="shared" si="4"/>
        <v>0.2883644066133616</v>
      </c>
      <c r="R3">
        <f t="shared" si="5"/>
        <v>0.29674500330451986</v>
      </c>
      <c r="S3">
        <f t="shared" si="6"/>
        <v>0.20155047906852419</v>
      </c>
      <c r="T3">
        <f t="shared" si="7"/>
        <v>0.11725164518692652</v>
      </c>
      <c r="U3">
        <f t="shared" si="8"/>
        <v>0.17369259703108092</v>
      </c>
    </row>
    <row r="4" spans="1:21" x14ac:dyDescent="0.25">
      <c r="A4">
        <v>3</v>
      </c>
      <c r="B4">
        <f t="shared" si="9"/>
        <v>3.2786885245901641E-2</v>
      </c>
      <c r="C4">
        <f t="shared" si="10"/>
        <v>6.6666666666666666E-2</v>
      </c>
      <c r="D4">
        <f>NORMDIST(sortiert2!A4,AVERAGE(sortiert2!A$2:A$62),_xlfn.STDEV.S(sortiert2!A$2:A$62),1)</f>
        <v>5.4918739411718015E-2</v>
      </c>
      <c r="E4">
        <f>NORMDIST(sortiert2!B4,AVERAGE(sortiert2!B$2:B$31),_xlfn.STDEV.S(sortiert2!B$2:B$31),1)</f>
        <v>0.22720082543003267</v>
      </c>
      <c r="F4">
        <f>NORMDIST(sortiert2!C4,AVERAGE(sortiert2!C$2:C$31),_xlfn.STDEV.S(sortiert2!C$2:C$31),1)</f>
        <v>0.37155764698633564</v>
      </c>
      <c r="G4">
        <f>NORMDIST(sortiert2!D4,AVERAGE(sortiert2!D$2:D$31),_xlfn.STDEV.S(sortiert2!D$2:D$31),1)</f>
        <v>0.3115024716734307</v>
      </c>
      <c r="H4">
        <f>NORMDIST(sortiert2!E4,AVERAGE(sortiert2!E$2:E$31),_xlfn.STDEV.S(sortiert2!E$2:E$31),1)</f>
        <v>0.32169773994669493</v>
      </c>
      <c r="I4">
        <f>NORMDIST(sortiert2!F4,AVERAGE(sortiert2!F$2:F$31),_xlfn.STDEV.S(sortiert2!F$2:F$31),1)</f>
        <v>0.33007833663785319</v>
      </c>
      <c r="J4">
        <f>NORMDIST(sortiert2!G4,AVERAGE(sortiert2!G$2:G$31),_xlfn.STDEV.S(sortiert2!G$2:G$31),1)</f>
        <v>0.23488381240185752</v>
      </c>
      <c r="K4">
        <f>NORMDIST(sortiert2!H4,AVERAGE(sortiert2!H$2:H$31),_xlfn.STDEV.S(sortiert2!H$2:H$31),1)</f>
        <v>0.15058497852025984</v>
      </c>
      <c r="L4">
        <f>NORMDIST(sortiert2!I4,AVERAGE(sortiert2!I$2:I$31),_xlfn.STDEV.S(sortiert2!I$2:I$31),1)</f>
        <v>0.20702593036441425</v>
      </c>
      <c r="M4">
        <f t="shared" si="0"/>
        <v>2.2131854165816374E-2</v>
      </c>
      <c r="N4">
        <f t="shared" si="1"/>
        <v>0.16053415876336602</v>
      </c>
      <c r="O4">
        <f t="shared" si="2"/>
        <v>0.30489098031966899</v>
      </c>
      <c r="P4">
        <f t="shared" si="3"/>
        <v>0.24483580500676405</v>
      </c>
      <c r="Q4">
        <f t="shared" si="4"/>
        <v>0.25503107328002828</v>
      </c>
      <c r="R4">
        <f t="shared" si="5"/>
        <v>0.26341166997118654</v>
      </c>
      <c r="S4">
        <f t="shared" si="6"/>
        <v>0.16821714573519086</v>
      </c>
      <c r="T4">
        <f t="shared" si="7"/>
        <v>8.3918311853593178E-2</v>
      </c>
      <c r="U4">
        <f t="shared" si="8"/>
        <v>0.14035926369774759</v>
      </c>
    </row>
    <row r="5" spans="1:21" x14ac:dyDescent="0.25">
      <c r="A5">
        <v>4</v>
      </c>
      <c r="B5">
        <f t="shared" si="9"/>
        <v>4.9180327868852458E-2</v>
      </c>
      <c r="C5">
        <f t="shared" si="10"/>
        <v>0.1</v>
      </c>
      <c r="D5">
        <f>NORMDIST(sortiert2!A5,AVERAGE(sortiert2!A$2:A$62),_xlfn.STDEV.S(sortiert2!A$2:A$62),1)</f>
        <v>7.8397598332218238E-2</v>
      </c>
      <c r="E5">
        <f>NORMDIST(sortiert2!B5,AVERAGE(sortiert2!B$2:B$31),_xlfn.STDEV.S(sortiert2!B$2:B$31),1)</f>
        <v>0.22720082543003267</v>
      </c>
      <c r="F5">
        <f>NORMDIST(sortiert2!C5,AVERAGE(sortiert2!C$2:C$31),_xlfn.STDEV.S(sortiert2!C$2:C$31),1)</f>
        <v>0.37155764698633564</v>
      </c>
      <c r="G5">
        <f>NORMDIST(sortiert2!D5,AVERAGE(sortiert2!D$2:D$31),_xlfn.STDEV.S(sortiert2!D$2:D$31),1)</f>
        <v>0.3115024716734307</v>
      </c>
      <c r="H5">
        <f>NORMDIST(sortiert2!E5,AVERAGE(sortiert2!E$2:E$31),_xlfn.STDEV.S(sortiert2!E$2:E$31),1)</f>
        <v>0.32169773994669493</v>
      </c>
      <c r="I5">
        <f>NORMDIST(sortiert2!F5,AVERAGE(sortiert2!F$2:F$31),_xlfn.STDEV.S(sortiert2!F$2:F$31),1)</f>
        <v>0.33007833663785319</v>
      </c>
      <c r="J5">
        <f>NORMDIST(sortiert2!G5,AVERAGE(sortiert2!G$2:G$31),_xlfn.STDEV.S(sortiert2!G$2:G$31),1)</f>
        <v>0.23488381240185752</v>
      </c>
      <c r="K5">
        <f>NORMDIST(sortiert2!H5,AVERAGE(sortiert2!H$2:H$31),_xlfn.STDEV.S(sortiert2!H$2:H$31),1)</f>
        <v>0.15058497852025984</v>
      </c>
      <c r="L5">
        <f>NORMDIST(sortiert2!I5,AVERAGE(sortiert2!I$2:I$31),_xlfn.STDEV.S(sortiert2!I$2:I$31),1)</f>
        <v>0.20702593036441425</v>
      </c>
      <c r="M5">
        <f t="shared" si="0"/>
        <v>2.921727046336578E-2</v>
      </c>
      <c r="N5">
        <f t="shared" si="1"/>
        <v>0.12720082543003267</v>
      </c>
      <c r="O5">
        <f t="shared" si="2"/>
        <v>0.27155764698633567</v>
      </c>
      <c r="P5">
        <f t="shared" si="3"/>
        <v>0.2115024716734307</v>
      </c>
      <c r="Q5">
        <f t="shared" si="4"/>
        <v>0.22169773994669492</v>
      </c>
      <c r="R5">
        <f t="shared" si="5"/>
        <v>0.23007833663785318</v>
      </c>
      <c r="S5">
        <f t="shared" si="6"/>
        <v>0.13488381240185751</v>
      </c>
      <c r="T5">
        <f t="shared" si="7"/>
        <v>5.0584978520259838E-2</v>
      </c>
      <c r="U5">
        <f t="shared" si="8"/>
        <v>0.10702593036441424</v>
      </c>
    </row>
    <row r="6" spans="1:21" x14ac:dyDescent="0.25">
      <c r="A6">
        <v>5</v>
      </c>
      <c r="B6">
        <f t="shared" si="9"/>
        <v>6.5573770491803282E-2</v>
      </c>
      <c r="C6">
        <f t="shared" si="10"/>
        <v>0.13333333333333333</v>
      </c>
      <c r="D6">
        <f>NORMDIST(sortiert2!A6,AVERAGE(sortiert2!A$2:A$62),_xlfn.STDEV.S(sortiert2!A$2:A$62),1)</f>
        <v>0.10879880717351396</v>
      </c>
      <c r="E6">
        <f>NORMDIST(sortiert2!B6,AVERAGE(sortiert2!B$2:B$31),_xlfn.STDEV.S(sortiert2!B$2:B$31),1)</f>
        <v>0.22720082543003267</v>
      </c>
      <c r="F6">
        <f>NORMDIST(sortiert2!C6,AVERAGE(sortiert2!C$2:C$31),_xlfn.STDEV.S(sortiert2!C$2:C$31),1)</f>
        <v>0.37155764698633564</v>
      </c>
      <c r="G6">
        <f>NORMDIST(sortiert2!D6,AVERAGE(sortiert2!D$2:D$31),_xlfn.STDEV.S(sortiert2!D$2:D$31),1)</f>
        <v>0.3115024716734307</v>
      </c>
      <c r="H6">
        <f>NORMDIST(sortiert2!E6,AVERAGE(sortiert2!E$2:E$31),_xlfn.STDEV.S(sortiert2!E$2:E$31),1)</f>
        <v>0.32169773994669493</v>
      </c>
      <c r="I6">
        <f>NORMDIST(sortiert2!F6,AVERAGE(sortiert2!F$2:F$31),_xlfn.STDEV.S(sortiert2!F$2:F$31),1)</f>
        <v>0.33007833663785319</v>
      </c>
      <c r="J6">
        <f>NORMDIST(sortiert2!G6,AVERAGE(sortiert2!G$2:G$31),_xlfn.STDEV.S(sortiert2!G$2:G$31),1)</f>
        <v>0.23488381240185752</v>
      </c>
      <c r="K6">
        <f>NORMDIST(sortiert2!H6,AVERAGE(sortiert2!H$2:H$31),_xlfn.STDEV.S(sortiert2!H$2:H$31),1)</f>
        <v>0.15058497852025984</v>
      </c>
      <c r="L6">
        <f>NORMDIST(sortiert2!I6,AVERAGE(sortiert2!I$2:I$31),_xlfn.STDEV.S(sortiert2!I$2:I$31),1)</f>
        <v>0.20702593036441425</v>
      </c>
      <c r="M6">
        <f t="shared" si="0"/>
        <v>4.3225036681710682E-2</v>
      </c>
      <c r="N6">
        <f t="shared" si="1"/>
        <v>9.386749209669934E-2</v>
      </c>
      <c r="O6">
        <f t="shared" si="2"/>
        <v>0.23822431365300231</v>
      </c>
      <c r="P6">
        <f t="shared" si="3"/>
        <v>0.17816913834009737</v>
      </c>
      <c r="Q6">
        <f t="shared" si="4"/>
        <v>0.1883644066133616</v>
      </c>
      <c r="R6">
        <f t="shared" si="5"/>
        <v>0.19674500330451986</v>
      </c>
      <c r="S6">
        <f t="shared" si="6"/>
        <v>0.10155047906852419</v>
      </c>
      <c r="T6">
        <f t="shared" si="7"/>
        <v>1.7251645186926512E-2</v>
      </c>
      <c r="U6">
        <f t="shared" si="8"/>
        <v>7.3692597031080914E-2</v>
      </c>
    </row>
    <row r="7" spans="1:21" x14ac:dyDescent="0.25">
      <c r="A7">
        <v>6</v>
      </c>
      <c r="B7">
        <f t="shared" si="9"/>
        <v>8.1967213114754092E-2</v>
      </c>
      <c r="C7">
        <f t="shared" si="10"/>
        <v>0.16666666666666666</v>
      </c>
      <c r="D7">
        <f>NORMDIST(sortiert2!A7,AVERAGE(sortiert2!A$2:A$62),_xlfn.STDEV.S(sortiert2!A$2:A$62),1)</f>
        <v>0.10879880717351396</v>
      </c>
      <c r="E7">
        <f>NORMDIST(sortiert2!B7,AVERAGE(sortiert2!B$2:B$31),_xlfn.STDEV.S(sortiert2!B$2:B$31),1)</f>
        <v>0.22720082543003267</v>
      </c>
      <c r="F7">
        <f>NORMDIST(sortiert2!C7,AVERAGE(sortiert2!C$2:C$31),_xlfn.STDEV.S(sortiert2!C$2:C$31),1)</f>
        <v>0.37155764698633564</v>
      </c>
      <c r="G7">
        <f>NORMDIST(sortiert2!D7,AVERAGE(sortiert2!D$2:D$31),_xlfn.STDEV.S(sortiert2!D$2:D$31),1)</f>
        <v>0.3115024716734307</v>
      </c>
      <c r="H7">
        <f>NORMDIST(sortiert2!E7,AVERAGE(sortiert2!E$2:E$31),_xlfn.STDEV.S(sortiert2!E$2:E$31),1)</f>
        <v>0.32169773994669493</v>
      </c>
      <c r="I7">
        <f>NORMDIST(sortiert2!F7,AVERAGE(sortiert2!F$2:F$31),_xlfn.STDEV.S(sortiert2!F$2:F$31),1)</f>
        <v>0.33007833663785319</v>
      </c>
      <c r="J7">
        <f>NORMDIST(sortiert2!G7,AVERAGE(sortiert2!G$2:G$31),_xlfn.STDEV.S(sortiert2!G$2:G$31),1)</f>
        <v>0.23488381240185752</v>
      </c>
      <c r="K7">
        <f>NORMDIST(sortiert2!H7,AVERAGE(sortiert2!H$2:H$31),_xlfn.STDEV.S(sortiert2!H$2:H$31),1)</f>
        <v>0.15058497852025984</v>
      </c>
      <c r="L7">
        <f>NORMDIST(sortiert2!I7,AVERAGE(sortiert2!I$2:I$31),_xlfn.STDEV.S(sortiert2!I$2:I$31),1)</f>
        <v>0.20702593036441425</v>
      </c>
      <c r="M7">
        <f t="shared" si="0"/>
        <v>2.6831594058759872E-2</v>
      </c>
      <c r="N7">
        <f t="shared" si="1"/>
        <v>6.0534158763366014E-2</v>
      </c>
      <c r="O7">
        <f t="shared" si="2"/>
        <v>0.20489098031966899</v>
      </c>
      <c r="P7">
        <f t="shared" si="3"/>
        <v>0.14483580500676405</v>
      </c>
      <c r="Q7">
        <f t="shared" si="4"/>
        <v>0.15503107328002827</v>
      </c>
      <c r="R7">
        <f t="shared" si="5"/>
        <v>0.16341166997118653</v>
      </c>
      <c r="S7">
        <f t="shared" si="6"/>
        <v>6.8217145735190859E-2</v>
      </c>
      <c r="T7">
        <f t="shared" si="7"/>
        <v>1.6081688146406814E-2</v>
      </c>
      <c r="U7">
        <f t="shared" si="8"/>
        <v>4.0359263697747588E-2</v>
      </c>
    </row>
    <row r="8" spans="1:21" x14ac:dyDescent="0.25">
      <c r="A8">
        <v>7</v>
      </c>
      <c r="B8">
        <f t="shared" si="9"/>
        <v>9.8360655737704916E-2</v>
      </c>
      <c r="C8">
        <f t="shared" si="10"/>
        <v>0.2</v>
      </c>
      <c r="D8">
        <f>NORMDIST(sortiert2!A8,AVERAGE(sortiert2!A$2:A$62),_xlfn.STDEV.S(sortiert2!A$2:A$62),1)</f>
        <v>0.14687052123099076</v>
      </c>
      <c r="E8">
        <f>NORMDIST(sortiert2!B8,AVERAGE(sortiert2!B$2:B$31),_xlfn.STDEV.S(sortiert2!B$2:B$31),1)</f>
        <v>0.22720082543003267</v>
      </c>
      <c r="F8">
        <f>NORMDIST(sortiert2!C8,AVERAGE(sortiert2!C$2:C$31),_xlfn.STDEV.S(sortiert2!C$2:C$31),1)</f>
        <v>0.37155764698633564</v>
      </c>
      <c r="G8">
        <f>NORMDIST(sortiert2!D8,AVERAGE(sortiert2!D$2:D$31),_xlfn.STDEV.S(sortiert2!D$2:D$31),1)</f>
        <v>0.3115024716734307</v>
      </c>
      <c r="H8">
        <f>NORMDIST(sortiert2!E8,AVERAGE(sortiert2!E$2:E$31),_xlfn.STDEV.S(sortiert2!E$2:E$31),1)</f>
        <v>0.32169773994669493</v>
      </c>
      <c r="I8">
        <f>NORMDIST(sortiert2!F8,AVERAGE(sortiert2!F$2:F$31),_xlfn.STDEV.S(sortiert2!F$2:F$31),1)</f>
        <v>0.33007833663785319</v>
      </c>
      <c r="J8">
        <f>NORMDIST(sortiert2!G8,AVERAGE(sortiert2!G$2:G$31),_xlfn.STDEV.S(sortiert2!G$2:G$31),1)</f>
        <v>0.23488381240185752</v>
      </c>
      <c r="K8">
        <f>NORMDIST(sortiert2!H8,AVERAGE(sortiert2!H$2:H$31),_xlfn.STDEV.S(sortiert2!H$2:H$31),1)</f>
        <v>0.15058497852025984</v>
      </c>
      <c r="L8">
        <f>NORMDIST(sortiert2!I8,AVERAGE(sortiert2!I$2:I$31),_xlfn.STDEV.S(sortiert2!I$2:I$31),1)</f>
        <v>0.20702593036441425</v>
      </c>
      <c r="M8">
        <f t="shared" si="0"/>
        <v>4.8509865493285842E-2</v>
      </c>
      <c r="N8">
        <f t="shared" si="1"/>
        <v>2.720082543003266E-2</v>
      </c>
      <c r="O8">
        <f t="shared" si="2"/>
        <v>0.17155764698633563</v>
      </c>
      <c r="P8">
        <f t="shared" si="3"/>
        <v>0.11150247167343069</v>
      </c>
      <c r="Q8">
        <f t="shared" si="4"/>
        <v>0.12169773994669492</v>
      </c>
      <c r="R8">
        <f t="shared" si="5"/>
        <v>0.13007833663785318</v>
      </c>
      <c r="S8">
        <f t="shared" si="6"/>
        <v>3.4883812401857506E-2</v>
      </c>
      <c r="T8">
        <f t="shared" si="7"/>
        <v>4.9415021479740168E-2</v>
      </c>
      <c r="U8">
        <f t="shared" si="8"/>
        <v>7.0259303644142346E-3</v>
      </c>
    </row>
    <row r="9" spans="1:21" x14ac:dyDescent="0.25">
      <c r="A9">
        <v>8</v>
      </c>
      <c r="B9">
        <f t="shared" si="9"/>
        <v>0.11475409836065574</v>
      </c>
      <c r="C9">
        <f t="shared" si="10"/>
        <v>0.23333333333333334</v>
      </c>
      <c r="D9">
        <f>NORMDIST(sortiert2!A9,AVERAGE(sortiert2!A$2:A$62),_xlfn.STDEV.S(sortiert2!A$2:A$62),1)</f>
        <v>0.19298228649154053</v>
      </c>
      <c r="E9">
        <f>NORMDIST(sortiert2!B9,AVERAGE(sortiert2!B$2:B$31),_xlfn.STDEV.S(sortiert2!B$2:B$31),1)</f>
        <v>0.22720082543003267</v>
      </c>
      <c r="F9">
        <f>NORMDIST(sortiert2!C9,AVERAGE(sortiert2!C$2:C$31),_xlfn.STDEV.S(sortiert2!C$2:C$31),1)</f>
        <v>0.37155764698633564</v>
      </c>
      <c r="G9">
        <f>NORMDIST(sortiert2!D9,AVERAGE(sortiert2!D$2:D$31),_xlfn.STDEV.S(sortiert2!D$2:D$31),1)</f>
        <v>0.3115024716734307</v>
      </c>
      <c r="H9">
        <f>NORMDIST(sortiert2!E9,AVERAGE(sortiert2!E$2:E$31),_xlfn.STDEV.S(sortiert2!E$2:E$31),1)</f>
        <v>0.32169773994669493</v>
      </c>
      <c r="I9">
        <f>NORMDIST(sortiert2!F9,AVERAGE(sortiert2!F$2:F$31),_xlfn.STDEV.S(sortiert2!F$2:F$31),1)</f>
        <v>0.33007833663785319</v>
      </c>
      <c r="J9">
        <f>NORMDIST(sortiert2!G9,AVERAGE(sortiert2!G$2:G$31),_xlfn.STDEV.S(sortiert2!G$2:G$31),1)</f>
        <v>0.23488381240185752</v>
      </c>
      <c r="K9">
        <f>NORMDIST(sortiert2!H9,AVERAGE(sortiert2!H$2:H$31),_xlfn.STDEV.S(sortiert2!H$2:H$31),1)</f>
        <v>0.15058497852025984</v>
      </c>
      <c r="L9">
        <f>NORMDIST(sortiert2!I9,AVERAGE(sortiert2!I$2:I$31),_xlfn.STDEV.S(sortiert2!I$2:I$31),1)</f>
        <v>0.20702593036441425</v>
      </c>
      <c r="M9">
        <f t="shared" si="0"/>
        <v>7.8228188130884793E-2</v>
      </c>
      <c r="N9">
        <f t="shared" si="1"/>
        <v>6.1325079033006658E-3</v>
      </c>
      <c r="O9">
        <f t="shared" si="2"/>
        <v>0.13822431365300231</v>
      </c>
      <c r="P9">
        <f t="shared" si="3"/>
        <v>7.8169138340097366E-2</v>
      </c>
      <c r="Q9">
        <f t="shared" si="4"/>
        <v>8.836440661336159E-2</v>
      </c>
      <c r="R9">
        <f t="shared" si="5"/>
        <v>9.674500330451985E-2</v>
      </c>
      <c r="S9">
        <f t="shared" si="6"/>
        <v>1.5504790685241798E-3</v>
      </c>
      <c r="T9">
        <f t="shared" si="7"/>
        <v>8.2748354813073494E-2</v>
      </c>
      <c r="U9">
        <f t="shared" si="8"/>
        <v>2.6307402968919091E-2</v>
      </c>
    </row>
    <row r="10" spans="1:21" x14ac:dyDescent="0.25">
      <c r="A10">
        <v>9</v>
      </c>
      <c r="B10">
        <f t="shared" si="9"/>
        <v>0.13114754098360656</v>
      </c>
      <c r="C10">
        <f t="shared" si="10"/>
        <v>0.26666666666666666</v>
      </c>
      <c r="D10">
        <f>NORMDIST(sortiert2!A10,AVERAGE(sortiert2!A$2:A$62),_xlfn.STDEV.S(sortiert2!A$2:A$62),1)</f>
        <v>0.19298228649154053</v>
      </c>
      <c r="E10">
        <f>NORMDIST(sortiert2!B10,AVERAGE(sortiert2!B$2:B$31),_xlfn.STDEV.S(sortiert2!B$2:B$31),1)</f>
        <v>0.22720082543003267</v>
      </c>
      <c r="F10">
        <f>NORMDIST(sortiert2!C10,AVERAGE(sortiert2!C$2:C$31),_xlfn.STDEV.S(sortiert2!C$2:C$31),1)</f>
        <v>0.37155764698633564</v>
      </c>
      <c r="G10">
        <f>NORMDIST(sortiert2!D10,AVERAGE(sortiert2!D$2:D$31),_xlfn.STDEV.S(sortiert2!D$2:D$31),1)</f>
        <v>0.3115024716734307</v>
      </c>
      <c r="H10">
        <f>NORMDIST(sortiert2!E10,AVERAGE(sortiert2!E$2:E$31),_xlfn.STDEV.S(sortiert2!E$2:E$31),1)</f>
        <v>0.32169773994669493</v>
      </c>
      <c r="I10">
        <f>NORMDIST(sortiert2!F10,AVERAGE(sortiert2!F$2:F$31),_xlfn.STDEV.S(sortiert2!F$2:F$31),1)</f>
        <v>0.33007833663785319</v>
      </c>
      <c r="J10">
        <f>NORMDIST(sortiert2!G10,AVERAGE(sortiert2!G$2:G$31),_xlfn.STDEV.S(sortiert2!G$2:G$31),1)</f>
        <v>0.23488381240185752</v>
      </c>
      <c r="K10">
        <f>NORMDIST(sortiert2!H10,AVERAGE(sortiert2!H$2:H$31),_xlfn.STDEV.S(sortiert2!H$2:H$31),1)</f>
        <v>0.15058497852025984</v>
      </c>
      <c r="L10">
        <f>NORMDIST(sortiert2!I10,AVERAGE(sortiert2!I$2:I$31),_xlfn.STDEV.S(sortiert2!I$2:I$31),1)</f>
        <v>0.20702593036441425</v>
      </c>
      <c r="M10">
        <f t="shared" si="0"/>
        <v>6.1834745507933969E-2</v>
      </c>
      <c r="N10">
        <f t="shared" si="1"/>
        <v>3.9465841236633992E-2</v>
      </c>
      <c r="O10">
        <f t="shared" si="2"/>
        <v>0.10489098031966898</v>
      </c>
      <c r="P10">
        <f t="shared" si="3"/>
        <v>4.483580500676404E-2</v>
      </c>
      <c r="Q10">
        <f t="shared" si="4"/>
        <v>5.5031073280028264E-2</v>
      </c>
      <c r="R10">
        <f t="shared" si="5"/>
        <v>6.3411669971186524E-2</v>
      </c>
      <c r="S10">
        <f t="shared" si="6"/>
        <v>3.1782854264809146E-2</v>
      </c>
      <c r="T10">
        <f t="shared" si="7"/>
        <v>0.11608168814640682</v>
      </c>
      <c r="U10">
        <f t="shared" si="8"/>
        <v>5.9640736302252417E-2</v>
      </c>
    </row>
    <row r="11" spans="1:21" x14ac:dyDescent="0.25">
      <c r="A11">
        <v>10</v>
      </c>
      <c r="B11">
        <f t="shared" si="9"/>
        <v>0.14754098360655737</v>
      </c>
      <c r="C11">
        <f t="shared" si="10"/>
        <v>0.3</v>
      </c>
      <c r="D11">
        <f>NORMDIST(sortiert2!A11,AVERAGE(sortiert2!A$2:A$62),_xlfn.STDEV.S(sortiert2!A$2:A$62),1)</f>
        <v>0.19298228649154053</v>
      </c>
      <c r="E11">
        <f>NORMDIST(sortiert2!B11,AVERAGE(sortiert2!B$2:B$31),_xlfn.STDEV.S(sortiert2!B$2:B$31),1)</f>
        <v>0.22720082543003267</v>
      </c>
      <c r="F11">
        <f>NORMDIST(sortiert2!C11,AVERAGE(sortiert2!C$2:C$31),_xlfn.STDEV.S(sortiert2!C$2:C$31),1)</f>
        <v>0.37155764698633564</v>
      </c>
      <c r="G11">
        <f>NORMDIST(sortiert2!D11,AVERAGE(sortiert2!D$2:D$31),_xlfn.STDEV.S(sortiert2!D$2:D$31),1)</f>
        <v>0.3115024716734307</v>
      </c>
      <c r="H11">
        <f>NORMDIST(sortiert2!E11,AVERAGE(sortiert2!E$2:E$31),_xlfn.STDEV.S(sortiert2!E$2:E$31),1)</f>
        <v>0.32169773994669493</v>
      </c>
      <c r="I11">
        <f>NORMDIST(sortiert2!F11,AVERAGE(sortiert2!F$2:F$31),_xlfn.STDEV.S(sortiert2!F$2:F$31),1)</f>
        <v>0.33007833663785319</v>
      </c>
      <c r="J11">
        <f>NORMDIST(sortiert2!G11,AVERAGE(sortiert2!G$2:G$31),_xlfn.STDEV.S(sortiert2!G$2:G$31),1)</f>
        <v>0.23488381240185752</v>
      </c>
      <c r="K11">
        <f>NORMDIST(sortiert2!H11,AVERAGE(sortiert2!H$2:H$31),_xlfn.STDEV.S(sortiert2!H$2:H$31),1)</f>
        <v>0.15058497852025984</v>
      </c>
      <c r="L11">
        <f>NORMDIST(sortiert2!I11,AVERAGE(sortiert2!I$2:I$31),_xlfn.STDEV.S(sortiert2!I$2:I$31),1)</f>
        <v>0.20702593036441425</v>
      </c>
      <c r="M11">
        <f t="shared" si="0"/>
        <v>4.5441302884983159E-2</v>
      </c>
      <c r="N11">
        <f t="shared" si="1"/>
        <v>7.2799174569967318E-2</v>
      </c>
      <c r="O11">
        <f t="shared" si="2"/>
        <v>7.1557646986335655E-2</v>
      </c>
      <c r="P11">
        <f t="shared" si="3"/>
        <v>1.1502471673430714E-2</v>
      </c>
      <c r="Q11">
        <f t="shared" si="4"/>
        <v>2.1697739946694938E-2</v>
      </c>
      <c r="R11">
        <f t="shared" si="5"/>
        <v>3.0078336637853198E-2</v>
      </c>
      <c r="S11">
        <f t="shared" si="6"/>
        <v>6.5116187598142472E-2</v>
      </c>
      <c r="T11">
        <f t="shared" si="7"/>
        <v>0.14941502147974015</v>
      </c>
      <c r="U11">
        <f t="shared" si="8"/>
        <v>9.2974069635585743E-2</v>
      </c>
    </row>
    <row r="12" spans="1:21" x14ac:dyDescent="0.25">
      <c r="A12">
        <v>11</v>
      </c>
      <c r="B12">
        <f t="shared" si="9"/>
        <v>0.16393442622950818</v>
      </c>
      <c r="C12">
        <f t="shared" si="10"/>
        <v>0.33333333333333331</v>
      </c>
      <c r="D12">
        <f>NORMDIST(sortiert2!A12,AVERAGE(sortiert2!A$2:A$62),_xlfn.STDEV.S(sortiert2!A$2:A$62),1)</f>
        <v>0.19298228649154053</v>
      </c>
      <c r="E12">
        <f>NORMDIST(sortiert2!B12,AVERAGE(sortiert2!B$2:B$31),_xlfn.STDEV.S(sortiert2!B$2:B$31),1)</f>
        <v>0.22720082543003267</v>
      </c>
      <c r="F12">
        <f>NORMDIST(sortiert2!C12,AVERAGE(sortiert2!C$2:C$31),_xlfn.STDEV.S(sortiert2!C$2:C$31),1)</f>
        <v>0.37155764698633564</v>
      </c>
      <c r="G12">
        <f>NORMDIST(sortiert2!D12,AVERAGE(sortiert2!D$2:D$31),_xlfn.STDEV.S(sortiert2!D$2:D$31),1)</f>
        <v>0.3115024716734307</v>
      </c>
      <c r="H12">
        <f>NORMDIST(sortiert2!E12,AVERAGE(sortiert2!E$2:E$31),_xlfn.STDEV.S(sortiert2!E$2:E$31),1)</f>
        <v>0.32169773994669493</v>
      </c>
      <c r="I12">
        <f>NORMDIST(sortiert2!F12,AVERAGE(sortiert2!F$2:F$31),_xlfn.STDEV.S(sortiert2!F$2:F$31),1)</f>
        <v>0.33007833663785319</v>
      </c>
      <c r="J12">
        <f>NORMDIST(sortiert2!G12,AVERAGE(sortiert2!G$2:G$31),_xlfn.STDEV.S(sortiert2!G$2:G$31),1)</f>
        <v>0.23488381240185752</v>
      </c>
      <c r="K12">
        <f>NORMDIST(sortiert2!H12,AVERAGE(sortiert2!H$2:H$31),_xlfn.STDEV.S(sortiert2!H$2:H$31),1)</f>
        <v>0.48669674126654533</v>
      </c>
      <c r="L12">
        <f>NORMDIST(sortiert2!I12,AVERAGE(sortiert2!I$2:I$31),_xlfn.STDEV.S(sortiert2!I$2:I$31),1)</f>
        <v>0.20702593036441425</v>
      </c>
      <c r="M12">
        <f t="shared" si="0"/>
        <v>2.9047860262032349E-2</v>
      </c>
      <c r="N12">
        <f t="shared" si="1"/>
        <v>0.10613250790330064</v>
      </c>
      <c r="O12">
        <f t="shared" si="2"/>
        <v>3.8224313653002329E-2</v>
      </c>
      <c r="P12">
        <f t="shared" si="3"/>
        <v>2.1830861659902612E-2</v>
      </c>
      <c r="Q12">
        <f t="shared" si="4"/>
        <v>1.1635593386638388E-2</v>
      </c>
      <c r="R12">
        <f t="shared" si="5"/>
        <v>3.2549966954801279E-3</v>
      </c>
      <c r="S12">
        <f t="shared" si="6"/>
        <v>9.8449520931475798E-2</v>
      </c>
      <c r="T12">
        <f t="shared" si="7"/>
        <v>0.15336340793321201</v>
      </c>
      <c r="U12">
        <f t="shared" si="8"/>
        <v>0.12630740296891907</v>
      </c>
    </row>
    <row r="13" spans="1:21" x14ac:dyDescent="0.25">
      <c r="A13">
        <v>12</v>
      </c>
      <c r="B13">
        <f t="shared" si="9"/>
        <v>0.18032786885245902</v>
      </c>
      <c r="C13">
        <f t="shared" si="10"/>
        <v>0.36666666666666664</v>
      </c>
      <c r="D13">
        <f>NORMDIST(sortiert2!A13,AVERAGE(sortiert2!A$2:A$62),_xlfn.STDEV.S(sortiert2!A$2:A$62),1)</f>
        <v>0.19298228649154053</v>
      </c>
      <c r="E13">
        <f>NORMDIST(sortiert2!B13,AVERAGE(sortiert2!B$2:B$31),_xlfn.STDEV.S(sortiert2!B$2:B$31),1)</f>
        <v>0.22720082543003267</v>
      </c>
      <c r="F13">
        <f>NORMDIST(sortiert2!C13,AVERAGE(sortiert2!C$2:C$31),_xlfn.STDEV.S(sortiert2!C$2:C$31),1)</f>
        <v>0.37155764698633564</v>
      </c>
      <c r="G13">
        <f>NORMDIST(sortiert2!D13,AVERAGE(sortiert2!D$2:D$31),_xlfn.STDEV.S(sortiert2!D$2:D$31),1)</f>
        <v>0.3115024716734307</v>
      </c>
      <c r="H13">
        <f>NORMDIST(sortiert2!E13,AVERAGE(sortiert2!E$2:E$31),_xlfn.STDEV.S(sortiert2!E$2:E$31),1)</f>
        <v>0.32169773994669493</v>
      </c>
      <c r="I13">
        <f>NORMDIST(sortiert2!F13,AVERAGE(sortiert2!F$2:F$31),_xlfn.STDEV.S(sortiert2!F$2:F$31),1)</f>
        <v>0.33007833663785319</v>
      </c>
      <c r="J13">
        <f>NORMDIST(sortiert2!G13,AVERAGE(sortiert2!G$2:G$31),_xlfn.STDEV.S(sortiert2!G$2:G$31),1)</f>
        <v>0.23488381240185752</v>
      </c>
      <c r="K13">
        <f>NORMDIST(sortiert2!H13,AVERAGE(sortiert2!H$2:H$31),_xlfn.STDEV.S(sortiert2!H$2:H$31),1)</f>
        <v>0.48669674126654533</v>
      </c>
      <c r="L13">
        <f>NORMDIST(sortiert2!I13,AVERAGE(sortiert2!I$2:I$31),_xlfn.STDEV.S(sortiert2!I$2:I$31),1)</f>
        <v>0.20702593036441425</v>
      </c>
      <c r="M13">
        <f t="shared" si="0"/>
        <v>1.2654417639081511E-2</v>
      </c>
      <c r="N13">
        <f t="shared" si="1"/>
        <v>0.13946584123663397</v>
      </c>
      <c r="O13">
        <f t="shared" si="2"/>
        <v>4.8909803196690027E-3</v>
      </c>
      <c r="P13">
        <f t="shared" si="3"/>
        <v>5.5164194993235938E-2</v>
      </c>
      <c r="Q13">
        <f t="shared" si="4"/>
        <v>4.4968926719971714E-2</v>
      </c>
      <c r="R13">
        <f t="shared" si="5"/>
        <v>3.6588330028813454E-2</v>
      </c>
      <c r="S13">
        <f t="shared" si="6"/>
        <v>0.13178285426480912</v>
      </c>
      <c r="T13">
        <f t="shared" si="7"/>
        <v>0.12003007459987869</v>
      </c>
      <c r="U13">
        <f t="shared" si="8"/>
        <v>0.1596407363022524</v>
      </c>
    </row>
    <row r="14" spans="1:21" x14ac:dyDescent="0.25">
      <c r="A14">
        <v>13</v>
      </c>
      <c r="B14">
        <f t="shared" si="9"/>
        <v>0.19672131147540983</v>
      </c>
      <c r="C14">
        <f t="shared" si="10"/>
        <v>0.4</v>
      </c>
      <c r="D14">
        <f>NORMDIST(sortiert2!A14,AVERAGE(sortiert2!A$2:A$62),_xlfn.STDEV.S(sortiert2!A$2:A$62),1)</f>
        <v>0.24699784036224337</v>
      </c>
      <c r="E14">
        <f>NORMDIST(sortiert2!B14,AVERAGE(sortiert2!B$2:B$31),_xlfn.STDEV.S(sortiert2!B$2:B$31),1)</f>
        <v>0.22720082543003267</v>
      </c>
      <c r="F14">
        <f>NORMDIST(sortiert2!C14,AVERAGE(sortiert2!C$2:C$31),_xlfn.STDEV.S(sortiert2!C$2:C$31),1)</f>
        <v>0.37155764698633564</v>
      </c>
      <c r="G14">
        <f>NORMDIST(sortiert2!D14,AVERAGE(sortiert2!D$2:D$31),_xlfn.STDEV.S(sortiert2!D$2:D$31),1)</f>
        <v>0.3115024716734307</v>
      </c>
      <c r="H14">
        <f>NORMDIST(sortiert2!E14,AVERAGE(sortiert2!E$2:E$31),_xlfn.STDEV.S(sortiert2!E$2:E$31),1)</f>
        <v>0.32169773994669493</v>
      </c>
      <c r="I14">
        <f>NORMDIST(sortiert2!F14,AVERAGE(sortiert2!F$2:F$31),_xlfn.STDEV.S(sortiert2!F$2:F$31),1)</f>
        <v>0.33007833663785319</v>
      </c>
      <c r="J14">
        <f>NORMDIST(sortiert2!G14,AVERAGE(sortiert2!G$2:G$31),_xlfn.STDEV.S(sortiert2!G$2:G$31),1)</f>
        <v>0.23488381240185752</v>
      </c>
      <c r="K14">
        <f>NORMDIST(sortiert2!H14,AVERAGE(sortiert2!H$2:H$31),_xlfn.STDEV.S(sortiert2!H$2:H$31),1)</f>
        <v>0.48669674126654533</v>
      </c>
      <c r="L14">
        <f>NORMDIST(sortiert2!I14,AVERAGE(sortiert2!I$2:I$31),_xlfn.STDEV.S(sortiert2!I$2:I$31),1)</f>
        <v>0.20702593036441425</v>
      </c>
      <c r="M14">
        <f t="shared" si="0"/>
        <v>5.0276528886833538E-2</v>
      </c>
      <c r="N14">
        <f t="shared" si="1"/>
        <v>0.17279917456996735</v>
      </c>
      <c r="O14">
        <f t="shared" si="2"/>
        <v>2.8442353013664379E-2</v>
      </c>
      <c r="P14">
        <f t="shared" si="3"/>
        <v>8.8497528326569319E-2</v>
      </c>
      <c r="Q14">
        <f t="shared" si="4"/>
        <v>7.8302260053305095E-2</v>
      </c>
      <c r="R14">
        <f t="shared" si="5"/>
        <v>6.9921663362146835E-2</v>
      </c>
      <c r="S14">
        <f t="shared" si="6"/>
        <v>0.16511618759814251</v>
      </c>
      <c r="T14">
        <f t="shared" si="7"/>
        <v>8.6696741266545307E-2</v>
      </c>
      <c r="U14">
        <f t="shared" si="8"/>
        <v>0.19297406963558578</v>
      </c>
    </row>
    <row r="15" spans="1:21" x14ac:dyDescent="0.25">
      <c r="A15">
        <v>14</v>
      </c>
      <c r="B15">
        <f t="shared" si="9"/>
        <v>0.21311475409836064</v>
      </c>
      <c r="C15">
        <f t="shared" si="10"/>
        <v>0.43333333333333335</v>
      </c>
      <c r="D15">
        <f>NORMDIST(sortiert2!A15,AVERAGE(sortiert2!A$2:A$62),_xlfn.STDEV.S(sortiert2!A$2:A$62),1)</f>
        <v>0.24699784036224337</v>
      </c>
      <c r="E15">
        <f>NORMDIST(sortiert2!B15,AVERAGE(sortiert2!B$2:B$31),_xlfn.STDEV.S(sortiert2!B$2:B$31),1)</f>
        <v>0.22720082543003267</v>
      </c>
      <c r="F15">
        <f>NORMDIST(sortiert2!C15,AVERAGE(sortiert2!C$2:C$31),_xlfn.STDEV.S(sortiert2!C$2:C$31),1)</f>
        <v>0.37155764698633564</v>
      </c>
      <c r="G15">
        <f>NORMDIST(sortiert2!D15,AVERAGE(sortiert2!D$2:D$31),_xlfn.STDEV.S(sortiert2!D$2:D$31),1)</f>
        <v>0.3115024716734307</v>
      </c>
      <c r="H15">
        <f>NORMDIST(sortiert2!E15,AVERAGE(sortiert2!E$2:E$31),_xlfn.STDEV.S(sortiert2!E$2:E$31),1)</f>
        <v>0.32169773994669493</v>
      </c>
      <c r="I15">
        <f>NORMDIST(sortiert2!F15,AVERAGE(sortiert2!F$2:F$31),_xlfn.STDEV.S(sortiert2!F$2:F$31),1)</f>
        <v>0.33007833663785319</v>
      </c>
      <c r="J15">
        <f>NORMDIST(sortiert2!G15,AVERAGE(sortiert2!G$2:G$31),_xlfn.STDEV.S(sortiert2!G$2:G$31),1)</f>
        <v>0.23488381240185752</v>
      </c>
      <c r="K15">
        <f>NORMDIST(sortiert2!H15,AVERAGE(sortiert2!H$2:H$31),_xlfn.STDEV.S(sortiert2!H$2:H$31),1)</f>
        <v>0.48669674126654533</v>
      </c>
      <c r="L15">
        <f>NORMDIST(sortiert2!I15,AVERAGE(sortiert2!I$2:I$31),_xlfn.STDEV.S(sortiert2!I$2:I$31),1)</f>
        <v>0.20702593036441425</v>
      </c>
      <c r="M15">
        <f t="shared" si="0"/>
        <v>3.3883086263882728E-2</v>
      </c>
      <c r="N15">
        <f t="shared" si="1"/>
        <v>0.20613250790330068</v>
      </c>
      <c r="O15">
        <f t="shared" si="2"/>
        <v>6.1775686346997705E-2</v>
      </c>
      <c r="P15">
        <f t="shared" si="3"/>
        <v>0.12183086165990265</v>
      </c>
      <c r="Q15">
        <f t="shared" si="4"/>
        <v>0.11163559338663842</v>
      </c>
      <c r="R15">
        <f t="shared" si="5"/>
        <v>0.10325499669548016</v>
      </c>
      <c r="S15">
        <f t="shared" si="6"/>
        <v>0.19844952093147583</v>
      </c>
      <c r="T15">
        <f t="shared" si="7"/>
        <v>5.3363407933211982E-2</v>
      </c>
      <c r="U15">
        <f t="shared" si="8"/>
        <v>0.2263074029689191</v>
      </c>
    </row>
    <row r="16" spans="1:21" x14ac:dyDescent="0.25">
      <c r="A16">
        <v>15</v>
      </c>
      <c r="B16">
        <f t="shared" si="9"/>
        <v>0.22950819672131148</v>
      </c>
      <c r="C16">
        <f t="shared" si="10"/>
        <v>0.46666666666666667</v>
      </c>
      <c r="D16">
        <f>NORMDIST(sortiert2!A16,AVERAGE(sortiert2!A$2:A$62),_xlfn.STDEV.S(sortiert2!A$2:A$62),1)</f>
        <v>0.24699784036224337</v>
      </c>
      <c r="E16">
        <f>NORMDIST(sortiert2!B16,AVERAGE(sortiert2!B$2:B$31),_xlfn.STDEV.S(sortiert2!B$2:B$31),1)</f>
        <v>0.22720082543003267</v>
      </c>
      <c r="F16">
        <f>NORMDIST(sortiert2!C16,AVERAGE(sortiert2!C$2:C$31),_xlfn.STDEV.S(sortiert2!C$2:C$31),1)</f>
        <v>0.37155764698633564</v>
      </c>
      <c r="G16">
        <f>NORMDIST(sortiert2!D16,AVERAGE(sortiert2!D$2:D$31),_xlfn.STDEV.S(sortiert2!D$2:D$31),1)</f>
        <v>0.3115024716734307</v>
      </c>
      <c r="H16">
        <f>NORMDIST(sortiert2!E16,AVERAGE(sortiert2!E$2:E$31),_xlfn.STDEV.S(sortiert2!E$2:E$31),1)</f>
        <v>0.32169773994669493</v>
      </c>
      <c r="I16">
        <f>NORMDIST(sortiert2!F16,AVERAGE(sortiert2!F$2:F$31),_xlfn.STDEV.S(sortiert2!F$2:F$31),1)</f>
        <v>0.33007833663785319</v>
      </c>
      <c r="J16">
        <f>NORMDIST(sortiert2!G16,AVERAGE(sortiert2!G$2:G$31),_xlfn.STDEV.S(sortiert2!G$2:G$31),1)</f>
        <v>0.23488381240185752</v>
      </c>
      <c r="K16">
        <f>NORMDIST(sortiert2!H16,AVERAGE(sortiert2!H$2:H$31),_xlfn.STDEV.S(sortiert2!H$2:H$31),1)</f>
        <v>0.48669674126654533</v>
      </c>
      <c r="L16">
        <f>NORMDIST(sortiert2!I16,AVERAGE(sortiert2!I$2:I$31),_xlfn.STDEV.S(sortiert2!I$2:I$31),1)</f>
        <v>0.20702593036441425</v>
      </c>
      <c r="M16">
        <f t="shared" si="0"/>
        <v>1.748964364093189E-2</v>
      </c>
      <c r="N16">
        <f t="shared" si="1"/>
        <v>0.239465841236634</v>
      </c>
      <c r="O16">
        <f t="shared" si="2"/>
        <v>9.5109019680331031E-2</v>
      </c>
      <c r="P16">
        <f t="shared" si="3"/>
        <v>0.15516419499323597</v>
      </c>
      <c r="Q16">
        <f t="shared" si="4"/>
        <v>0.14496892671997175</v>
      </c>
      <c r="R16">
        <f t="shared" si="5"/>
        <v>0.13658833002881349</v>
      </c>
      <c r="S16">
        <f t="shared" si="6"/>
        <v>0.23178285426480916</v>
      </c>
      <c r="T16">
        <f t="shared" si="7"/>
        <v>2.0030074599878656E-2</v>
      </c>
      <c r="U16">
        <f t="shared" si="8"/>
        <v>0.25964073630225243</v>
      </c>
    </row>
    <row r="17" spans="1:21" x14ac:dyDescent="0.25">
      <c r="A17">
        <v>16</v>
      </c>
      <c r="B17">
        <f t="shared" si="9"/>
        <v>0.24590163934426229</v>
      </c>
      <c r="C17">
        <f t="shared" si="10"/>
        <v>0.5</v>
      </c>
      <c r="D17">
        <f>NORMDIST(sortiert2!A17,AVERAGE(sortiert2!A$2:A$62),_xlfn.STDEV.S(sortiert2!A$2:A$62),1)</f>
        <v>0.24699784036224337</v>
      </c>
      <c r="E17">
        <f>NORMDIST(sortiert2!B17,AVERAGE(sortiert2!B$2:B$31),_xlfn.STDEV.S(sortiert2!B$2:B$31),1)</f>
        <v>0.22720082543003267</v>
      </c>
      <c r="F17">
        <f>NORMDIST(sortiert2!C17,AVERAGE(sortiert2!C$2:C$31),_xlfn.STDEV.S(sortiert2!C$2:C$31),1)</f>
        <v>0.37155764698633564</v>
      </c>
      <c r="G17">
        <f>NORMDIST(sortiert2!D17,AVERAGE(sortiert2!D$2:D$31),_xlfn.STDEV.S(sortiert2!D$2:D$31),1)</f>
        <v>0.3115024716734307</v>
      </c>
      <c r="H17">
        <f>NORMDIST(sortiert2!E17,AVERAGE(sortiert2!E$2:E$31),_xlfn.STDEV.S(sortiert2!E$2:E$31),1)</f>
        <v>0.32169773994669493</v>
      </c>
      <c r="I17">
        <f>NORMDIST(sortiert2!F17,AVERAGE(sortiert2!F$2:F$31),_xlfn.STDEV.S(sortiert2!F$2:F$31),1)</f>
        <v>0.33007833663785319</v>
      </c>
      <c r="J17">
        <f>NORMDIST(sortiert2!G17,AVERAGE(sortiert2!G$2:G$31),_xlfn.STDEV.S(sortiert2!G$2:G$31),1)</f>
        <v>0.23488381240185752</v>
      </c>
      <c r="K17">
        <f>NORMDIST(sortiert2!H17,AVERAGE(sortiert2!H$2:H$31),_xlfn.STDEV.S(sortiert2!H$2:H$31),1)</f>
        <v>0.48669674126654533</v>
      </c>
      <c r="L17">
        <f>NORMDIST(sortiert2!I17,AVERAGE(sortiert2!I$2:I$31),_xlfn.STDEV.S(sortiert2!I$2:I$31),1)</f>
        <v>0.20702593036441425</v>
      </c>
      <c r="M17">
        <f t="shared" si="0"/>
        <v>1.0962010179810799E-3</v>
      </c>
      <c r="N17">
        <f t="shared" si="1"/>
        <v>0.27279917456996733</v>
      </c>
      <c r="O17">
        <f t="shared" si="2"/>
        <v>0.12844235301366436</v>
      </c>
      <c r="P17">
        <f t="shared" si="3"/>
        <v>0.1884975283265693</v>
      </c>
      <c r="Q17">
        <f t="shared" si="4"/>
        <v>0.17830226005330507</v>
      </c>
      <c r="R17">
        <f t="shared" si="5"/>
        <v>0.16992166336214681</v>
      </c>
      <c r="S17">
        <f t="shared" si="6"/>
        <v>0.26511618759814248</v>
      </c>
      <c r="T17">
        <f t="shared" si="7"/>
        <v>1.330325873345467E-2</v>
      </c>
      <c r="U17">
        <f t="shared" si="8"/>
        <v>0.29297406963558575</v>
      </c>
    </row>
    <row r="18" spans="1:21" x14ac:dyDescent="0.25">
      <c r="A18">
        <v>17</v>
      </c>
      <c r="B18">
        <f t="shared" si="9"/>
        <v>0.26229508196721313</v>
      </c>
      <c r="C18">
        <f t="shared" si="10"/>
        <v>0.53333333333333333</v>
      </c>
      <c r="D18">
        <f>NORMDIST(sortiert2!A18,AVERAGE(sortiert2!A$2:A$62),_xlfn.STDEV.S(sortiert2!A$2:A$62),1)</f>
        <v>0.30819393499518499</v>
      </c>
      <c r="E18">
        <f>NORMDIST(sortiert2!B18,AVERAGE(sortiert2!B$2:B$31),_xlfn.STDEV.S(sortiert2!B$2:B$31),1)</f>
        <v>0.22720082543003267</v>
      </c>
      <c r="F18">
        <f>NORMDIST(sortiert2!C18,AVERAGE(sortiert2!C$2:C$31),_xlfn.STDEV.S(sortiert2!C$2:C$31),1)</f>
        <v>0.37155764698633564</v>
      </c>
      <c r="G18">
        <f>NORMDIST(sortiert2!D18,AVERAGE(sortiert2!D$2:D$31),_xlfn.STDEV.S(sortiert2!D$2:D$31),1)</f>
        <v>0.3115024716734307</v>
      </c>
      <c r="H18">
        <f>NORMDIST(sortiert2!E18,AVERAGE(sortiert2!E$2:E$31),_xlfn.STDEV.S(sortiert2!E$2:E$31),1)</f>
        <v>0.32169773994669493</v>
      </c>
      <c r="I18">
        <f>NORMDIST(sortiert2!F18,AVERAGE(sortiert2!F$2:F$31),_xlfn.STDEV.S(sortiert2!F$2:F$31),1)</f>
        <v>0.33007833663785319</v>
      </c>
      <c r="J18">
        <f>NORMDIST(sortiert2!G18,AVERAGE(sortiert2!G$2:G$31),_xlfn.STDEV.S(sortiert2!G$2:G$31),1)</f>
        <v>0.64111046321812271</v>
      </c>
      <c r="K18">
        <f>NORMDIST(sortiert2!H18,AVERAGE(sortiert2!H$2:H$31),_xlfn.STDEV.S(sortiert2!H$2:H$31),1)</f>
        <v>0.48669674126654533</v>
      </c>
      <c r="L18">
        <f>NORMDIST(sortiert2!I18,AVERAGE(sortiert2!I$2:I$31),_xlfn.STDEV.S(sortiert2!I$2:I$31),1)</f>
        <v>0.20702593036441425</v>
      </c>
      <c r="M18">
        <f t="shared" si="0"/>
        <v>4.5898853027971864E-2</v>
      </c>
      <c r="N18">
        <f t="shared" si="1"/>
        <v>0.30613250790330065</v>
      </c>
      <c r="O18">
        <f t="shared" si="2"/>
        <v>0.16177568634699768</v>
      </c>
      <c r="P18">
        <f t="shared" si="3"/>
        <v>0.22183086165990262</v>
      </c>
      <c r="Q18">
        <f t="shared" si="4"/>
        <v>0.2116355933866384</v>
      </c>
      <c r="R18">
        <f t="shared" si="5"/>
        <v>0.20325499669548014</v>
      </c>
      <c r="S18">
        <f t="shared" si="6"/>
        <v>0.10777712988478938</v>
      </c>
      <c r="T18">
        <f t="shared" si="7"/>
        <v>4.6636592066787996E-2</v>
      </c>
      <c r="U18">
        <f t="shared" si="8"/>
        <v>0.32630740296891908</v>
      </c>
    </row>
    <row r="19" spans="1:21" x14ac:dyDescent="0.25">
      <c r="A19">
        <v>18</v>
      </c>
      <c r="B19">
        <f t="shared" si="9"/>
        <v>0.27868852459016391</v>
      </c>
      <c r="C19">
        <f t="shared" si="10"/>
        <v>0.56666666666666665</v>
      </c>
      <c r="D19">
        <f>NORMDIST(sortiert2!A19,AVERAGE(sortiert2!A$2:A$62),_xlfn.STDEV.S(sortiert2!A$2:A$62),1)</f>
        <v>0.30819393499518499</v>
      </c>
      <c r="E19">
        <f>NORMDIST(sortiert2!B19,AVERAGE(sortiert2!B$2:B$31),_xlfn.STDEV.S(sortiert2!B$2:B$31),1)</f>
        <v>0.22720082543003267</v>
      </c>
      <c r="F19">
        <f>NORMDIST(sortiert2!C19,AVERAGE(sortiert2!C$2:C$31),_xlfn.STDEV.S(sortiert2!C$2:C$31),1)</f>
        <v>0.37155764698633564</v>
      </c>
      <c r="G19">
        <f>NORMDIST(sortiert2!D19,AVERAGE(sortiert2!D$2:D$31),_xlfn.STDEV.S(sortiert2!D$2:D$31),1)</f>
        <v>0.3115024716734307</v>
      </c>
      <c r="H19">
        <f>NORMDIST(sortiert2!E19,AVERAGE(sortiert2!E$2:E$31),_xlfn.STDEV.S(sortiert2!E$2:E$31),1)</f>
        <v>0.32169773994669493</v>
      </c>
      <c r="I19">
        <f>NORMDIST(sortiert2!F19,AVERAGE(sortiert2!F$2:F$31),_xlfn.STDEV.S(sortiert2!F$2:F$31),1)</f>
        <v>0.33007833663785319</v>
      </c>
      <c r="J19">
        <f>NORMDIST(sortiert2!G19,AVERAGE(sortiert2!G$2:G$31),_xlfn.STDEV.S(sortiert2!G$2:G$31),1)</f>
        <v>0.64111046321812271</v>
      </c>
      <c r="K19">
        <f>NORMDIST(sortiert2!H19,AVERAGE(sortiert2!H$2:H$31),_xlfn.STDEV.S(sortiert2!H$2:H$31),1)</f>
        <v>0.48669674126654533</v>
      </c>
      <c r="L19">
        <f>NORMDIST(sortiert2!I19,AVERAGE(sortiert2!I$2:I$31),_xlfn.STDEV.S(sortiert2!I$2:I$31),1)</f>
        <v>0.82471066857906239</v>
      </c>
      <c r="M19">
        <f t="shared" si="0"/>
        <v>2.9505410405021082E-2</v>
      </c>
      <c r="N19">
        <f t="shared" si="1"/>
        <v>0.33946584123663398</v>
      </c>
      <c r="O19">
        <f t="shared" si="2"/>
        <v>0.19510901968033101</v>
      </c>
      <c r="P19">
        <f t="shared" si="3"/>
        <v>0.25516419499323595</v>
      </c>
      <c r="Q19">
        <f t="shared" si="4"/>
        <v>0.24496892671997172</v>
      </c>
      <c r="R19">
        <f t="shared" si="5"/>
        <v>0.23658833002881346</v>
      </c>
      <c r="S19">
        <f t="shared" si="6"/>
        <v>7.4443796551456054E-2</v>
      </c>
      <c r="T19">
        <f t="shared" si="7"/>
        <v>7.9969925400121322E-2</v>
      </c>
      <c r="U19">
        <f t="shared" si="8"/>
        <v>0.25804400191239574</v>
      </c>
    </row>
    <row r="20" spans="1:21" x14ac:dyDescent="0.25">
      <c r="A20">
        <v>19</v>
      </c>
      <c r="B20">
        <f t="shared" si="9"/>
        <v>0.29508196721311475</v>
      </c>
      <c r="C20">
        <f t="shared" si="10"/>
        <v>0.6</v>
      </c>
      <c r="D20">
        <f>NORMDIST(sortiert2!A20,AVERAGE(sortiert2!A$2:A$62),_xlfn.STDEV.S(sortiert2!A$2:A$62),1)</f>
        <v>0.30819393499518499</v>
      </c>
      <c r="E20">
        <f>NORMDIST(sortiert2!B20,AVERAGE(sortiert2!B$2:B$31),_xlfn.STDEV.S(sortiert2!B$2:B$31),1)</f>
        <v>0.22720082543003267</v>
      </c>
      <c r="F20">
        <f>NORMDIST(sortiert2!C20,AVERAGE(sortiert2!C$2:C$31),_xlfn.STDEV.S(sortiert2!C$2:C$31),1)</f>
        <v>0.37155764698633564</v>
      </c>
      <c r="G20">
        <f>NORMDIST(sortiert2!D20,AVERAGE(sortiert2!D$2:D$31),_xlfn.STDEV.S(sortiert2!D$2:D$31),1)</f>
        <v>0.3115024716734307</v>
      </c>
      <c r="H20">
        <f>NORMDIST(sortiert2!E20,AVERAGE(sortiert2!E$2:E$31),_xlfn.STDEV.S(sortiert2!E$2:E$31),1)</f>
        <v>0.32169773994669493</v>
      </c>
      <c r="I20">
        <f>NORMDIST(sortiert2!F20,AVERAGE(sortiert2!F$2:F$31),_xlfn.STDEV.S(sortiert2!F$2:F$31),1)</f>
        <v>0.33007833663785319</v>
      </c>
      <c r="J20">
        <f>NORMDIST(sortiert2!G20,AVERAGE(sortiert2!G$2:G$31),_xlfn.STDEV.S(sortiert2!G$2:G$31),1)</f>
        <v>0.64111046321812271</v>
      </c>
      <c r="K20">
        <f>NORMDIST(sortiert2!H20,AVERAGE(sortiert2!H$2:H$31),_xlfn.STDEV.S(sortiert2!H$2:H$31),1)</f>
        <v>0.48669674126654533</v>
      </c>
      <c r="L20">
        <f>NORMDIST(sortiert2!I20,AVERAGE(sortiert2!I$2:I$31),_xlfn.STDEV.S(sortiert2!I$2:I$31),1)</f>
        <v>0.82471066857906239</v>
      </c>
      <c r="M20">
        <f t="shared" si="0"/>
        <v>1.3111967782070244E-2</v>
      </c>
      <c r="N20">
        <f t="shared" si="1"/>
        <v>0.37279917456996731</v>
      </c>
      <c r="O20">
        <f t="shared" si="2"/>
        <v>0.22844235301366433</v>
      </c>
      <c r="P20">
        <f t="shared" si="3"/>
        <v>0.28849752832656927</v>
      </c>
      <c r="Q20">
        <f t="shared" si="4"/>
        <v>0.27830226005330505</v>
      </c>
      <c r="R20">
        <f t="shared" si="5"/>
        <v>0.26992166336214679</v>
      </c>
      <c r="S20">
        <f t="shared" si="6"/>
        <v>4.1110463218122728E-2</v>
      </c>
      <c r="T20">
        <f t="shared" si="7"/>
        <v>0.11330325873345465</v>
      </c>
      <c r="U20">
        <f t="shared" si="8"/>
        <v>0.22471066857906241</v>
      </c>
    </row>
    <row r="21" spans="1:21" x14ac:dyDescent="0.25">
      <c r="A21">
        <v>20</v>
      </c>
      <c r="B21">
        <f t="shared" si="9"/>
        <v>0.31147540983606559</v>
      </c>
      <c r="C21">
        <f t="shared" si="10"/>
        <v>0.6333333333333333</v>
      </c>
      <c r="D21">
        <f>NORMDIST(sortiert2!A21,AVERAGE(sortiert2!A$2:A$62),_xlfn.STDEV.S(sortiert2!A$2:A$62),1)</f>
        <v>0.30819393499518499</v>
      </c>
      <c r="E21">
        <f>NORMDIST(sortiert2!B21,AVERAGE(sortiert2!B$2:B$31),_xlfn.STDEV.S(sortiert2!B$2:B$31),1)</f>
        <v>0.90185043610739335</v>
      </c>
      <c r="F21">
        <f>NORMDIST(sortiert2!C21,AVERAGE(sortiert2!C$2:C$31),_xlfn.STDEV.S(sortiert2!C$2:C$31),1)</f>
        <v>0.37155764698633564</v>
      </c>
      <c r="G21">
        <f>NORMDIST(sortiert2!D21,AVERAGE(sortiert2!D$2:D$31),_xlfn.STDEV.S(sortiert2!D$2:D$31),1)</f>
        <v>0.3115024716734307</v>
      </c>
      <c r="H21">
        <f>NORMDIST(sortiert2!E21,AVERAGE(sortiert2!E$2:E$31),_xlfn.STDEV.S(sortiert2!E$2:E$31),1)</f>
        <v>0.32169773994669493</v>
      </c>
      <c r="I21">
        <f>NORMDIST(sortiert2!F21,AVERAGE(sortiert2!F$2:F$31),_xlfn.STDEV.S(sortiert2!F$2:F$31),1)</f>
        <v>0.33007833663785319</v>
      </c>
      <c r="J21">
        <f>NORMDIST(sortiert2!G21,AVERAGE(sortiert2!G$2:G$31),_xlfn.STDEV.S(sortiert2!G$2:G$31),1)</f>
        <v>0.64111046321812271</v>
      </c>
      <c r="K21">
        <f>NORMDIST(sortiert2!H21,AVERAGE(sortiert2!H$2:H$31),_xlfn.STDEV.S(sortiert2!H$2:H$31),1)</f>
        <v>0.48669674126654533</v>
      </c>
      <c r="L21">
        <f>NORMDIST(sortiert2!I21,AVERAGE(sortiert2!I$2:I$31),_xlfn.STDEV.S(sortiert2!I$2:I$31),1)</f>
        <v>0.82471066857906239</v>
      </c>
      <c r="M21">
        <f t="shared" si="0"/>
        <v>3.2814748408805938E-3</v>
      </c>
      <c r="N21">
        <f t="shared" si="1"/>
        <v>0.26851710277406005</v>
      </c>
      <c r="O21">
        <f t="shared" si="2"/>
        <v>0.26177568634699766</v>
      </c>
      <c r="P21">
        <f t="shared" si="3"/>
        <v>0.3218308616599026</v>
      </c>
      <c r="Q21">
        <f t="shared" si="4"/>
        <v>0.31163559338663838</v>
      </c>
      <c r="R21">
        <f t="shared" si="5"/>
        <v>0.30325499669548012</v>
      </c>
      <c r="S21">
        <f t="shared" si="6"/>
        <v>7.7771298847894021E-3</v>
      </c>
      <c r="T21">
        <f t="shared" si="7"/>
        <v>0.14663659206678797</v>
      </c>
      <c r="U21">
        <f t="shared" si="8"/>
        <v>0.19137733524572909</v>
      </c>
    </row>
    <row r="22" spans="1:21" x14ac:dyDescent="0.25">
      <c r="A22">
        <v>21</v>
      </c>
      <c r="B22">
        <f t="shared" si="9"/>
        <v>0.32786885245901637</v>
      </c>
      <c r="C22">
        <f t="shared" si="10"/>
        <v>0.66666666666666663</v>
      </c>
      <c r="D22">
        <f>NORMDIST(sortiert2!A22,AVERAGE(sortiert2!A$2:A$62),_xlfn.STDEV.S(sortiert2!A$2:A$62),1)</f>
        <v>0.30819393499518499</v>
      </c>
      <c r="E22">
        <f>NORMDIST(sortiert2!B22,AVERAGE(sortiert2!B$2:B$31),_xlfn.STDEV.S(sortiert2!B$2:B$31),1)</f>
        <v>0.90185043610739335</v>
      </c>
      <c r="F22">
        <f>NORMDIST(sortiert2!C22,AVERAGE(sortiert2!C$2:C$31),_xlfn.STDEV.S(sortiert2!C$2:C$31),1)</f>
        <v>0.37155764698633564</v>
      </c>
      <c r="G22">
        <f>NORMDIST(sortiert2!D22,AVERAGE(sortiert2!D$2:D$31),_xlfn.STDEV.S(sortiert2!D$2:D$31),1)</f>
        <v>0.3115024716734307</v>
      </c>
      <c r="H22">
        <f>NORMDIST(sortiert2!E22,AVERAGE(sortiert2!E$2:E$31),_xlfn.STDEV.S(sortiert2!E$2:E$31),1)</f>
        <v>0.32169773994669493</v>
      </c>
      <c r="I22">
        <f>NORMDIST(sortiert2!F22,AVERAGE(sortiert2!F$2:F$31),_xlfn.STDEV.S(sortiert2!F$2:F$31),1)</f>
        <v>0.33007833663785319</v>
      </c>
      <c r="J22">
        <f>NORMDIST(sortiert2!G22,AVERAGE(sortiert2!G$2:G$31),_xlfn.STDEV.S(sortiert2!G$2:G$31),1)</f>
        <v>0.64111046321812271</v>
      </c>
      <c r="K22">
        <f>NORMDIST(sortiert2!H22,AVERAGE(sortiert2!H$2:H$31),_xlfn.STDEV.S(sortiert2!H$2:H$31),1)</f>
        <v>0.48669674126654533</v>
      </c>
      <c r="L22">
        <f>NORMDIST(sortiert2!I22,AVERAGE(sortiert2!I$2:I$31),_xlfn.STDEV.S(sortiert2!I$2:I$31),1)</f>
        <v>0.82471066857906239</v>
      </c>
      <c r="M22">
        <f t="shared" si="0"/>
        <v>1.9674917463831376E-2</v>
      </c>
      <c r="N22">
        <f t="shared" si="1"/>
        <v>0.23518376944072672</v>
      </c>
      <c r="O22">
        <f t="shared" si="2"/>
        <v>0.29510901968033099</v>
      </c>
      <c r="P22">
        <f t="shared" si="3"/>
        <v>0.35516419499323593</v>
      </c>
      <c r="Q22">
        <f t="shared" si="4"/>
        <v>0.3449689267199717</v>
      </c>
      <c r="R22">
        <f t="shared" si="5"/>
        <v>0.33658833002881344</v>
      </c>
      <c r="S22">
        <f t="shared" si="6"/>
        <v>2.5556203448543924E-2</v>
      </c>
      <c r="T22">
        <f t="shared" si="7"/>
        <v>0.1799699254001213</v>
      </c>
      <c r="U22">
        <f t="shared" si="8"/>
        <v>0.15804400191239576</v>
      </c>
    </row>
    <row r="23" spans="1:21" x14ac:dyDescent="0.25">
      <c r="A23">
        <v>22</v>
      </c>
      <c r="B23">
        <f t="shared" si="9"/>
        <v>0.34426229508196721</v>
      </c>
      <c r="C23">
        <f t="shared" si="10"/>
        <v>0.7</v>
      </c>
      <c r="D23">
        <f>NORMDIST(sortiert2!A23,AVERAGE(sortiert2!A$2:A$62),_xlfn.STDEV.S(sortiert2!A$2:A$62),1)</f>
        <v>0.30819393499518499</v>
      </c>
      <c r="E23">
        <f>NORMDIST(sortiert2!B23,AVERAGE(sortiert2!B$2:B$31),_xlfn.STDEV.S(sortiert2!B$2:B$31),1)</f>
        <v>0.90185043610739335</v>
      </c>
      <c r="F23">
        <f>NORMDIST(sortiert2!C23,AVERAGE(sortiert2!C$2:C$31),_xlfn.STDEV.S(sortiert2!C$2:C$31),1)</f>
        <v>0.37155764698633564</v>
      </c>
      <c r="G23">
        <f>NORMDIST(sortiert2!D23,AVERAGE(sortiert2!D$2:D$31),_xlfn.STDEV.S(sortiert2!D$2:D$31),1)</f>
        <v>0.3115024716734307</v>
      </c>
      <c r="H23">
        <f>NORMDIST(sortiert2!E23,AVERAGE(sortiert2!E$2:E$31),_xlfn.STDEV.S(sortiert2!E$2:E$31),1)</f>
        <v>0.32169773994669493</v>
      </c>
      <c r="I23">
        <f>NORMDIST(sortiert2!F23,AVERAGE(sortiert2!F$2:F$31),_xlfn.STDEV.S(sortiert2!F$2:F$31),1)</f>
        <v>0.33007833663785319</v>
      </c>
      <c r="J23">
        <f>NORMDIST(sortiert2!G23,AVERAGE(sortiert2!G$2:G$31),_xlfn.STDEV.S(sortiert2!G$2:G$31),1)</f>
        <v>0.64111046321812271</v>
      </c>
      <c r="K23">
        <f>NORMDIST(sortiert2!H23,AVERAGE(sortiert2!H$2:H$31),_xlfn.STDEV.S(sortiert2!H$2:H$31),1)</f>
        <v>0.48669674126654533</v>
      </c>
      <c r="L23">
        <f>NORMDIST(sortiert2!I23,AVERAGE(sortiert2!I$2:I$31),_xlfn.STDEV.S(sortiert2!I$2:I$31),1)</f>
        <v>0.82471066857906239</v>
      </c>
      <c r="M23">
        <f t="shared" si="0"/>
        <v>3.6068360086782214E-2</v>
      </c>
      <c r="N23">
        <f t="shared" si="1"/>
        <v>0.20185043610739339</v>
      </c>
      <c r="O23">
        <f t="shared" si="2"/>
        <v>0.32844235301366431</v>
      </c>
      <c r="P23">
        <f t="shared" si="3"/>
        <v>0.38849752832656925</v>
      </c>
      <c r="Q23">
        <f t="shared" si="4"/>
        <v>0.37830226005330503</v>
      </c>
      <c r="R23">
        <f t="shared" si="5"/>
        <v>0.36992166336214677</v>
      </c>
      <c r="S23">
        <f t="shared" si="6"/>
        <v>5.888953678187725E-2</v>
      </c>
      <c r="T23">
        <f t="shared" si="7"/>
        <v>0.21330325873345463</v>
      </c>
      <c r="U23">
        <f t="shared" si="8"/>
        <v>0.12471066857906243</v>
      </c>
    </row>
    <row r="24" spans="1:21" x14ac:dyDescent="0.25">
      <c r="A24">
        <v>23</v>
      </c>
      <c r="B24">
        <f t="shared" si="9"/>
        <v>0.36065573770491804</v>
      </c>
      <c r="C24">
        <f t="shared" si="10"/>
        <v>0.73333333333333328</v>
      </c>
      <c r="D24">
        <f>NORMDIST(sortiert2!A24,AVERAGE(sortiert2!A$2:A$62),_xlfn.STDEV.S(sortiert2!A$2:A$62),1)</f>
        <v>0.37524819697024514</v>
      </c>
      <c r="E24">
        <f>NORMDIST(sortiert2!B24,AVERAGE(sortiert2!B$2:B$31),_xlfn.STDEV.S(sortiert2!B$2:B$31),1)</f>
        <v>0.90185043610739335</v>
      </c>
      <c r="F24">
        <f>NORMDIST(sortiert2!C24,AVERAGE(sortiert2!C$2:C$31),_xlfn.STDEV.S(sortiert2!C$2:C$31),1)</f>
        <v>0.37155764698633564</v>
      </c>
      <c r="G24">
        <f>NORMDIST(sortiert2!D24,AVERAGE(sortiert2!D$2:D$31),_xlfn.STDEV.S(sortiert2!D$2:D$31),1)</f>
        <v>0.3115024716734307</v>
      </c>
      <c r="H24">
        <f>NORMDIST(sortiert2!E24,AVERAGE(sortiert2!E$2:E$31),_xlfn.STDEV.S(sortiert2!E$2:E$31),1)</f>
        <v>0.32169773994669493</v>
      </c>
      <c r="I24">
        <f>NORMDIST(sortiert2!F24,AVERAGE(sortiert2!F$2:F$31),_xlfn.STDEV.S(sortiert2!F$2:F$31),1)</f>
        <v>0.33007833663785319</v>
      </c>
      <c r="J24">
        <f>NORMDIST(sortiert2!G24,AVERAGE(sortiert2!G$2:G$31),_xlfn.STDEV.S(sortiert2!G$2:G$31),1)</f>
        <v>0.64111046321812271</v>
      </c>
      <c r="K24">
        <f>NORMDIST(sortiert2!H24,AVERAGE(sortiert2!H$2:H$31),_xlfn.STDEV.S(sortiert2!H$2:H$31),1)</f>
        <v>0.83328364207321903</v>
      </c>
      <c r="L24">
        <f>NORMDIST(sortiert2!I24,AVERAGE(sortiert2!I$2:I$31),_xlfn.STDEV.S(sortiert2!I$2:I$31),1)</f>
        <v>0.82471066857906239</v>
      </c>
      <c r="M24">
        <f t="shared" si="0"/>
        <v>1.4592459265327096E-2</v>
      </c>
      <c r="N24">
        <f t="shared" si="1"/>
        <v>0.16851710277406007</v>
      </c>
      <c r="O24">
        <f t="shared" si="2"/>
        <v>0.36177568634699764</v>
      </c>
      <c r="P24">
        <f t="shared" si="3"/>
        <v>0.42183086165990258</v>
      </c>
      <c r="Q24">
        <f t="shared" si="4"/>
        <v>0.41163559338663835</v>
      </c>
      <c r="R24">
        <f t="shared" si="5"/>
        <v>0.40325499669548009</v>
      </c>
      <c r="S24">
        <f t="shared" si="6"/>
        <v>9.2222870115210576E-2</v>
      </c>
      <c r="T24">
        <f t="shared" si="7"/>
        <v>9.9950308739885751E-2</v>
      </c>
      <c r="U24">
        <f t="shared" si="8"/>
        <v>9.1377335245729108E-2</v>
      </c>
    </row>
    <row r="25" spans="1:21" x14ac:dyDescent="0.25">
      <c r="A25">
        <v>24</v>
      </c>
      <c r="B25">
        <f t="shared" si="9"/>
        <v>0.37704918032786883</v>
      </c>
      <c r="C25">
        <f t="shared" si="10"/>
        <v>0.76666666666666672</v>
      </c>
      <c r="D25">
        <f>NORMDIST(sortiert2!A25,AVERAGE(sortiert2!A$2:A$62),_xlfn.STDEV.S(sortiert2!A$2:A$62),1)</f>
        <v>0.37524819697024514</v>
      </c>
      <c r="E25">
        <f>NORMDIST(sortiert2!B25,AVERAGE(sortiert2!B$2:B$31),_xlfn.STDEV.S(sortiert2!B$2:B$31),1)</f>
        <v>0.90185043610739335</v>
      </c>
      <c r="F25">
        <f>NORMDIST(sortiert2!C25,AVERAGE(sortiert2!C$2:C$31),_xlfn.STDEV.S(sortiert2!C$2:C$31),1)</f>
        <v>0.37155764698633564</v>
      </c>
      <c r="G25">
        <f>NORMDIST(sortiert2!D25,AVERAGE(sortiert2!D$2:D$31),_xlfn.STDEV.S(sortiert2!D$2:D$31),1)</f>
        <v>0.3115024716734307</v>
      </c>
      <c r="H25">
        <f>NORMDIST(sortiert2!E25,AVERAGE(sortiert2!E$2:E$31),_xlfn.STDEV.S(sortiert2!E$2:E$31),1)</f>
        <v>0.32169773994669493</v>
      </c>
      <c r="I25">
        <f>NORMDIST(sortiert2!F25,AVERAGE(sortiert2!F$2:F$31),_xlfn.STDEV.S(sortiert2!F$2:F$31),1)</f>
        <v>0.33007833663785319</v>
      </c>
      <c r="J25">
        <f>NORMDIST(sortiert2!G25,AVERAGE(sortiert2!G$2:G$31),_xlfn.STDEV.S(sortiert2!G$2:G$31),1)</f>
        <v>0.64111046321812271</v>
      </c>
      <c r="K25">
        <f>NORMDIST(sortiert2!H25,AVERAGE(sortiert2!H$2:H$31),_xlfn.STDEV.S(sortiert2!H$2:H$31),1)</f>
        <v>0.83328364207321903</v>
      </c>
      <c r="L25">
        <f>NORMDIST(sortiert2!I25,AVERAGE(sortiert2!I$2:I$31),_xlfn.STDEV.S(sortiert2!I$2:I$31),1)</f>
        <v>0.82471066857906239</v>
      </c>
      <c r="M25">
        <f t="shared" si="0"/>
        <v>1.8009833576236867E-3</v>
      </c>
      <c r="N25">
        <f t="shared" si="1"/>
        <v>0.13518376944072663</v>
      </c>
      <c r="O25">
        <f t="shared" si="2"/>
        <v>0.39510901968033108</v>
      </c>
      <c r="P25">
        <f t="shared" si="3"/>
        <v>0.45516419499323602</v>
      </c>
      <c r="Q25">
        <f t="shared" si="4"/>
        <v>0.44496892671997179</v>
      </c>
      <c r="R25">
        <f t="shared" si="5"/>
        <v>0.43658833002881353</v>
      </c>
      <c r="S25">
        <f t="shared" si="6"/>
        <v>0.12555620344854401</v>
      </c>
      <c r="T25">
        <f t="shared" si="7"/>
        <v>6.6616975406552315E-2</v>
      </c>
      <c r="U25">
        <f t="shared" si="8"/>
        <v>5.8044001912395671E-2</v>
      </c>
    </row>
    <row r="26" spans="1:21" x14ac:dyDescent="0.25">
      <c r="A26">
        <v>25</v>
      </c>
      <c r="B26">
        <f t="shared" si="9"/>
        <v>0.39344262295081966</v>
      </c>
      <c r="C26">
        <f t="shared" si="10"/>
        <v>0.8</v>
      </c>
      <c r="D26">
        <f>NORMDIST(sortiert2!A26,AVERAGE(sortiert2!A$2:A$62),_xlfn.STDEV.S(sortiert2!A$2:A$62),1)</f>
        <v>0.37524819697024514</v>
      </c>
      <c r="E26">
        <f>NORMDIST(sortiert2!B26,AVERAGE(sortiert2!B$2:B$31),_xlfn.STDEV.S(sortiert2!B$2:B$31),1)</f>
        <v>0.90185043610739335</v>
      </c>
      <c r="F26">
        <f>NORMDIST(sortiert2!C26,AVERAGE(sortiert2!C$2:C$31),_xlfn.STDEV.S(sortiert2!C$2:C$31),1)</f>
        <v>0.37155764698633564</v>
      </c>
      <c r="G26">
        <f>NORMDIST(sortiert2!D26,AVERAGE(sortiert2!D$2:D$31),_xlfn.STDEV.S(sortiert2!D$2:D$31),1)</f>
        <v>0.97537287414632823</v>
      </c>
      <c r="H26">
        <f>NORMDIST(sortiert2!E26,AVERAGE(sortiert2!E$2:E$31),_xlfn.STDEV.S(sortiert2!E$2:E$31),1)</f>
        <v>0.93588803422373956</v>
      </c>
      <c r="I26">
        <f>NORMDIST(sortiert2!F26,AVERAGE(sortiert2!F$2:F$31),_xlfn.STDEV.S(sortiert2!F$2:F$31),1)</f>
        <v>0.33007833663785319</v>
      </c>
      <c r="J26">
        <f>NORMDIST(sortiert2!G26,AVERAGE(sortiert2!G$2:G$31),_xlfn.STDEV.S(sortiert2!G$2:G$31),1)</f>
        <v>0.64111046321812271</v>
      </c>
      <c r="K26">
        <f>NORMDIST(sortiert2!H26,AVERAGE(sortiert2!H$2:H$31),_xlfn.STDEV.S(sortiert2!H$2:H$31),1)</f>
        <v>0.83328364207321903</v>
      </c>
      <c r="L26">
        <f>NORMDIST(sortiert2!I26,AVERAGE(sortiert2!I$2:I$31),_xlfn.STDEV.S(sortiert2!I$2:I$31),1)</f>
        <v>0.82471066857906239</v>
      </c>
      <c r="M26">
        <f t="shared" si="0"/>
        <v>1.8194425980574525E-2</v>
      </c>
      <c r="N26">
        <f t="shared" si="1"/>
        <v>0.10185043610739331</v>
      </c>
      <c r="O26">
        <f t="shared" si="2"/>
        <v>0.4284423530136644</v>
      </c>
      <c r="P26">
        <f t="shared" si="3"/>
        <v>0.17537287414632818</v>
      </c>
      <c r="Q26">
        <f t="shared" si="4"/>
        <v>0.13588803422373952</v>
      </c>
      <c r="R26">
        <f t="shared" si="5"/>
        <v>0.46992166336214686</v>
      </c>
      <c r="S26">
        <f t="shared" si="6"/>
        <v>0.15888953678187734</v>
      </c>
      <c r="T26">
        <f t="shared" si="7"/>
        <v>3.3283642073218989E-2</v>
      </c>
      <c r="U26">
        <f t="shared" si="8"/>
        <v>2.4710668579062345E-2</v>
      </c>
    </row>
    <row r="27" spans="1:21" x14ac:dyDescent="0.25">
      <c r="A27">
        <v>26</v>
      </c>
      <c r="B27">
        <f t="shared" si="9"/>
        <v>0.4098360655737705</v>
      </c>
      <c r="C27">
        <f t="shared" si="10"/>
        <v>0.83333333333333337</v>
      </c>
      <c r="D27">
        <f>NORMDIST(sortiert2!A27,AVERAGE(sortiert2!A$2:A$62),_xlfn.STDEV.S(sortiert2!A$2:A$62),1)</f>
        <v>0.37524819697024514</v>
      </c>
      <c r="E27">
        <f>NORMDIST(sortiert2!B27,AVERAGE(sortiert2!B$2:B$31),_xlfn.STDEV.S(sortiert2!B$2:B$31),1)</f>
        <v>0.90185043610739335</v>
      </c>
      <c r="F27">
        <f>NORMDIST(sortiert2!C27,AVERAGE(sortiert2!C$2:C$31),_xlfn.STDEV.S(sortiert2!C$2:C$31),1)</f>
        <v>0.37155764698633564</v>
      </c>
      <c r="G27">
        <f>NORMDIST(sortiert2!D27,AVERAGE(sortiert2!D$2:D$31),_xlfn.STDEV.S(sortiert2!D$2:D$31),1)</f>
        <v>0.97537287414632823</v>
      </c>
      <c r="H27">
        <f>NORMDIST(sortiert2!E27,AVERAGE(sortiert2!E$2:E$31),_xlfn.STDEV.S(sortiert2!E$2:E$31),1)</f>
        <v>0.93588803422373956</v>
      </c>
      <c r="I27">
        <f>NORMDIST(sortiert2!F27,AVERAGE(sortiert2!F$2:F$31),_xlfn.STDEV.S(sortiert2!F$2:F$31),1)</f>
        <v>0.98604269485876428</v>
      </c>
      <c r="J27">
        <f>NORMDIST(sortiert2!G27,AVERAGE(sortiert2!G$2:G$31),_xlfn.STDEV.S(sortiert2!G$2:G$31),1)</f>
        <v>0.64111046321812271</v>
      </c>
      <c r="K27">
        <f>NORMDIST(sortiert2!H27,AVERAGE(sortiert2!H$2:H$31),_xlfn.STDEV.S(sortiert2!H$2:H$31),1)</f>
        <v>0.83328364207321903</v>
      </c>
      <c r="L27">
        <f>NORMDIST(sortiert2!I27,AVERAGE(sortiert2!I$2:I$31),_xlfn.STDEV.S(sortiert2!I$2:I$31),1)</f>
        <v>0.82471066857906239</v>
      </c>
      <c r="M27">
        <f t="shared" si="0"/>
        <v>3.4587868603525362E-2</v>
      </c>
      <c r="N27">
        <f t="shared" si="1"/>
        <v>6.8517102774059979E-2</v>
      </c>
      <c r="O27">
        <f t="shared" si="2"/>
        <v>0.46177568634699773</v>
      </c>
      <c r="P27">
        <f t="shared" si="3"/>
        <v>0.14203954081299486</v>
      </c>
      <c r="Q27">
        <f t="shared" si="4"/>
        <v>0.10255470089040619</v>
      </c>
      <c r="R27">
        <f t="shared" si="5"/>
        <v>0.15270936152543091</v>
      </c>
      <c r="S27">
        <f t="shared" si="6"/>
        <v>0.19222287011521066</v>
      </c>
      <c r="T27">
        <f t="shared" si="7"/>
        <v>4.9691260114337332E-5</v>
      </c>
      <c r="U27">
        <f t="shared" si="8"/>
        <v>8.6226647542709811E-3</v>
      </c>
    </row>
    <row r="28" spans="1:21" x14ac:dyDescent="0.25">
      <c r="A28">
        <v>27</v>
      </c>
      <c r="B28">
        <f t="shared" si="9"/>
        <v>0.42622950819672129</v>
      </c>
      <c r="C28">
        <f t="shared" si="10"/>
        <v>0.8666666666666667</v>
      </c>
      <c r="D28">
        <f>NORMDIST(sortiert2!A28,AVERAGE(sortiert2!A$2:A$62),_xlfn.STDEV.S(sortiert2!A$2:A$62),1)</f>
        <v>0.37524819697024514</v>
      </c>
      <c r="E28">
        <f>NORMDIST(sortiert2!B28,AVERAGE(sortiert2!B$2:B$31),_xlfn.STDEV.S(sortiert2!B$2:B$31),1)</f>
        <v>0.90185043610739335</v>
      </c>
      <c r="F28">
        <f>NORMDIST(sortiert2!C28,AVERAGE(sortiert2!C$2:C$31),_xlfn.STDEV.S(sortiert2!C$2:C$31),1)</f>
        <v>0.37155764698633564</v>
      </c>
      <c r="G28">
        <f>NORMDIST(sortiert2!D28,AVERAGE(sortiert2!D$2:D$31),_xlfn.STDEV.S(sortiert2!D$2:D$31),1)</f>
        <v>0.97537287414632823</v>
      </c>
      <c r="H28">
        <f>NORMDIST(sortiert2!E28,AVERAGE(sortiert2!E$2:E$31),_xlfn.STDEV.S(sortiert2!E$2:E$31),1)</f>
        <v>0.93588803422373956</v>
      </c>
      <c r="I28">
        <f>NORMDIST(sortiert2!F28,AVERAGE(sortiert2!F$2:F$31),_xlfn.STDEV.S(sortiert2!F$2:F$31),1)</f>
        <v>0.98604269485876428</v>
      </c>
      <c r="J28">
        <f>NORMDIST(sortiert2!G28,AVERAGE(sortiert2!G$2:G$31),_xlfn.STDEV.S(sortiert2!G$2:G$31),1)</f>
        <v>0.92587133637656982</v>
      </c>
      <c r="K28">
        <f>NORMDIST(sortiert2!H28,AVERAGE(sortiert2!H$2:H$31),_xlfn.STDEV.S(sortiert2!H$2:H$31),1)</f>
        <v>0.83328364207321903</v>
      </c>
      <c r="L28">
        <f>NORMDIST(sortiert2!I28,AVERAGE(sortiert2!I$2:I$31),_xlfn.STDEV.S(sortiert2!I$2:I$31),1)</f>
        <v>0.82471066857906239</v>
      </c>
      <c r="M28">
        <f t="shared" si="0"/>
        <v>5.0981311226476145E-2</v>
      </c>
      <c r="N28">
        <f t="shared" si="1"/>
        <v>3.5183769440726653E-2</v>
      </c>
      <c r="O28">
        <f t="shared" si="2"/>
        <v>0.49510901968033105</v>
      </c>
      <c r="P28">
        <f t="shared" si="3"/>
        <v>0.10870620747966153</v>
      </c>
      <c r="Q28">
        <f t="shared" si="4"/>
        <v>6.9221367557072866E-2</v>
      </c>
      <c r="R28">
        <f t="shared" si="5"/>
        <v>0.11937602819209758</v>
      </c>
      <c r="S28">
        <f t="shared" si="6"/>
        <v>5.9204669709903124E-2</v>
      </c>
      <c r="T28">
        <f t="shared" si="7"/>
        <v>3.3383024593447663E-2</v>
      </c>
      <c r="U28">
        <f t="shared" si="8"/>
        <v>4.1955998087604307E-2</v>
      </c>
    </row>
    <row r="29" spans="1:21" x14ac:dyDescent="0.25">
      <c r="A29">
        <v>28</v>
      </c>
      <c r="B29">
        <f t="shared" si="9"/>
        <v>0.44262295081967212</v>
      </c>
      <c r="C29">
        <f t="shared" si="10"/>
        <v>0.9</v>
      </c>
      <c r="D29">
        <f>NORMDIST(sortiert2!A29,AVERAGE(sortiert2!A$2:A$62),_xlfn.STDEV.S(sortiert2!A$2:A$62),1)</f>
        <v>0.37524819697024514</v>
      </c>
      <c r="E29">
        <f>NORMDIST(sortiert2!B29,AVERAGE(sortiert2!B$2:B$31),_xlfn.STDEV.S(sortiert2!B$2:B$31),1)</f>
        <v>0.90185043610739335</v>
      </c>
      <c r="F29">
        <f>NORMDIST(sortiert2!C29,AVERAGE(sortiert2!C$2:C$31),_xlfn.STDEV.S(sortiert2!C$2:C$31),1)</f>
        <v>0.99840894974835093</v>
      </c>
      <c r="G29">
        <f>NORMDIST(sortiert2!D29,AVERAGE(sortiert2!D$2:D$31),_xlfn.STDEV.S(sortiert2!D$2:D$31),1)</f>
        <v>0.97537287414632823</v>
      </c>
      <c r="H29">
        <f>NORMDIST(sortiert2!E29,AVERAGE(sortiert2!E$2:E$31),_xlfn.STDEV.S(sortiert2!E$2:E$31),1)</f>
        <v>0.93588803422373956</v>
      </c>
      <c r="I29">
        <f>NORMDIST(sortiert2!F29,AVERAGE(sortiert2!F$2:F$31),_xlfn.STDEV.S(sortiert2!F$2:F$31),1)</f>
        <v>0.98604269485876428</v>
      </c>
      <c r="J29">
        <f>NORMDIST(sortiert2!G29,AVERAGE(sortiert2!G$2:G$31),_xlfn.STDEV.S(sortiert2!G$2:G$31),1)</f>
        <v>0.92587133637656982</v>
      </c>
      <c r="K29">
        <f>NORMDIST(sortiert2!H29,AVERAGE(sortiert2!H$2:H$31),_xlfn.STDEV.S(sortiert2!H$2:H$31),1)</f>
        <v>0.83328364207321903</v>
      </c>
      <c r="L29">
        <f>NORMDIST(sortiert2!I29,AVERAGE(sortiert2!I$2:I$31),_xlfn.STDEV.S(sortiert2!I$2:I$31),1)</f>
        <v>0.82471066857906239</v>
      </c>
      <c r="M29">
        <f t="shared" si="0"/>
        <v>6.7374753849426983E-2</v>
      </c>
      <c r="N29">
        <f t="shared" si="1"/>
        <v>1.8504361073933273E-3</v>
      </c>
      <c r="O29">
        <f t="shared" si="2"/>
        <v>9.8408949748350905E-2</v>
      </c>
      <c r="P29">
        <f t="shared" si="3"/>
        <v>7.5372874146328206E-2</v>
      </c>
      <c r="Q29">
        <f t="shared" si="4"/>
        <v>3.588803422373954E-2</v>
      </c>
      <c r="R29">
        <f t="shared" si="5"/>
        <v>8.6042694858764257E-2</v>
      </c>
      <c r="S29">
        <f t="shared" si="6"/>
        <v>2.5871336376569798E-2</v>
      </c>
      <c r="T29">
        <f t="shared" si="7"/>
        <v>6.6716357926780989E-2</v>
      </c>
      <c r="U29">
        <f t="shared" si="8"/>
        <v>7.5289331420937633E-2</v>
      </c>
    </row>
    <row r="30" spans="1:21" x14ac:dyDescent="0.25">
      <c r="A30">
        <v>29</v>
      </c>
      <c r="B30">
        <f t="shared" si="9"/>
        <v>0.45901639344262296</v>
      </c>
      <c r="C30">
        <f t="shared" si="10"/>
        <v>0.93333333333333335</v>
      </c>
      <c r="D30">
        <f>NORMDIST(sortiert2!A30,AVERAGE(sortiert2!A$2:A$62),_xlfn.STDEV.S(sortiert2!A$2:A$62),1)</f>
        <v>0.44630847199761969</v>
      </c>
      <c r="E30">
        <f>NORMDIST(sortiert2!B30,AVERAGE(sortiert2!B$2:B$31),_xlfn.STDEV.S(sortiert2!B$2:B$31),1)</f>
        <v>0.90185043610739335</v>
      </c>
      <c r="F30">
        <f>NORMDIST(sortiert2!C30,AVERAGE(sortiert2!C$2:C$31),_xlfn.STDEV.S(sortiert2!C$2:C$31),1)</f>
        <v>0.99840894974835093</v>
      </c>
      <c r="G30">
        <f>NORMDIST(sortiert2!D30,AVERAGE(sortiert2!D$2:D$31),_xlfn.STDEV.S(sortiert2!D$2:D$31),1)</f>
        <v>0.97537287414632823</v>
      </c>
      <c r="H30">
        <f>NORMDIST(sortiert2!E30,AVERAGE(sortiert2!E$2:E$31),_xlfn.STDEV.S(sortiert2!E$2:E$31),1)</f>
        <v>0.93588803422373956</v>
      </c>
      <c r="I30">
        <f>NORMDIST(sortiert2!F30,AVERAGE(sortiert2!F$2:F$31),_xlfn.STDEV.S(sortiert2!F$2:F$31),1)</f>
        <v>0.98604269485876428</v>
      </c>
      <c r="J30">
        <f>NORMDIST(sortiert2!G30,AVERAGE(sortiert2!G$2:G$31),_xlfn.STDEV.S(sortiert2!G$2:G$31),1)</f>
        <v>0.92587133637656982</v>
      </c>
      <c r="K30">
        <f>NORMDIST(sortiert2!H30,AVERAGE(sortiert2!H$2:H$31),_xlfn.STDEV.S(sortiert2!H$2:H$31),1)</f>
        <v>0.97545435262568159</v>
      </c>
      <c r="L30">
        <f>NORMDIST(sortiert2!I30,AVERAGE(sortiert2!I$2:I$31),_xlfn.STDEV.S(sortiert2!I$2:I$31),1)</f>
        <v>0.82471066857906239</v>
      </c>
      <c r="M30">
        <f t="shared" si="0"/>
        <v>1.2707921445003267E-2</v>
      </c>
      <c r="N30">
        <f t="shared" si="1"/>
        <v>3.1482897225939999E-2</v>
      </c>
      <c r="O30">
        <f t="shared" si="2"/>
        <v>6.5075616415017579E-2</v>
      </c>
      <c r="P30">
        <f t="shared" si="3"/>
        <v>4.203954081299488E-2</v>
      </c>
      <c r="Q30">
        <f t="shared" si="4"/>
        <v>2.5547008904062141E-3</v>
      </c>
      <c r="R30">
        <f t="shared" si="5"/>
        <v>5.2709361525430931E-2</v>
      </c>
      <c r="S30">
        <f t="shared" si="6"/>
        <v>7.461996956763528E-3</v>
      </c>
      <c r="T30">
        <f t="shared" si="7"/>
        <v>4.2121019292348238E-2</v>
      </c>
      <c r="U30">
        <f t="shared" si="8"/>
        <v>0.10862266475427096</v>
      </c>
    </row>
    <row r="31" spans="1:21" x14ac:dyDescent="0.25">
      <c r="A31">
        <v>30</v>
      </c>
      <c r="B31">
        <f t="shared" si="9"/>
        <v>0.47540983606557374</v>
      </c>
      <c r="C31">
        <f t="shared" si="10"/>
        <v>0.96666666666666667</v>
      </c>
      <c r="D31">
        <f>NORMDIST(sortiert2!A31,AVERAGE(sortiert2!A$2:A$62),_xlfn.STDEV.S(sortiert2!A$2:A$62),1)</f>
        <v>0.44630847199761969</v>
      </c>
      <c r="E31">
        <f>NORMDIST(sortiert2!B31,AVERAGE(sortiert2!B$2:B$31),_xlfn.STDEV.S(sortiert2!B$2:B$31),1)</f>
        <v>0.90185043610739335</v>
      </c>
      <c r="F31">
        <f>NORMDIST(sortiert2!C31,AVERAGE(sortiert2!C$2:C$31),_xlfn.STDEV.S(sortiert2!C$2:C$31),1)</f>
        <v>0.99840894974835093</v>
      </c>
      <c r="G31">
        <f>NORMDIST(sortiert2!D31,AVERAGE(sortiert2!D$2:D$31),_xlfn.STDEV.S(sortiert2!D$2:D$31),1)</f>
        <v>0.97537287414632823</v>
      </c>
      <c r="H31">
        <f>NORMDIST(sortiert2!E31,AVERAGE(sortiert2!E$2:E$31),_xlfn.STDEV.S(sortiert2!E$2:E$31),1)</f>
        <v>0.99977190446797393</v>
      </c>
      <c r="I31">
        <f>NORMDIST(sortiert2!F31,AVERAGE(sortiert2!F$2:F$31),_xlfn.STDEV.S(sortiert2!F$2:F$31),1)</f>
        <v>0.98604269485876428</v>
      </c>
      <c r="J31">
        <f>NORMDIST(sortiert2!G31,AVERAGE(sortiert2!G$2:G$31),_xlfn.STDEV.S(sortiert2!G$2:G$31),1)</f>
        <v>0.99984941175175968</v>
      </c>
      <c r="K31">
        <f>NORMDIST(sortiert2!H31,AVERAGE(sortiert2!H$2:H$31),_xlfn.STDEV.S(sortiert2!H$2:H$31),1)</f>
        <v>0.99850309662964243</v>
      </c>
      <c r="L31">
        <f>NORMDIST(sortiert2!I31,AVERAGE(sortiert2!I$2:I$31),_xlfn.STDEV.S(sortiert2!I$2:I$31),1)</f>
        <v>0.99635958585497397</v>
      </c>
      <c r="M31">
        <f t="shared" si="0"/>
        <v>2.910136406795405E-2</v>
      </c>
      <c r="N31">
        <f t="shared" si="1"/>
        <v>6.4816230559273325E-2</v>
      </c>
      <c r="O31">
        <f t="shared" si="2"/>
        <v>3.1742283081684253E-2</v>
      </c>
      <c r="P31">
        <f t="shared" si="3"/>
        <v>8.7062074796615541E-3</v>
      </c>
      <c r="Q31">
        <f t="shared" si="4"/>
        <v>3.3105237801307252E-2</v>
      </c>
      <c r="R31">
        <f t="shared" si="5"/>
        <v>1.9376028192097605E-2</v>
      </c>
      <c r="S31">
        <f t="shared" si="6"/>
        <v>3.3182745085093002E-2</v>
      </c>
      <c r="T31">
        <f t="shared" si="7"/>
        <v>3.1836429962975754E-2</v>
      </c>
      <c r="U31">
        <f t="shared" si="8"/>
        <v>2.9692919188307298E-2</v>
      </c>
    </row>
    <row r="32" spans="1:21" x14ac:dyDescent="0.25">
      <c r="A32">
        <v>31</v>
      </c>
      <c r="B32">
        <f t="shared" si="9"/>
        <v>0.49180327868852458</v>
      </c>
      <c r="D32">
        <f>NORMDIST(sortiert2!A32,AVERAGE(sortiert2!A$2:A$62),_xlfn.STDEV.S(sortiert2!A$2:A$62),1)</f>
        <v>0.44630847199761969</v>
      </c>
      <c r="M32">
        <f t="shared" si="0"/>
        <v>4.5494806690904888E-2</v>
      </c>
    </row>
    <row r="33" spans="1:13" x14ac:dyDescent="0.25">
      <c r="A33">
        <v>32</v>
      </c>
      <c r="B33">
        <f t="shared" si="9"/>
        <v>0.50819672131147542</v>
      </c>
      <c r="D33">
        <f>NORMDIST(sortiert2!A33,AVERAGE(sortiert2!A$2:A$62),_xlfn.STDEV.S(sortiert2!A$2:A$62),1)</f>
        <v>0.51914097021928329</v>
      </c>
      <c r="M33">
        <f t="shared" si="0"/>
        <v>1.0944248907807874E-2</v>
      </c>
    </row>
    <row r="34" spans="1:13" x14ac:dyDescent="0.25">
      <c r="A34">
        <v>33</v>
      </c>
      <c r="B34">
        <f t="shared" si="9"/>
        <v>0.52459016393442626</v>
      </c>
      <c r="D34">
        <f>NORMDIST(sortiert2!A34,AVERAGE(sortiert2!A$2:A$62),_xlfn.STDEV.S(sortiert2!A$2:A$62),1)</f>
        <v>0.51914097021928329</v>
      </c>
      <c r="M34">
        <f t="shared" ref="M34:M62" si="11">ABS($B34-D34)</f>
        <v>5.4491937151429637E-3</v>
      </c>
    </row>
    <row r="35" spans="1:13" x14ac:dyDescent="0.25">
      <c r="A35">
        <v>34</v>
      </c>
      <c r="B35">
        <f t="shared" si="9"/>
        <v>0.54098360655737709</v>
      </c>
      <c r="D35">
        <f>NORMDIST(sortiert2!A35,AVERAGE(sortiert2!A$2:A$62),_xlfn.STDEV.S(sortiert2!A$2:A$62),1)</f>
        <v>0.51914097021928329</v>
      </c>
      <c r="M35">
        <f t="shared" si="11"/>
        <v>2.1842636338093802E-2</v>
      </c>
    </row>
    <row r="36" spans="1:13" x14ac:dyDescent="0.25">
      <c r="A36">
        <v>35</v>
      </c>
      <c r="B36">
        <f t="shared" si="9"/>
        <v>0.55737704918032782</v>
      </c>
      <c r="D36">
        <f>NORMDIST(sortiert2!A36,AVERAGE(sortiert2!A$2:A$62),_xlfn.STDEV.S(sortiert2!A$2:A$62),1)</f>
        <v>0.51914097021928329</v>
      </c>
      <c r="M36">
        <f t="shared" si="11"/>
        <v>3.8236078961044528E-2</v>
      </c>
    </row>
    <row r="37" spans="1:13" x14ac:dyDescent="0.25">
      <c r="A37">
        <v>36</v>
      </c>
      <c r="B37">
        <f t="shared" si="9"/>
        <v>0.57377049180327866</v>
      </c>
      <c r="D37">
        <f>NORMDIST(sortiert2!A37,AVERAGE(sortiert2!A$2:A$62),_xlfn.STDEV.S(sortiert2!A$2:A$62),1)</f>
        <v>0.51914097021928329</v>
      </c>
      <c r="M37">
        <f t="shared" si="11"/>
        <v>5.4629521583995366E-2</v>
      </c>
    </row>
    <row r="38" spans="1:13" x14ac:dyDescent="0.25">
      <c r="A38">
        <v>37</v>
      </c>
      <c r="B38">
        <f t="shared" si="9"/>
        <v>0.5901639344262295</v>
      </c>
      <c r="D38">
        <f>NORMDIST(sortiert2!A38,AVERAGE(sortiert2!A$2:A$62),_xlfn.STDEV.S(sortiert2!A$2:A$62),1)</f>
        <v>0.51914097021928329</v>
      </c>
      <c r="M38">
        <f t="shared" si="11"/>
        <v>7.1022964206946204E-2</v>
      </c>
    </row>
    <row r="39" spans="1:13" x14ac:dyDescent="0.25">
      <c r="A39">
        <v>38</v>
      </c>
      <c r="B39">
        <f t="shared" si="9"/>
        <v>0.60655737704918034</v>
      </c>
      <c r="D39">
        <f>NORMDIST(sortiert2!A39,AVERAGE(sortiert2!A$2:A$62),_xlfn.STDEV.S(sortiert2!A$2:A$62),1)</f>
        <v>0.51914097021928329</v>
      </c>
      <c r="M39">
        <f t="shared" si="11"/>
        <v>8.7416406829897042E-2</v>
      </c>
    </row>
    <row r="40" spans="1:13" x14ac:dyDescent="0.25">
      <c r="A40">
        <v>39</v>
      </c>
      <c r="B40">
        <f t="shared" si="9"/>
        <v>0.62295081967213117</v>
      </c>
      <c r="D40">
        <f>NORMDIST(sortiert2!A40,AVERAGE(sortiert2!A$2:A$62),_xlfn.STDEV.S(sortiert2!A$2:A$62),1)</f>
        <v>0.51914097021928329</v>
      </c>
      <c r="M40">
        <f t="shared" si="11"/>
        <v>0.10380984945284788</v>
      </c>
    </row>
    <row r="41" spans="1:13" x14ac:dyDescent="0.25">
      <c r="A41">
        <v>40</v>
      </c>
      <c r="B41">
        <f t="shared" si="9"/>
        <v>0.63934426229508201</v>
      </c>
      <c r="D41">
        <f>NORMDIST(sortiert2!A41,AVERAGE(sortiert2!A$2:A$62),_xlfn.STDEV.S(sortiert2!A$2:A$62),1)</f>
        <v>0.51914097021928329</v>
      </c>
      <c r="M41">
        <f t="shared" si="11"/>
        <v>0.12020329207579872</v>
      </c>
    </row>
    <row r="42" spans="1:13" x14ac:dyDescent="0.25">
      <c r="A42">
        <v>41</v>
      </c>
      <c r="B42">
        <f t="shared" si="9"/>
        <v>0.65573770491803274</v>
      </c>
      <c r="D42">
        <f>NORMDIST(sortiert2!A42,AVERAGE(sortiert2!A$2:A$62),_xlfn.STDEV.S(sortiert2!A$2:A$62),1)</f>
        <v>0.59133833713610529</v>
      </c>
      <c r="M42">
        <f t="shared" si="11"/>
        <v>6.4399367781927452E-2</v>
      </c>
    </row>
    <row r="43" spans="1:13" x14ac:dyDescent="0.25">
      <c r="A43">
        <v>42</v>
      </c>
      <c r="B43">
        <f t="shared" si="9"/>
        <v>0.67213114754098358</v>
      </c>
      <c r="D43">
        <f>NORMDIST(sortiert2!A43,AVERAGE(sortiert2!A$2:A$62),_xlfn.STDEV.S(sortiert2!A$2:A$62),1)</f>
        <v>0.59133833713610529</v>
      </c>
      <c r="M43">
        <f t="shared" si="11"/>
        <v>8.079281040487829E-2</v>
      </c>
    </row>
    <row r="44" spans="1:13" x14ac:dyDescent="0.25">
      <c r="A44">
        <v>43</v>
      </c>
      <c r="B44">
        <f t="shared" si="9"/>
        <v>0.68852459016393441</v>
      </c>
      <c r="D44">
        <f>NORMDIST(sortiert2!A44,AVERAGE(sortiert2!A$2:A$62),_xlfn.STDEV.S(sortiert2!A$2:A$62),1)</f>
        <v>0.66055574618261348</v>
      </c>
      <c r="M44">
        <f t="shared" si="11"/>
        <v>2.7968843981320934E-2</v>
      </c>
    </row>
    <row r="45" spans="1:13" x14ac:dyDescent="0.25">
      <c r="A45">
        <v>44</v>
      </c>
      <c r="B45">
        <f t="shared" si="9"/>
        <v>0.70491803278688525</v>
      </c>
      <c r="D45">
        <f>NORMDIST(sortiert2!A45,AVERAGE(sortiert2!A$2:A$62),_xlfn.STDEV.S(sortiert2!A$2:A$62),1)</f>
        <v>0.66055574618261348</v>
      </c>
      <c r="M45">
        <f t="shared" si="11"/>
        <v>4.4362286604271772E-2</v>
      </c>
    </row>
    <row r="46" spans="1:13" x14ac:dyDescent="0.25">
      <c r="A46">
        <v>45</v>
      </c>
      <c r="B46">
        <f t="shared" si="9"/>
        <v>0.72131147540983609</v>
      </c>
      <c r="D46">
        <f>NORMDIST(sortiert2!A46,AVERAGE(sortiert2!A$2:A$62),_xlfn.STDEV.S(sortiert2!A$2:A$62),1)</f>
        <v>0.72473684389225546</v>
      </c>
      <c r="M46">
        <f t="shared" si="11"/>
        <v>3.4253684824193664E-3</v>
      </c>
    </row>
    <row r="47" spans="1:13" x14ac:dyDescent="0.25">
      <c r="A47">
        <v>46</v>
      </c>
      <c r="B47">
        <f t="shared" si="9"/>
        <v>0.73770491803278693</v>
      </c>
      <c r="D47">
        <f>NORMDIST(sortiert2!A47,AVERAGE(sortiert2!A$2:A$62),_xlfn.STDEV.S(sortiert2!A$2:A$62),1)</f>
        <v>0.72473684389225546</v>
      </c>
      <c r="M47">
        <f t="shared" si="11"/>
        <v>1.2968074140531471E-2</v>
      </c>
    </row>
    <row r="48" spans="1:13" x14ac:dyDescent="0.25">
      <c r="A48">
        <v>47</v>
      </c>
      <c r="B48">
        <f t="shared" si="9"/>
        <v>0.75409836065573765</v>
      </c>
      <c r="D48">
        <f>NORMDIST(sortiert2!A48,AVERAGE(sortiert2!A$2:A$62),_xlfn.STDEV.S(sortiert2!A$2:A$62),1)</f>
        <v>0.72473684389225546</v>
      </c>
      <c r="M48">
        <f t="shared" si="11"/>
        <v>2.9361516763482198E-2</v>
      </c>
    </row>
    <row r="49" spans="1:21" x14ac:dyDescent="0.25">
      <c r="A49">
        <v>48</v>
      </c>
      <c r="B49">
        <f t="shared" si="9"/>
        <v>0.77049180327868849</v>
      </c>
      <c r="D49">
        <f>NORMDIST(sortiert2!A49,AVERAGE(sortiert2!A$2:A$62),_xlfn.STDEV.S(sortiert2!A$2:A$62),1)</f>
        <v>0.72473684389225546</v>
      </c>
      <c r="M49">
        <f t="shared" si="11"/>
        <v>4.5754959386433036E-2</v>
      </c>
    </row>
    <row r="50" spans="1:21" x14ac:dyDescent="0.25">
      <c r="A50">
        <v>49</v>
      </c>
      <c r="B50">
        <f t="shared" si="9"/>
        <v>0.78688524590163933</v>
      </c>
      <c r="D50">
        <f>NORMDIST(sortiert2!A50,AVERAGE(sortiert2!A$2:A$62),_xlfn.STDEV.S(sortiert2!A$2:A$62),1)</f>
        <v>0.72473684389225546</v>
      </c>
      <c r="M50">
        <f t="shared" si="11"/>
        <v>6.2148402009383874E-2</v>
      </c>
    </row>
    <row r="51" spans="1:21" x14ac:dyDescent="0.25">
      <c r="A51">
        <v>50</v>
      </c>
      <c r="B51">
        <f t="shared" si="9"/>
        <v>0.80327868852459017</v>
      </c>
      <c r="D51">
        <f>NORMDIST(sortiert2!A51,AVERAGE(sortiert2!A$2:A$62),_xlfn.STDEV.S(sortiert2!A$2:A$62),1)</f>
        <v>0.78229365903222792</v>
      </c>
      <c r="M51">
        <f t="shared" si="11"/>
        <v>2.098502949236225E-2</v>
      </c>
    </row>
    <row r="52" spans="1:21" x14ac:dyDescent="0.25">
      <c r="A52">
        <v>51</v>
      </c>
      <c r="B52">
        <f t="shared" si="9"/>
        <v>0.81967213114754101</v>
      </c>
      <c r="D52">
        <f>NORMDIST(sortiert2!A52,AVERAGE(sortiert2!A$2:A$62),_xlfn.STDEV.S(sortiert2!A$2:A$62),1)</f>
        <v>0.78229365903222792</v>
      </c>
      <c r="M52">
        <f t="shared" si="11"/>
        <v>3.7378472115313088E-2</v>
      </c>
    </row>
    <row r="53" spans="1:21" x14ac:dyDescent="0.25">
      <c r="A53">
        <v>52</v>
      </c>
      <c r="B53">
        <f t="shared" si="9"/>
        <v>0.83606557377049184</v>
      </c>
      <c r="D53">
        <f>NORMDIST(sortiert2!A53,AVERAGE(sortiert2!A$2:A$62),_xlfn.STDEV.S(sortiert2!A$2:A$62),1)</f>
        <v>0.78229365903222792</v>
      </c>
      <c r="M53">
        <f t="shared" si="11"/>
        <v>5.3771914738263926E-2</v>
      </c>
    </row>
    <row r="54" spans="1:21" x14ac:dyDescent="0.25">
      <c r="A54">
        <v>53</v>
      </c>
      <c r="B54">
        <f t="shared" si="9"/>
        <v>0.85245901639344257</v>
      </c>
      <c r="D54">
        <f>NORMDIST(sortiert2!A54,AVERAGE(sortiert2!A$2:A$62),_xlfn.STDEV.S(sortiert2!A$2:A$62),1)</f>
        <v>0.87409116268510945</v>
      </c>
      <c r="M54">
        <f t="shared" si="11"/>
        <v>2.1632146291666876E-2</v>
      </c>
    </row>
    <row r="55" spans="1:21" x14ac:dyDescent="0.25">
      <c r="A55">
        <v>54</v>
      </c>
      <c r="B55">
        <f t="shared" si="9"/>
        <v>0.86885245901639341</v>
      </c>
      <c r="D55">
        <f>NORMDIST(sortiert2!A55,AVERAGE(sortiert2!A$2:A$62),_xlfn.STDEV.S(sortiert2!A$2:A$62),1)</f>
        <v>0.87409116268510945</v>
      </c>
      <c r="M55">
        <f t="shared" si="11"/>
        <v>5.2387036687160382E-3</v>
      </c>
    </row>
    <row r="56" spans="1:21" x14ac:dyDescent="0.25">
      <c r="A56">
        <v>55</v>
      </c>
      <c r="B56">
        <f t="shared" si="9"/>
        <v>0.88524590163934425</v>
      </c>
      <c r="D56">
        <f>NORMDIST(sortiert2!A56,AVERAGE(sortiert2!A$2:A$62),_xlfn.STDEV.S(sortiert2!A$2:A$62),1)</f>
        <v>0.90806560192461183</v>
      </c>
      <c r="M56">
        <f t="shared" si="11"/>
        <v>2.2819700285267586E-2</v>
      </c>
    </row>
    <row r="57" spans="1:21" x14ac:dyDescent="0.25">
      <c r="A57">
        <v>56</v>
      </c>
      <c r="B57">
        <f t="shared" si="9"/>
        <v>0.90163934426229508</v>
      </c>
      <c r="D57">
        <f>NORMDIST(sortiert2!A57,AVERAGE(sortiert2!A$2:A$62),_xlfn.STDEV.S(sortiert2!A$2:A$62),1)</f>
        <v>0.90806560192461183</v>
      </c>
      <c r="M57">
        <f t="shared" si="11"/>
        <v>6.4262576623167478E-3</v>
      </c>
    </row>
    <row r="58" spans="1:21" x14ac:dyDescent="0.25">
      <c r="A58">
        <v>57</v>
      </c>
      <c r="B58">
        <f t="shared" si="9"/>
        <v>0.91803278688524592</v>
      </c>
      <c r="D58">
        <f>NORMDIST(sortiert2!A58,AVERAGE(sortiert2!A$2:A$62),_xlfn.STDEV.S(sortiert2!A$2:A$62),1)</f>
        <v>0.93472393352575878</v>
      </c>
      <c r="M58">
        <f t="shared" si="11"/>
        <v>1.6691146640512855E-2</v>
      </c>
    </row>
    <row r="59" spans="1:21" x14ac:dyDescent="0.25">
      <c r="A59">
        <v>58</v>
      </c>
      <c r="B59">
        <f t="shared" si="9"/>
        <v>0.93442622950819676</v>
      </c>
      <c r="D59">
        <f>NORMDIST(sortiert2!A59,AVERAGE(sortiert2!A$2:A$62),_xlfn.STDEV.S(sortiert2!A$2:A$62),1)</f>
        <v>0.93472393352575878</v>
      </c>
      <c r="M59">
        <f t="shared" si="11"/>
        <v>2.9770401756201714E-4</v>
      </c>
    </row>
    <row r="60" spans="1:21" x14ac:dyDescent="0.25">
      <c r="A60">
        <v>59</v>
      </c>
      <c r="B60">
        <f t="shared" si="9"/>
        <v>0.95081967213114749</v>
      </c>
      <c r="D60">
        <f>NORMDIST(sortiert2!A60,AVERAGE(sortiert2!A$2:A$62),_xlfn.STDEV.S(sortiert2!A$2:A$62),1)</f>
        <v>0.95495465296373683</v>
      </c>
      <c r="M60">
        <f t="shared" si="11"/>
        <v>4.1349808325893411E-3</v>
      </c>
    </row>
    <row r="61" spans="1:21" x14ac:dyDescent="0.25">
      <c r="A61">
        <v>60</v>
      </c>
      <c r="B61">
        <f t="shared" si="9"/>
        <v>0.96721311475409832</v>
      </c>
      <c r="D61">
        <f>NORMDIST(sortiert2!A61,AVERAGE(sortiert2!A$2:A$62),_xlfn.STDEV.S(sortiert2!A$2:A$62),1)</f>
        <v>0.98758037011271327</v>
      </c>
      <c r="M61">
        <f t="shared" si="11"/>
        <v>2.0367255358614944E-2</v>
      </c>
    </row>
    <row r="62" spans="1:21" x14ac:dyDescent="0.25">
      <c r="A62">
        <v>61</v>
      </c>
      <c r="B62">
        <f t="shared" si="9"/>
        <v>0.98360655737704916</v>
      </c>
      <c r="D62">
        <f>NORMDIST(sortiert2!A62,AVERAGE(sortiert2!A$2:A$62),_xlfn.STDEV.S(sortiert2!A$2:A$62),1)</f>
        <v>0.99989547602118012</v>
      </c>
      <c r="M62">
        <f t="shared" si="11"/>
        <v>1.6288918644130956E-2</v>
      </c>
    </row>
    <row r="64" spans="1:21" x14ac:dyDescent="0.25">
      <c r="M64">
        <f>MAX(M2:M62)</f>
        <v>0.12020329207579872</v>
      </c>
      <c r="N64">
        <f t="shared" ref="N64:U64" si="12">MAX(N2:N31)</f>
        <v>0.37279917456996731</v>
      </c>
      <c r="O64">
        <f t="shared" si="12"/>
        <v>0.49510901968033105</v>
      </c>
      <c r="P64">
        <f t="shared" si="12"/>
        <v>0.45516419499323602</v>
      </c>
      <c r="Q64">
        <f t="shared" si="12"/>
        <v>0.44496892671997179</v>
      </c>
      <c r="R64">
        <f t="shared" si="12"/>
        <v>0.46992166336214686</v>
      </c>
      <c r="S64">
        <f t="shared" si="12"/>
        <v>0.26511618759814248</v>
      </c>
      <c r="T64">
        <f t="shared" si="12"/>
        <v>0.21330325873345463</v>
      </c>
      <c r="U64">
        <f t="shared" si="12"/>
        <v>0.32630740296891908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K37" sqref="K37"/>
    </sheetView>
  </sheetViews>
  <sheetFormatPr baseColWidth="10" defaultRowHeight="15" x14ac:dyDescent="0.25"/>
  <cols>
    <col min="1" max="1" width="15" bestFit="1" customWidth="1"/>
  </cols>
  <sheetData>
    <row r="1" spans="1:19" x14ac:dyDescent="0.25">
      <c r="B1" t="s">
        <v>78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19" x14ac:dyDescent="0.25">
      <c r="A2" t="s">
        <v>71</v>
      </c>
      <c r="C2">
        <f>Aktion0!C66</f>
        <v>0.10872582043497771</v>
      </c>
      <c r="D2">
        <f>Aktion0!D66</f>
        <v>0.1320133242150609</v>
      </c>
      <c r="E2">
        <f>Aktion0!E66</f>
        <v>0.27409171972492402</v>
      </c>
      <c r="F2">
        <f>Aktion0!F66</f>
        <v>0.28262631983047481</v>
      </c>
      <c r="G2">
        <f>Aktion0!G66</f>
        <v>0.19622149388776414</v>
      </c>
      <c r="H2">
        <f>Aktion0!H66</f>
        <v>0.20701692420678103</v>
      </c>
      <c r="I2">
        <f>Aktion0!I66</f>
        <v>0.13399725620325975</v>
      </c>
      <c r="J2">
        <f>Aktion0!J66</f>
        <v>0.17440090914048839</v>
      </c>
      <c r="K2">
        <f>Aktion0!K35</f>
        <v>0</v>
      </c>
      <c r="L2">
        <f>Aktion0!L35</f>
        <v>0</v>
      </c>
      <c r="M2">
        <f>Aktion0!M35</f>
        <v>0</v>
      </c>
      <c r="N2">
        <f>Aktion0!N35</f>
        <v>0</v>
      </c>
      <c r="O2">
        <f>Aktion0!O35</f>
        <v>0</v>
      </c>
      <c r="P2">
        <f>Aktion0!P35</f>
        <v>0</v>
      </c>
      <c r="Q2">
        <f>Aktion0!Q35</f>
        <v>0</v>
      </c>
      <c r="R2">
        <f>Aktion0!R35</f>
        <v>0</v>
      </c>
      <c r="S2">
        <f>Aktion0!S35</f>
        <v>0</v>
      </c>
    </row>
    <row r="3" spans="1:19" x14ac:dyDescent="0.25">
      <c r="A3" t="s">
        <v>72</v>
      </c>
      <c r="C3">
        <f>Aktion1!C66</f>
        <v>0.14217924270762927</v>
      </c>
      <c r="D3">
        <f>Aktion1!D66</f>
        <v>0.21472258667917377</v>
      </c>
      <c r="E3">
        <f>Aktion1!E66</f>
        <v>0.19308009130378756</v>
      </c>
      <c r="F3">
        <f>Aktion1!F66</f>
        <v>0.17111692559695346</v>
      </c>
      <c r="G3">
        <f>Aktion1!G66</f>
        <v>0.15861352871657486</v>
      </c>
      <c r="H3">
        <f>Aktion1!H66</f>
        <v>0.11011073141400496</v>
      </c>
      <c r="I3">
        <f>Aktion1!I66</f>
        <v>0.10004113268960863</v>
      </c>
      <c r="J3">
        <f>Aktion1!J66</f>
        <v>0.14525653888330037</v>
      </c>
      <c r="K3">
        <f>Aktion1!K35</f>
        <v>0</v>
      </c>
      <c r="L3">
        <f>Aktion1!L35</f>
        <v>0</v>
      </c>
      <c r="M3">
        <f>Aktion1!M35</f>
        <v>0</v>
      </c>
      <c r="N3">
        <f>Aktion1!N35</f>
        <v>0</v>
      </c>
      <c r="O3">
        <f>Aktion1!O35</f>
        <v>0</v>
      </c>
      <c r="P3">
        <f>Aktion1!P35</f>
        <v>0</v>
      </c>
      <c r="Q3">
        <f>Aktion1!Q35</f>
        <v>0</v>
      </c>
      <c r="R3">
        <f>Aktion1!R35</f>
        <v>0</v>
      </c>
      <c r="S3">
        <f>Aktion1!S35</f>
        <v>0</v>
      </c>
    </row>
    <row r="4" spans="1:19" x14ac:dyDescent="0.25">
      <c r="A4" t="s">
        <v>73</v>
      </c>
      <c r="C4">
        <f>Aktion2!C66</f>
        <v>0.37279917456996731</v>
      </c>
      <c r="D4">
        <f>Aktion2!D66</f>
        <v>0.49510901968033105</v>
      </c>
      <c r="E4">
        <f>Aktion2!E66</f>
        <v>0.45516419499323602</v>
      </c>
      <c r="F4">
        <f>Aktion2!F66</f>
        <v>0.44496892671997179</v>
      </c>
      <c r="G4">
        <f>Aktion2!G66</f>
        <v>0.46992166336214686</v>
      </c>
      <c r="H4">
        <f>Aktion2!H66</f>
        <v>0.26511618759814248</v>
      </c>
      <c r="I4">
        <f>Aktion2!I66</f>
        <v>0.21330325873345463</v>
      </c>
      <c r="J4">
        <f>Aktion2!J66</f>
        <v>0.32630740296891908</v>
      </c>
      <c r="K4">
        <f>Aktion2!K35</f>
        <v>0</v>
      </c>
      <c r="L4">
        <f>Aktion2!L35</f>
        <v>0</v>
      </c>
      <c r="M4">
        <f>Aktion2!M35</f>
        <v>0</v>
      </c>
      <c r="N4">
        <f>Aktion2!N35</f>
        <v>0</v>
      </c>
      <c r="O4">
        <f>Aktion2!O35</f>
        <v>0</v>
      </c>
      <c r="P4">
        <f>Aktion2!P35</f>
        <v>0</v>
      </c>
      <c r="Q4">
        <f>Aktion2!Q35</f>
        <v>0</v>
      </c>
      <c r="R4">
        <f>Aktion2!R35</f>
        <v>0</v>
      </c>
      <c r="S4">
        <f>Aktion2!S35</f>
        <v>0</v>
      </c>
    </row>
    <row r="5" spans="1:19" x14ac:dyDescent="0.25">
      <c r="A5" t="s">
        <v>74</v>
      </c>
      <c r="C5">
        <f>Aktion3!C66</f>
        <v>0.35670498824003455</v>
      </c>
      <c r="D5">
        <f>Aktion3!D66</f>
        <v>0.19999999999999996</v>
      </c>
      <c r="E5">
        <f>Aktion3!E66</f>
        <v>0.13959933677788669</v>
      </c>
      <c r="F5">
        <f>Aktion3!F66</f>
        <v>0.14043961457110313</v>
      </c>
      <c r="G5">
        <f>Aktion3!G66</f>
        <v>0.26177568634699766</v>
      </c>
      <c r="H5">
        <f>Aktion3!H66</f>
        <v>0.17941251156097104</v>
      </c>
      <c r="I5">
        <f>Aktion3!I66</f>
        <v>0.1017524943882533</v>
      </c>
      <c r="J5">
        <f>Aktion3!J66</f>
        <v>0.20397013268106939</v>
      </c>
      <c r="K5">
        <f>Aktion3!K35</f>
        <v>0</v>
      </c>
      <c r="L5">
        <f>Aktion3!L35</f>
        <v>0</v>
      </c>
      <c r="M5">
        <f>Aktion3!M35</f>
        <v>0</v>
      </c>
      <c r="N5">
        <f>Aktion3!N35</f>
        <v>0</v>
      </c>
      <c r="O5">
        <f>Aktion3!O35</f>
        <v>0</v>
      </c>
      <c r="P5">
        <f>Aktion3!P35</f>
        <v>0</v>
      </c>
      <c r="Q5">
        <f>Aktion3!Q35</f>
        <v>0</v>
      </c>
      <c r="R5">
        <f>Aktion3!R35</f>
        <v>0</v>
      </c>
      <c r="S5">
        <f>Aktion3!S35</f>
        <v>0</v>
      </c>
    </row>
    <row r="6" spans="1:19" x14ac:dyDescent="0.25">
      <c r="A6" t="s">
        <v>75</v>
      </c>
      <c r="C6">
        <f>Aktion4!C66</f>
        <v>0.36231956776385982</v>
      </c>
      <c r="D6">
        <f>Aktion4!D66</f>
        <v>0.31973539451112365</v>
      </c>
      <c r="E6">
        <f>Aktion4!E66</f>
        <v>0.46177568634699773</v>
      </c>
      <c r="F6">
        <f>Aktion4!F66</f>
        <v>0.18322098732005498</v>
      </c>
      <c r="G6">
        <f>Aktion4!G66</f>
        <v>0.44496892671997179</v>
      </c>
      <c r="H6">
        <f>Aktion4!H66</f>
        <v>0.25204197610799417</v>
      </c>
      <c r="I6">
        <f>Aktion4!I66</f>
        <v>6.7770582734797524E-2</v>
      </c>
      <c r="J6">
        <f>Aktion4!J66</f>
        <v>0.22388298153910524</v>
      </c>
      <c r="K6">
        <f>Aktion4!K35</f>
        <v>0</v>
      </c>
      <c r="L6">
        <f>Aktion4!L35</f>
        <v>0</v>
      </c>
      <c r="M6">
        <f>Aktion4!M35</f>
        <v>0</v>
      </c>
      <c r="N6">
        <f>Aktion4!N35</f>
        <v>0</v>
      </c>
      <c r="O6">
        <f>Aktion4!O35</f>
        <v>0</v>
      </c>
      <c r="P6">
        <f>Aktion4!P35</f>
        <v>0</v>
      </c>
      <c r="Q6">
        <f>Aktion4!Q35</f>
        <v>0</v>
      </c>
      <c r="R6">
        <f>Aktion4!R35</f>
        <v>0</v>
      </c>
      <c r="S6">
        <f>Aktion4!S35</f>
        <v>0</v>
      </c>
    </row>
    <row r="7" spans="1:19" x14ac:dyDescent="0.25">
      <c r="A7" t="s">
        <v>76</v>
      </c>
      <c r="C7" t="e">
        <f>Aktion5!C66</f>
        <v>#NUM!</v>
      </c>
      <c r="D7" t="e">
        <f>Aktion5!D66</f>
        <v>#NUM!</v>
      </c>
      <c r="E7" t="e">
        <f>Aktion5!E66</f>
        <v>#NUM!</v>
      </c>
      <c r="F7" t="e">
        <f>Aktion5!F66</f>
        <v>#NUM!</v>
      </c>
      <c r="G7" t="e">
        <f>Aktion5!G66</f>
        <v>#NUM!</v>
      </c>
      <c r="H7">
        <f>Aktion5!H66</f>
        <v>0.50576726304098041</v>
      </c>
      <c r="I7">
        <f>Aktion5!I66</f>
        <v>0.48345155569957243</v>
      </c>
      <c r="J7">
        <f>Aktion5!J66</f>
        <v>0.50363573731823186</v>
      </c>
      <c r="K7">
        <f>Aktion5!K35</f>
        <v>0</v>
      </c>
      <c r="L7">
        <f>Aktion5!L35</f>
        <v>0</v>
      </c>
      <c r="M7">
        <f>Aktion5!M35</f>
        <v>0</v>
      </c>
      <c r="N7">
        <f>Aktion5!N35</f>
        <v>0</v>
      </c>
      <c r="O7">
        <f>Aktion5!O35</f>
        <v>0</v>
      </c>
      <c r="P7">
        <f>Aktion5!P35</f>
        <v>0</v>
      </c>
      <c r="Q7">
        <f>Aktion5!Q35</f>
        <v>0</v>
      </c>
      <c r="R7">
        <f>Aktion5!R35</f>
        <v>0</v>
      </c>
      <c r="S7">
        <f>Aktion5!S35</f>
        <v>0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opLeftCell="A46" workbookViewId="0">
      <selection activeCell="K37" sqref="K37"/>
    </sheetView>
  </sheetViews>
  <sheetFormatPr baseColWidth="10" defaultRowHeight="15" x14ac:dyDescent="0.25"/>
  <sheetData>
    <row r="1" spans="1:21" x14ac:dyDescent="0.25">
      <c r="A1" t="s">
        <v>23</v>
      </c>
      <c r="B1" t="s">
        <v>25</v>
      </c>
      <c r="C1" t="s">
        <v>25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</row>
    <row r="2" spans="1:21" x14ac:dyDescent="0.25">
      <c r="A2">
        <v>1</v>
      </c>
      <c r="B2">
        <f>(A2-1)/61</f>
        <v>0</v>
      </c>
      <c r="C2">
        <f>(A2-1)/30</f>
        <v>0</v>
      </c>
      <c r="D2">
        <f>NORMDIST(sortiert3!A2,AVERAGE(sortiert3!A$2:A$62),_xlfn.STDEV.S(sortiert3!A$2:A$62),1)</f>
        <v>2.2410312444821702E-2</v>
      </c>
      <c r="E2">
        <f>NORMDIST(sortiert3!B2,AVERAGE(sortiert3!B$2:B$31),_xlfn.STDEV.S(sortiert3!B$2:B$31),1)</f>
        <v>0.27662834509329876</v>
      </c>
      <c r="F2">
        <f>NORMDIST(sortiert3!C2,AVERAGE(sortiert3!C$2:C$31),_xlfn.STDEV.S(sortiert3!C$2:C$31),1)</f>
        <v>0.15441015736288952</v>
      </c>
      <c r="G2">
        <f>NORMDIST(sortiert3!D2,AVERAGE(sortiert3!D$2:D$31),_xlfn.STDEV.S(sortiert3!D$2:D$31),1)</f>
        <v>0.13959933677788669</v>
      </c>
      <c r="H2">
        <f>NORMDIST(sortiert3!E2,AVERAGE(sortiert3!E$2:E$31),_xlfn.STDEV.S(sortiert3!E$2:E$31),1)</f>
        <v>0.10136349257945891</v>
      </c>
      <c r="I2">
        <f>NORMDIST(sortiert3!F2,AVERAGE(sortiert3!F$2:F$31),_xlfn.STDEV.S(sortiert3!F$2:F$31),1)</f>
        <v>0.19107314597373079</v>
      </c>
      <c r="J2">
        <f>NORMDIST(sortiert3!G2,AVERAGE(sortiert3!G$2:G$31),_xlfn.STDEV.S(sortiert3!G$2:G$31),1)</f>
        <v>0.16331263703807136</v>
      </c>
      <c r="K2">
        <f>NORMDIST(sortiert3!H2,AVERAGE(sortiert3!H$2:H$31),_xlfn.STDEV.S(sortiert3!H$2:H$31),1)</f>
        <v>8.5024816979812984E-2</v>
      </c>
      <c r="L2">
        <f>NORMDIST(sortiert3!I2,AVERAGE(sortiert3!I$2:I$31),_xlfn.STDEV.S(sortiert3!I$2:I$31),1)</f>
        <v>0.1565731906356489</v>
      </c>
      <c r="M2">
        <f t="shared" ref="M2:M33" si="0">ABS($B2-D2)</f>
        <v>2.2410312444821702E-2</v>
      </c>
      <c r="N2">
        <f t="shared" ref="N2:N31" si="1">ABS($C2-E2)</f>
        <v>0.27662834509329876</v>
      </c>
      <c r="O2">
        <f t="shared" ref="O2:O31" si="2">ABS($C2-F2)</f>
        <v>0.15441015736288952</v>
      </c>
      <c r="P2">
        <f t="shared" ref="P2:P31" si="3">ABS($C2-G2)</f>
        <v>0.13959933677788669</v>
      </c>
      <c r="Q2">
        <f t="shared" ref="Q2:Q31" si="4">ABS($C2-H2)</f>
        <v>0.10136349257945891</v>
      </c>
      <c r="R2">
        <f t="shared" ref="R2:R31" si="5">ABS($C2-I2)</f>
        <v>0.19107314597373079</v>
      </c>
      <c r="S2">
        <f t="shared" ref="S2:S31" si="6">ABS($C2-J2)</f>
        <v>0.16331263703807136</v>
      </c>
      <c r="T2">
        <f t="shared" ref="T2:T31" si="7">ABS($C2-K2)</f>
        <v>8.5024816979812984E-2</v>
      </c>
      <c r="U2">
        <f t="shared" ref="U2:U31" si="8">ABS($C2-L2)</f>
        <v>0.1565731906356489</v>
      </c>
    </row>
    <row r="3" spans="1:21" x14ac:dyDescent="0.25">
      <c r="A3">
        <v>2</v>
      </c>
      <c r="B3">
        <f t="shared" ref="B3:B62" si="9">(A3-1)/61</f>
        <v>1.6393442622950821E-2</v>
      </c>
      <c r="C3">
        <f t="shared" ref="C3:C31" si="10">(A3-1)/30</f>
        <v>3.3333333333333333E-2</v>
      </c>
      <c r="D3">
        <f>NORMDIST(sortiert3!A3,AVERAGE(sortiert3!A$2:A$62),_xlfn.STDEV.S(sortiert3!A$2:A$62),1)</f>
        <v>2.7715944192475247E-2</v>
      </c>
      <c r="E3">
        <f>NORMDIST(sortiert3!B3,AVERAGE(sortiert3!B$2:B$31),_xlfn.STDEV.S(sortiert3!B$2:B$31),1)</f>
        <v>0.27662834509329876</v>
      </c>
      <c r="F3">
        <f>NORMDIST(sortiert3!C3,AVERAGE(sortiert3!C$2:C$31),_xlfn.STDEV.S(sortiert3!C$2:C$31),1)</f>
        <v>0.15441015736288952</v>
      </c>
      <c r="G3">
        <f>NORMDIST(sortiert3!D3,AVERAGE(sortiert3!D$2:D$31),_xlfn.STDEV.S(sortiert3!D$2:D$31),1)</f>
        <v>0.13959933677788669</v>
      </c>
      <c r="H3">
        <f>NORMDIST(sortiert3!E3,AVERAGE(sortiert3!E$2:E$31),_xlfn.STDEV.S(sortiert3!E$2:E$31),1)</f>
        <v>0.10136349257945891</v>
      </c>
      <c r="I3">
        <f>NORMDIST(sortiert3!F3,AVERAGE(sortiert3!F$2:F$31),_xlfn.STDEV.S(sortiert3!F$2:F$31),1)</f>
        <v>0.19107314597373079</v>
      </c>
      <c r="J3">
        <f>NORMDIST(sortiert3!G3,AVERAGE(sortiert3!G$2:G$31),_xlfn.STDEV.S(sortiert3!G$2:G$31),1)</f>
        <v>0.16331263703807136</v>
      </c>
      <c r="K3">
        <f>NORMDIST(sortiert3!H3,AVERAGE(sortiert3!H$2:H$31),_xlfn.STDEV.S(sortiert3!H$2:H$31),1)</f>
        <v>0.12175917861748385</v>
      </c>
      <c r="L3">
        <f>NORMDIST(sortiert3!I3,AVERAGE(sortiert3!I$2:I$31),_xlfn.STDEV.S(sortiert3!I$2:I$31),1)</f>
        <v>0.1565731906356489</v>
      </c>
      <c r="M3">
        <f t="shared" si="0"/>
        <v>1.1322501569524426E-2</v>
      </c>
      <c r="N3">
        <f t="shared" si="1"/>
        <v>0.24329501175996543</v>
      </c>
      <c r="O3">
        <f t="shared" si="2"/>
        <v>0.12107682402955619</v>
      </c>
      <c r="P3">
        <f t="shared" si="3"/>
        <v>0.10626600344455336</v>
      </c>
      <c r="Q3">
        <f t="shared" si="4"/>
        <v>6.8030159246125571E-2</v>
      </c>
      <c r="R3">
        <f t="shared" si="5"/>
        <v>0.15773981264039746</v>
      </c>
      <c r="S3">
        <f t="shared" si="6"/>
        <v>0.12997930370473804</v>
      </c>
      <c r="T3">
        <f t="shared" si="7"/>
        <v>8.8425845284150512E-2</v>
      </c>
      <c r="U3">
        <f t="shared" si="8"/>
        <v>0.12323985730231557</v>
      </c>
    </row>
    <row r="4" spans="1:21" x14ac:dyDescent="0.25">
      <c r="A4">
        <v>3</v>
      </c>
      <c r="B4">
        <f t="shared" si="9"/>
        <v>3.2786885245901641E-2</v>
      </c>
      <c r="C4">
        <f t="shared" si="10"/>
        <v>6.6666666666666666E-2</v>
      </c>
      <c r="D4">
        <f>NORMDIST(sortiert3!A4,AVERAGE(sortiert3!A$2:A$62),_xlfn.STDEV.S(sortiert3!A$2:A$62),1)</f>
        <v>4.567401538212152E-2</v>
      </c>
      <c r="E4">
        <f>NORMDIST(sortiert3!B4,AVERAGE(sortiert3!B$2:B$31),_xlfn.STDEV.S(sortiert3!B$2:B$31),1)</f>
        <v>0.27662834509329876</v>
      </c>
      <c r="F4">
        <f>NORMDIST(sortiert3!C4,AVERAGE(sortiert3!C$2:C$31),_xlfn.STDEV.S(sortiert3!C$2:C$31),1)</f>
        <v>0.15441015736288952</v>
      </c>
      <c r="G4">
        <f>NORMDIST(sortiert3!D4,AVERAGE(sortiert3!D$2:D$31),_xlfn.STDEV.S(sortiert3!D$2:D$31),1)</f>
        <v>0.13959933677788669</v>
      </c>
      <c r="H4">
        <f>NORMDIST(sortiert3!E4,AVERAGE(sortiert3!E$2:E$31),_xlfn.STDEV.S(sortiert3!E$2:E$31),1)</f>
        <v>0.10136349257945891</v>
      </c>
      <c r="I4">
        <f>NORMDIST(sortiert3!F4,AVERAGE(sortiert3!F$2:F$31),_xlfn.STDEV.S(sortiert3!F$2:F$31),1)</f>
        <v>0.19107314597373079</v>
      </c>
      <c r="J4">
        <f>NORMDIST(sortiert3!G4,AVERAGE(sortiert3!G$2:G$31),_xlfn.STDEV.S(sortiert3!G$2:G$31),1)</f>
        <v>0.21383197589200237</v>
      </c>
      <c r="K4">
        <f>NORMDIST(sortiert3!H4,AVERAGE(sortiert3!H$2:H$31),_xlfn.STDEV.S(sortiert3!H$2:H$31),1)</f>
        <v>0.16841916105491997</v>
      </c>
      <c r="L4">
        <f>NORMDIST(sortiert3!I4,AVERAGE(sortiert3!I$2:I$31),_xlfn.STDEV.S(sortiert3!I$2:I$31),1)</f>
        <v>0.18673879840175969</v>
      </c>
      <c r="M4">
        <f t="shared" si="0"/>
        <v>1.2887130136219879E-2</v>
      </c>
      <c r="N4">
        <f t="shared" si="1"/>
        <v>0.2099616784266321</v>
      </c>
      <c r="O4">
        <f t="shared" si="2"/>
        <v>8.7743490696222851E-2</v>
      </c>
      <c r="P4">
        <f t="shared" si="3"/>
        <v>7.2932670111220024E-2</v>
      </c>
      <c r="Q4">
        <f t="shared" si="4"/>
        <v>3.4696825912792245E-2</v>
      </c>
      <c r="R4">
        <f t="shared" si="5"/>
        <v>0.12440647930706412</v>
      </c>
      <c r="S4">
        <f t="shared" si="6"/>
        <v>0.14716530922533572</v>
      </c>
      <c r="T4">
        <f t="shared" si="7"/>
        <v>0.1017524943882533</v>
      </c>
      <c r="U4">
        <f t="shared" si="8"/>
        <v>0.12007213173509303</v>
      </c>
    </row>
    <row r="5" spans="1:21" x14ac:dyDescent="0.25">
      <c r="A5">
        <v>4</v>
      </c>
      <c r="B5">
        <f t="shared" si="9"/>
        <v>4.9180327868852458E-2</v>
      </c>
      <c r="C5">
        <f t="shared" si="10"/>
        <v>0.1</v>
      </c>
      <c r="D5">
        <f>NORMDIST(sortiert3!A5,AVERAGE(sortiert3!A$2:A$62),_xlfn.STDEV.S(sortiert3!A$2:A$62),1)</f>
        <v>7.1982598034456696E-2</v>
      </c>
      <c r="E5">
        <f>NORMDIST(sortiert3!B5,AVERAGE(sortiert3!B$2:B$31),_xlfn.STDEV.S(sortiert3!B$2:B$31),1)</f>
        <v>0.27662834509329876</v>
      </c>
      <c r="F5">
        <f>NORMDIST(sortiert3!C5,AVERAGE(sortiert3!C$2:C$31),_xlfn.STDEV.S(sortiert3!C$2:C$31),1)</f>
        <v>0.15441015736288952</v>
      </c>
      <c r="G5">
        <f>NORMDIST(sortiert3!D5,AVERAGE(sortiert3!D$2:D$31),_xlfn.STDEV.S(sortiert3!D$2:D$31),1)</f>
        <v>0.13959933677788669</v>
      </c>
      <c r="H5">
        <f>NORMDIST(sortiert3!E5,AVERAGE(sortiert3!E$2:E$31),_xlfn.STDEV.S(sortiert3!E$2:E$31),1)</f>
        <v>0.10136349257945891</v>
      </c>
      <c r="I5">
        <f>NORMDIST(sortiert3!F5,AVERAGE(sortiert3!F$2:F$31),_xlfn.STDEV.S(sortiert3!F$2:F$31),1)</f>
        <v>0.19107314597373079</v>
      </c>
      <c r="J5">
        <f>NORMDIST(sortiert3!G5,AVERAGE(sortiert3!G$2:G$31),_xlfn.STDEV.S(sortiert3!G$2:G$31),1)</f>
        <v>0.21383197589200237</v>
      </c>
      <c r="K5">
        <f>NORMDIST(sortiert3!H5,AVERAGE(sortiert3!H$2:H$31),_xlfn.STDEV.S(sortiert3!H$2:H$31),1)</f>
        <v>0.16841916105491997</v>
      </c>
      <c r="L5">
        <f>NORMDIST(sortiert3!I5,AVERAGE(sortiert3!I$2:I$31),_xlfn.STDEV.S(sortiert3!I$2:I$31),1)</f>
        <v>0.18673879840175969</v>
      </c>
      <c r="M5">
        <f t="shared" si="0"/>
        <v>2.2802270165604238E-2</v>
      </c>
      <c r="N5">
        <f t="shared" si="1"/>
        <v>0.17662834509329875</v>
      </c>
      <c r="O5">
        <f t="shared" si="2"/>
        <v>5.4410157362889511E-2</v>
      </c>
      <c r="P5">
        <f t="shared" si="3"/>
        <v>3.9599336777886684E-2</v>
      </c>
      <c r="Q5">
        <f t="shared" si="4"/>
        <v>1.3634925794589053E-3</v>
      </c>
      <c r="R5">
        <f t="shared" si="5"/>
        <v>9.1073145973730785E-2</v>
      </c>
      <c r="S5">
        <f t="shared" si="6"/>
        <v>0.11383197589200236</v>
      </c>
      <c r="T5">
        <f t="shared" si="7"/>
        <v>6.8419161054919964E-2</v>
      </c>
      <c r="U5">
        <f t="shared" si="8"/>
        <v>8.6738798401759687E-2</v>
      </c>
    </row>
    <row r="6" spans="1:21" x14ac:dyDescent="0.25">
      <c r="A6">
        <v>5</v>
      </c>
      <c r="B6">
        <f t="shared" si="9"/>
        <v>6.5573770491803282E-2</v>
      </c>
      <c r="C6">
        <f t="shared" si="10"/>
        <v>0.13333333333333333</v>
      </c>
      <c r="D6">
        <f>NORMDIST(sortiert3!A6,AVERAGE(sortiert3!A$2:A$62),_xlfn.STDEV.S(sortiert3!A$2:A$62),1)</f>
        <v>8.529279361946647E-2</v>
      </c>
      <c r="E6">
        <f>NORMDIST(sortiert3!B6,AVERAGE(sortiert3!B$2:B$31),_xlfn.STDEV.S(sortiert3!B$2:B$31),1)</f>
        <v>0.27662834509329876</v>
      </c>
      <c r="F6">
        <f>NORMDIST(sortiert3!C6,AVERAGE(sortiert3!C$2:C$31),_xlfn.STDEV.S(sortiert3!C$2:C$31),1)</f>
        <v>0.15441015736288952</v>
      </c>
      <c r="G6">
        <f>NORMDIST(sortiert3!D6,AVERAGE(sortiert3!D$2:D$31),_xlfn.STDEV.S(sortiert3!D$2:D$31),1)</f>
        <v>0.13959933677788669</v>
      </c>
      <c r="H6">
        <f>NORMDIST(sortiert3!E6,AVERAGE(sortiert3!E$2:E$31),_xlfn.STDEV.S(sortiert3!E$2:E$31),1)</f>
        <v>0.19289371876223019</v>
      </c>
      <c r="I6">
        <f>NORMDIST(sortiert3!F6,AVERAGE(sortiert3!F$2:F$31),_xlfn.STDEV.S(sortiert3!F$2:F$31),1)</f>
        <v>0.19107314597373079</v>
      </c>
      <c r="J6">
        <f>NORMDIST(sortiert3!G6,AVERAGE(sortiert3!G$2:G$31),_xlfn.STDEV.S(sortiert3!G$2:G$31),1)</f>
        <v>0.22775493774147684</v>
      </c>
      <c r="K6">
        <f>NORMDIST(sortiert3!H6,AVERAGE(sortiert3!H$2:H$31),_xlfn.STDEV.S(sortiert3!H$2:H$31),1)</f>
        <v>0.16841916105491997</v>
      </c>
      <c r="L6">
        <f>NORMDIST(sortiert3!I6,AVERAGE(sortiert3!I$2:I$31),_xlfn.STDEV.S(sortiert3!I$2:I$31),1)</f>
        <v>0.18673879840175969</v>
      </c>
      <c r="M6">
        <f t="shared" si="0"/>
        <v>1.9719023127663188E-2</v>
      </c>
      <c r="N6">
        <f t="shared" si="1"/>
        <v>0.14329501175996542</v>
      </c>
      <c r="O6">
        <f t="shared" si="2"/>
        <v>2.1076824029556185E-2</v>
      </c>
      <c r="P6">
        <f t="shared" si="3"/>
        <v>6.2660034445533586E-3</v>
      </c>
      <c r="Q6">
        <f t="shared" si="4"/>
        <v>5.9560385428896856E-2</v>
      </c>
      <c r="R6">
        <f t="shared" si="5"/>
        <v>5.7739812640397459E-2</v>
      </c>
      <c r="S6">
        <f t="shared" si="6"/>
        <v>9.4421604408143511E-2</v>
      </c>
      <c r="T6">
        <f t="shared" si="7"/>
        <v>3.5085827721586638E-2</v>
      </c>
      <c r="U6">
        <f t="shared" si="8"/>
        <v>5.3405465068426361E-2</v>
      </c>
    </row>
    <row r="7" spans="1:21" x14ac:dyDescent="0.25">
      <c r="A7">
        <v>6</v>
      </c>
      <c r="B7">
        <f t="shared" si="9"/>
        <v>8.1967213114754092E-2</v>
      </c>
      <c r="C7">
        <f t="shared" si="10"/>
        <v>0.16666666666666666</v>
      </c>
      <c r="D7">
        <f>NORMDIST(sortiert3!A7,AVERAGE(sortiert3!A$2:A$62),_xlfn.STDEV.S(sortiert3!A$2:A$62),1)</f>
        <v>9.2602924796706107E-2</v>
      </c>
      <c r="E7">
        <f>NORMDIST(sortiert3!B7,AVERAGE(sortiert3!B$2:B$31),_xlfn.STDEV.S(sortiert3!B$2:B$31),1)</f>
        <v>0.27662834509329876</v>
      </c>
      <c r="F7">
        <f>NORMDIST(sortiert3!C7,AVERAGE(sortiert3!C$2:C$31),_xlfn.STDEV.S(sortiert3!C$2:C$31),1)</f>
        <v>0.15441015736288952</v>
      </c>
      <c r="G7">
        <f>NORMDIST(sortiert3!D7,AVERAGE(sortiert3!D$2:D$31),_xlfn.STDEV.S(sortiert3!D$2:D$31),1)</f>
        <v>0.13959933677788669</v>
      </c>
      <c r="H7">
        <f>NORMDIST(sortiert3!E7,AVERAGE(sortiert3!E$2:E$31),_xlfn.STDEV.S(sortiert3!E$2:E$31),1)</f>
        <v>0.19289371876223019</v>
      </c>
      <c r="I7">
        <f>NORMDIST(sortiert3!F7,AVERAGE(sortiert3!F$2:F$31),_xlfn.STDEV.S(sortiert3!F$2:F$31),1)</f>
        <v>0.19107314597373079</v>
      </c>
      <c r="J7">
        <f>NORMDIST(sortiert3!G7,AVERAGE(sortiert3!G$2:G$31),_xlfn.STDEV.S(sortiert3!G$2:G$31),1)</f>
        <v>0.22775493774147684</v>
      </c>
      <c r="K7">
        <f>NORMDIST(sortiert3!H7,AVERAGE(sortiert3!H$2:H$31),_xlfn.STDEV.S(sortiert3!H$2:H$31),1)</f>
        <v>0.16841916105491997</v>
      </c>
      <c r="L7">
        <f>NORMDIST(sortiert3!I7,AVERAGE(sortiert3!I$2:I$31),_xlfn.STDEV.S(sortiert3!I$2:I$31),1)</f>
        <v>0.18673879840175969</v>
      </c>
      <c r="M7">
        <f t="shared" si="0"/>
        <v>1.0635711681952015E-2</v>
      </c>
      <c r="N7">
        <f t="shared" si="1"/>
        <v>0.1099616784266321</v>
      </c>
      <c r="O7">
        <f t="shared" si="2"/>
        <v>1.2256509303777141E-2</v>
      </c>
      <c r="P7">
        <f t="shared" si="3"/>
        <v>2.7067329888779967E-2</v>
      </c>
      <c r="Q7">
        <f t="shared" si="4"/>
        <v>2.622705209556353E-2</v>
      </c>
      <c r="R7">
        <f t="shared" si="5"/>
        <v>2.4406479307064133E-2</v>
      </c>
      <c r="S7">
        <f t="shared" si="6"/>
        <v>6.1088271074810185E-2</v>
      </c>
      <c r="T7">
        <f t="shared" si="7"/>
        <v>1.7524943882533117E-3</v>
      </c>
      <c r="U7">
        <f t="shared" si="8"/>
        <v>2.0072131735093035E-2</v>
      </c>
    </row>
    <row r="8" spans="1:21" x14ac:dyDescent="0.25">
      <c r="A8">
        <v>7</v>
      </c>
      <c r="B8">
        <f t="shared" si="9"/>
        <v>9.8360655737704916E-2</v>
      </c>
      <c r="C8">
        <f t="shared" si="10"/>
        <v>0.2</v>
      </c>
      <c r="D8">
        <f>NORMDIST(sortiert3!A8,AVERAGE(sortiert3!A$2:A$62),_xlfn.STDEV.S(sortiert3!A$2:A$62),1)</f>
        <v>0.10859457530266925</v>
      </c>
      <c r="E8">
        <f>NORMDIST(sortiert3!B8,AVERAGE(sortiert3!B$2:B$31),_xlfn.STDEV.S(sortiert3!B$2:B$31),1)</f>
        <v>0.27662834509329876</v>
      </c>
      <c r="F8">
        <f>NORMDIST(sortiert3!C8,AVERAGE(sortiert3!C$2:C$31),_xlfn.STDEV.S(sortiert3!C$2:C$31),1)</f>
        <v>0.15441015736288952</v>
      </c>
      <c r="G8">
        <f>NORMDIST(sortiert3!D8,AVERAGE(sortiert3!D$2:D$31),_xlfn.STDEV.S(sortiert3!D$2:D$31),1)</f>
        <v>0.13959933677788669</v>
      </c>
      <c r="H8">
        <f>NORMDIST(sortiert3!E8,AVERAGE(sortiert3!E$2:E$31),_xlfn.STDEV.S(sortiert3!E$2:E$31),1)</f>
        <v>0.19289371876223019</v>
      </c>
      <c r="I8">
        <f>NORMDIST(sortiert3!F8,AVERAGE(sortiert3!F$2:F$31),_xlfn.STDEV.S(sortiert3!F$2:F$31),1)</f>
        <v>0.19107314597373079</v>
      </c>
      <c r="J8">
        <f>NORMDIST(sortiert3!G8,AVERAGE(sortiert3!G$2:G$31),_xlfn.STDEV.S(sortiert3!G$2:G$31),1)</f>
        <v>0.25707431258394398</v>
      </c>
      <c r="K8">
        <f>NORMDIST(sortiert3!H8,AVERAGE(sortiert3!H$2:H$31),_xlfn.STDEV.S(sortiert3!H$2:H$31),1)</f>
        <v>0.22523719289609151</v>
      </c>
      <c r="L8">
        <f>NORMDIST(sortiert3!I8,AVERAGE(sortiert3!I$2:I$31),_xlfn.STDEV.S(sortiert3!I$2:I$31),1)</f>
        <v>0.2202602900603674</v>
      </c>
      <c r="M8">
        <f t="shared" si="0"/>
        <v>1.0233919564964333E-2</v>
      </c>
      <c r="N8">
        <f t="shared" si="1"/>
        <v>7.6628345093298744E-2</v>
      </c>
      <c r="O8">
        <f t="shared" si="2"/>
        <v>4.5589842637110495E-2</v>
      </c>
      <c r="P8">
        <f t="shared" si="3"/>
        <v>6.0400663222113321E-2</v>
      </c>
      <c r="Q8">
        <f t="shared" si="4"/>
        <v>7.1062812377698237E-3</v>
      </c>
      <c r="R8">
        <f t="shared" si="5"/>
        <v>8.9268540262692209E-3</v>
      </c>
      <c r="S8">
        <f t="shared" si="6"/>
        <v>5.7074312583943965E-2</v>
      </c>
      <c r="T8">
        <f t="shared" si="7"/>
        <v>2.5237192896091498E-2</v>
      </c>
      <c r="U8">
        <f t="shared" si="8"/>
        <v>2.0260290060367392E-2</v>
      </c>
    </row>
    <row r="9" spans="1:21" x14ac:dyDescent="0.25">
      <c r="A9">
        <v>8</v>
      </c>
      <c r="B9">
        <f t="shared" si="9"/>
        <v>0.11475409836065574</v>
      </c>
      <c r="C9">
        <f t="shared" si="10"/>
        <v>0.23333333333333334</v>
      </c>
      <c r="D9">
        <f>NORMDIST(sortiert3!A9,AVERAGE(sortiert3!A$2:A$62),_xlfn.STDEV.S(sortiert3!A$2:A$62),1)</f>
        <v>0.12648225812889449</v>
      </c>
      <c r="E9">
        <f>NORMDIST(sortiert3!B9,AVERAGE(sortiert3!B$2:B$31),_xlfn.STDEV.S(sortiert3!B$2:B$31),1)</f>
        <v>0.27662834509329876</v>
      </c>
      <c r="F9">
        <f>NORMDIST(sortiert3!C9,AVERAGE(sortiert3!C$2:C$31),_xlfn.STDEV.S(sortiert3!C$2:C$31),1)</f>
        <v>0.15441015736288952</v>
      </c>
      <c r="G9">
        <f>NORMDIST(sortiert3!D9,AVERAGE(sortiert3!D$2:D$31),_xlfn.STDEV.S(sortiert3!D$2:D$31),1)</f>
        <v>0.13959933677788669</v>
      </c>
      <c r="H9">
        <f>NORMDIST(sortiert3!E9,AVERAGE(sortiert3!E$2:E$31),_xlfn.STDEV.S(sortiert3!E$2:E$31),1)</f>
        <v>0.19289371876223019</v>
      </c>
      <c r="I9">
        <f>NORMDIST(sortiert3!F9,AVERAGE(sortiert3!F$2:F$31),_xlfn.STDEV.S(sortiert3!F$2:F$31),1)</f>
        <v>0.19107314597373079</v>
      </c>
      <c r="J9">
        <f>NORMDIST(sortiert3!G9,AVERAGE(sortiert3!G$2:G$31),_xlfn.STDEV.S(sortiert3!G$2:G$31),1)</f>
        <v>0.27243773024539097</v>
      </c>
      <c r="K9">
        <f>NORMDIST(sortiert3!H9,AVERAGE(sortiert3!H$2:H$31),_xlfn.STDEV.S(sortiert3!H$2:H$31),1)</f>
        <v>0.22523719289609151</v>
      </c>
      <c r="L9">
        <f>NORMDIST(sortiert3!I9,AVERAGE(sortiert3!I$2:I$31),_xlfn.STDEV.S(sortiert3!I$2:I$31),1)</f>
        <v>0.25699075471358102</v>
      </c>
      <c r="M9">
        <f t="shared" si="0"/>
        <v>1.1728159768238752E-2</v>
      </c>
      <c r="N9">
        <f t="shared" si="1"/>
        <v>4.3295011759965418E-2</v>
      </c>
      <c r="O9">
        <f t="shared" si="2"/>
        <v>7.8923175970443821E-2</v>
      </c>
      <c r="P9">
        <f t="shared" si="3"/>
        <v>9.3733996555446647E-2</v>
      </c>
      <c r="Q9">
        <f t="shared" si="4"/>
        <v>4.043961457110315E-2</v>
      </c>
      <c r="R9">
        <f t="shared" si="5"/>
        <v>4.2260187359602547E-2</v>
      </c>
      <c r="S9">
        <f t="shared" si="6"/>
        <v>3.9104396912057637E-2</v>
      </c>
      <c r="T9">
        <f t="shared" si="7"/>
        <v>8.0961404372418277E-3</v>
      </c>
      <c r="U9">
        <f t="shared" si="8"/>
        <v>2.3657421380247678E-2</v>
      </c>
    </row>
    <row r="10" spans="1:21" x14ac:dyDescent="0.25">
      <c r="A10">
        <v>9</v>
      </c>
      <c r="B10">
        <f t="shared" si="9"/>
        <v>0.13114754098360656</v>
      </c>
      <c r="C10">
        <f t="shared" si="10"/>
        <v>0.26666666666666666</v>
      </c>
      <c r="D10">
        <f>NORMDIST(sortiert3!A10,AVERAGE(sortiert3!A$2:A$62),_xlfn.STDEV.S(sortiert3!A$2:A$62),1)</f>
        <v>0.13615701214568254</v>
      </c>
      <c r="E10">
        <f>NORMDIST(sortiert3!B10,AVERAGE(sortiert3!B$2:B$31),_xlfn.STDEV.S(sortiert3!B$2:B$31),1)</f>
        <v>0.27662834509329876</v>
      </c>
      <c r="F10">
        <f>NORMDIST(sortiert3!C10,AVERAGE(sortiert3!C$2:C$31),_xlfn.STDEV.S(sortiert3!C$2:C$31),1)</f>
        <v>0.15441015736288952</v>
      </c>
      <c r="G10">
        <f>NORMDIST(sortiert3!D10,AVERAGE(sortiert3!D$2:D$31),_xlfn.STDEV.S(sortiert3!D$2:D$31),1)</f>
        <v>0.21335550316092683</v>
      </c>
      <c r="H10">
        <f>NORMDIST(sortiert3!E10,AVERAGE(sortiert3!E$2:E$31),_xlfn.STDEV.S(sortiert3!E$2:E$31),1)</f>
        <v>0.19289371876223019</v>
      </c>
      <c r="I10">
        <f>NORMDIST(sortiert3!F10,AVERAGE(sortiert3!F$2:F$31),_xlfn.STDEV.S(sortiert3!F$2:F$31),1)</f>
        <v>0.19107314597373079</v>
      </c>
      <c r="J10">
        <f>NORMDIST(sortiert3!G10,AVERAGE(sortiert3!G$2:G$31),_xlfn.STDEV.S(sortiert3!G$2:G$31),1)</f>
        <v>0.27243773024539097</v>
      </c>
      <c r="K10">
        <f>NORMDIST(sortiert3!H10,AVERAGE(sortiert3!H$2:H$31),_xlfn.STDEV.S(sortiert3!H$2:H$31),1)</f>
        <v>0.22523719289609151</v>
      </c>
      <c r="L10">
        <f>NORMDIST(sortiert3!I10,AVERAGE(sortiert3!I$2:I$31),_xlfn.STDEV.S(sortiert3!I$2:I$31),1)</f>
        <v>0.25699075471358102</v>
      </c>
      <c r="M10">
        <f t="shared" si="0"/>
        <v>5.0094711620759791E-3</v>
      </c>
      <c r="N10">
        <f t="shared" si="1"/>
        <v>9.9616784266320924E-3</v>
      </c>
      <c r="O10">
        <f t="shared" si="2"/>
        <v>0.11225650930377715</v>
      </c>
      <c r="P10">
        <f t="shared" si="3"/>
        <v>5.3311163505739834E-2</v>
      </c>
      <c r="Q10">
        <f t="shared" si="4"/>
        <v>7.3772947904436476E-2</v>
      </c>
      <c r="R10">
        <f t="shared" si="5"/>
        <v>7.5593520692935873E-2</v>
      </c>
      <c r="S10">
        <f t="shared" si="6"/>
        <v>5.7710635787243114E-3</v>
      </c>
      <c r="T10">
        <f t="shared" si="7"/>
        <v>4.1429473770575154E-2</v>
      </c>
      <c r="U10">
        <f t="shared" si="8"/>
        <v>9.6759119530856474E-3</v>
      </c>
    </row>
    <row r="11" spans="1:21" x14ac:dyDescent="0.25">
      <c r="A11">
        <v>10</v>
      </c>
      <c r="B11">
        <f t="shared" si="9"/>
        <v>0.14754098360655737</v>
      </c>
      <c r="C11">
        <f t="shared" si="10"/>
        <v>0.3</v>
      </c>
      <c r="D11">
        <f>NORMDIST(sortiert3!A11,AVERAGE(sortiert3!A$2:A$62),_xlfn.STDEV.S(sortiert3!A$2:A$62),1)</f>
        <v>0.13615701214568254</v>
      </c>
      <c r="E11">
        <f>NORMDIST(sortiert3!B11,AVERAGE(sortiert3!B$2:B$31),_xlfn.STDEV.S(sortiert3!B$2:B$31),1)</f>
        <v>0.27662834509329876</v>
      </c>
      <c r="F11">
        <f>NORMDIST(sortiert3!C11,AVERAGE(sortiert3!C$2:C$31),_xlfn.STDEV.S(sortiert3!C$2:C$31),1)</f>
        <v>0.15441015736288952</v>
      </c>
      <c r="G11">
        <f>NORMDIST(sortiert3!D11,AVERAGE(sortiert3!D$2:D$31),_xlfn.STDEV.S(sortiert3!D$2:D$31),1)</f>
        <v>0.21335550316092683</v>
      </c>
      <c r="H11">
        <f>NORMDIST(sortiert3!E11,AVERAGE(sortiert3!E$2:E$31),_xlfn.STDEV.S(sortiert3!E$2:E$31),1)</f>
        <v>0.19289371876223019</v>
      </c>
      <c r="I11">
        <f>NORMDIST(sortiert3!F11,AVERAGE(sortiert3!F$2:F$31),_xlfn.STDEV.S(sortiert3!F$2:F$31),1)</f>
        <v>0.37155764698633564</v>
      </c>
      <c r="J11">
        <f>NORMDIST(sortiert3!G11,AVERAGE(sortiert3!G$2:G$31),_xlfn.STDEV.S(sortiert3!G$2:G$31),1)</f>
        <v>0.3210899991287619</v>
      </c>
      <c r="K11">
        <f>NORMDIST(sortiert3!H11,AVERAGE(sortiert3!H$2:H$31),_xlfn.STDEV.S(sortiert3!H$2:H$31),1)</f>
        <v>0.22523719289609151</v>
      </c>
      <c r="L11">
        <f>NORMDIST(sortiert3!I11,AVERAGE(sortiert3!I$2:I$31),_xlfn.STDEV.S(sortiert3!I$2:I$31),1)</f>
        <v>0.25699075471358102</v>
      </c>
      <c r="M11">
        <f t="shared" si="0"/>
        <v>1.1383971460874831E-2</v>
      </c>
      <c r="N11">
        <f t="shared" si="1"/>
        <v>2.3371654906701234E-2</v>
      </c>
      <c r="O11">
        <f t="shared" si="2"/>
        <v>0.14558984263711047</v>
      </c>
      <c r="P11">
        <f t="shared" si="3"/>
        <v>8.664449683907316E-2</v>
      </c>
      <c r="Q11">
        <f t="shared" si="4"/>
        <v>0.1071062812377698</v>
      </c>
      <c r="R11">
        <f t="shared" si="5"/>
        <v>7.1557646986335655E-2</v>
      </c>
      <c r="S11">
        <f t="shared" si="6"/>
        <v>2.1089999128761916E-2</v>
      </c>
      <c r="T11">
        <f t="shared" si="7"/>
        <v>7.476280710390848E-2</v>
      </c>
      <c r="U11">
        <f t="shared" si="8"/>
        <v>4.3009245286418973E-2</v>
      </c>
    </row>
    <row r="12" spans="1:21" x14ac:dyDescent="0.25">
      <c r="A12">
        <v>11</v>
      </c>
      <c r="B12">
        <f t="shared" si="9"/>
        <v>0.16393442622950818</v>
      </c>
      <c r="C12">
        <f t="shared" si="10"/>
        <v>0.33333333333333331</v>
      </c>
      <c r="D12">
        <f>NORMDIST(sortiert3!A12,AVERAGE(sortiert3!A$2:A$62),_xlfn.STDEV.S(sortiert3!A$2:A$62),1)</f>
        <v>0.13615701214568254</v>
      </c>
      <c r="E12">
        <f>NORMDIST(sortiert3!B12,AVERAGE(sortiert3!B$2:B$31),_xlfn.STDEV.S(sortiert3!B$2:B$31),1)</f>
        <v>0.27662834509329876</v>
      </c>
      <c r="F12">
        <f>NORMDIST(sortiert3!C12,AVERAGE(sortiert3!C$2:C$31),_xlfn.STDEV.S(sortiert3!C$2:C$31),1)</f>
        <v>0.15441015736288952</v>
      </c>
      <c r="G12">
        <f>NORMDIST(sortiert3!D12,AVERAGE(sortiert3!D$2:D$31),_xlfn.STDEV.S(sortiert3!D$2:D$31),1)</f>
        <v>0.30588673492206564</v>
      </c>
      <c r="H12">
        <f>NORMDIST(sortiert3!E12,AVERAGE(sortiert3!E$2:E$31),_xlfn.STDEV.S(sortiert3!E$2:E$31),1)</f>
        <v>0.19289371876223019</v>
      </c>
      <c r="I12">
        <f>NORMDIST(sortiert3!F12,AVERAGE(sortiert3!F$2:F$31),_xlfn.STDEV.S(sortiert3!F$2:F$31),1)</f>
        <v>0.37155764698633564</v>
      </c>
      <c r="J12">
        <f>NORMDIST(sortiert3!G12,AVERAGE(sortiert3!G$2:G$31),_xlfn.STDEV.S(sortiert3!G$2:G$31),1)</f>
        <v>0.3210899991287619</v>
      </c>
      <c r="K12">
        <f>NORMDIST(sortiert3!H12,AVERAGE(sortiert3!H$2:H$31),_xlfn.STDEV.S(sortiert3!H$2:H$31),1)</f>
        <v>0.29156526826464413</v>
      </c>
      <c r="L12">
        <f>NORMDIST(sortiert3!I12,AVERAGE(sortiert3!I$2:I$31),_xlfn.STDEV.S(sortiert3!I$2:I$31),1)</f>
        <v>0.29667529375810353</v>
      </c>
      <c r="M12">
        <f t="shared" si="0"/>
        <v>2.7777414083825641E-2</v>
      </c>
      <c r="N12">
        <f t="shared" si="1"/>
        <v>5.670498824003456E-2</v>
      </c>
      <c r="O12">
        <f t="shared" si="2"/>
        <v>0.1789231759704438</v>
      </c>
      <c r="P12">
        <f t="shared" si="3"/>
        <v>2.7446598411267675E-2</v>
      </c>
      <c r="Q12">
        <f t="shared" si="4"/>
        <v>0.14043961457110313</v>
      </c>
      <c r="R12">
        <f t="shared" si="5"/>
        <v>3.8224313653002329E-2</v>
      </c>
      <c r="S12">
        <f t="shared" si="6"/>
        <v>1.224333420457141E-2</v>
      </c>
      <c r="T12">
        <f t="shared" si="7"/>
        <v>4.1768065068689186E-2</v>
      </c>
      <c r="U12">
        <f t="shared" si="8"/>
        <v>3.6658039575229784E-2</v>
      </c>
    </row>
    <row r="13" spans="1:21" x14ac:dyDescent="0.25">
      <c r="A13">
        <v>12</v>
      </c>
      <c r="B13">
        <f t="shared" si="9"/>
        <v>0.18032786885245902</v>
      </c>
      <c r="C13">
        <f t="shared" si="10"/>
        <v>0.36666666666666664</v>
      </c>
      <c r="D13">
        <f>NORMDIST(sortiert3!A13,AVERAGE(sortiert3!A$2:A$62),_xlfn.STDEV.S(sortiert3!A$2:A$62),1)</f>
        <v>0.14632639118372076</v>
      </c>
      <c r="E13">
        <f>NORMDIST(sortiert3!B13,AVERAGE(sortiert3!B$2:B$31),_xlfn.STDEV.S(sortiert3!B$2:B$31),1)</f>
        <v>0.27662834509329876</v>
      </c>
      <c r="F13">
        <f>NORMDIST(sortiert3!C13,AVERAGE(sortiert3!C$2:C$31),_xlfn.STDEV.S(sortiert3!C$2:C$31),1)</f>
        <v>0.5</v>
      </c>
      <c r="G13">
        <f>NORMDIST(sortiert3!D13,AVERAGE(sortiert3!D$2:D$31),_xlfn.STDEV.S(sortiert3!D$2:D$31),1)</f>
        <v>0.30588673492206564</v>
      </c>
      <c r="H13">
        <f>NORMDIST(sortiert3!E13,AVERAGE(sortiert3!E$2:E$31),_xlfn.STDEV.S(sortiert3!E$2:E$31),1)</f>
        <v>0.32249127100807273</v>
      </c>
      <c r="I13">
        <f>NORMDIST(sortiert3!F13,AVERAGE(sortiert3!F$2:F$31),_xlfn.STDEV.S(sortiert3!F$2:F$31),1)</f>
        <v>0.37155764698633564</v>
      </c>
      <c r="J13">
        <f>NORMDIST(sortiert3!G13,AVERAGE(sortiert3!G$2:G$31),_xlfn.STDEV.S(sortiert3!G$2:G$31),1)</f>
        <v>0.33807653827860884</v>
      </c>
      <c r="K13">
        <f>NORMDIST(sortiert3!H13,AVERAGE(sortiert3!H$2:H$31),_xlfn.STDEV.S(sortiert3!H$2:H$31),1)</f>
        <v>0.29156526826464413</v>
      </c>
      <c r="L13">
        <f>NORMDIST(sortiert3!I13,AVERAGE(sortiert3!I$2:I$31),_xlfn.STDEV.S(sortiert3!I$2:I$31),1)</f>
        <v>0.29667529375810353</v>
      </c>
      <c r="M13">
        <f t="shared" si="0"/>
        <v>3.4001477668738261E-2</v>
      </c>
      <c r="N13">
        <f t="shared" si="1"/>
        <v>9.0038321573367885E-2</v>
      </c>
      <c r="O13">
        <f t="shared" si="2"/>
        <v>0.13333333333333336</v>
      </c>
      <c r="P13">
        <f t="shared" si="3"/>
        <v>6.0779931744601001E-2</v>
      </c>
      <c r="Q13">
        <f t="shared" si="4"/>
        <v>4.4175395658593908E-2</v>
      </c>
      <c r="R13">
        <f t="shared" si="5"/>
        <v>4.8909803196690027E-3</v>
      </c>
      <c r="S13">
        <f t="shared" si="6"/>
        <v>2.8590128388057801E-2</v>
      </c>
      <c r="T13">
        <f t="shared" si="7"/>
        <v>7.5101398402022512E-2</v>
      </c>
      <c r="U13">
        <f t="shared" si="8"/>
        <v>6.999137290856311E-2</v>
      </c>
    </row>
    <row r="14" spans="1:21" x14ac:dyDescent="0.25">
      <c r="A14">
        <v>13</v>
      </c>
      <c r="B14">
        <f t="shared" si="9"/>
        <v>0.19672131147540983</v>
      </c>
      <c r="C14">
        <f t="shared" si="10"/>
        <v>0.4</v>
      </c>
      <c r="D14">
        <f>NORMDIST(sortiert3!A14,AVERAGE(sortiert3!A$2:A$62),_xlfn.STDEV.S(sortiert3!A$2:A$62),1)</f>
        <v>0.15699364891593984</v>
      </c>
      <c r="E14">
        <f>NORMDIST(sortiert3!B14,AVERAGE(sortiert3!B$2:B$31),_xlfn.STDEV.S(sortiert3!B$2:B$31),1)</f>
        <v>0.27662834509329876</v>
      </c>
      <c r="F14">
        <f>NORMDIST(sortiert3!C14,AVERAGE(sortiert3!C$2:C$31),_xlfn.STDEV.S(sortiert3!C$2:C$31),1)</f>
        <v>0.5</v>
      </c>
      <c r="G14">
        <f>NORMDIST(sortiert3!D14,AVERAGE(sortiert3!D$2:D$31),_xlfn.STDEV.S(sortiert3!D$2:D$31),1)</f>
        <v>0.30588673492206564</v>
      </c>
      <c r="H14">
        <f>NORMDIST(sortiert3!E14,AVERAGE(sortiert3!E$2:E$31),_xlfn.STDEV.S(sortiert3!E$2:E$31),1)</f>
        <v>0.32249127100807273</v>
      </c>
      <c r="I14">
        <f>NORMDIST(sortiert3!F14,AVERAGE(sortiert3!F$2:F$31),_xlfn.STDEV.S(sortiert3!F$2:F$31),1)</f>
        <v>0.37155764698633564</v>
      </c>
      <c r="J14">
        <f>NORMDIST(sortiert3!G14,AVERAGE(sortiert3!G$2:G$31),_xlfn.STDEV.S(sortiert3!G$2:G$31),1)</f>
        <v>0.35539933003538349</v>
      </c>
      <c r="K14">
        <f>NORMDIST(sortiert3!H14,AVERAGE(sortiert3!H$2:H$31),_xlfn.STDEV.S(sortiert3!H$2:H$31),1)</f>
        <v>0.36579506013503083</v>
      </c>
      <c r="L14">
        <f>NORMDIST(sortiert3!I14,AVERAGE(sortiert3!I$2:I$31),_xlfn.STDEV.S(sortiert3!I$2:I$31),1)</f>
        <v>0.33895267613825097</v>
      </c>
      <c r="M14">
        <f t="shared" si="0"/>
        <v>3.9727662559469995E-2</v>
      </c>
      <c r="N14">
        <f t="shared" si="1"/>
        <v>0.12337165490670127</v>
      </c>
      <c r="O14">
        <f t="shared" si="2"/>
        <v>9.9999999999999978E-2</v>
      </c>
      <c r="P14">
        <f t="shared" si="3"/>
        <v>9.4113265077934383E-2</v>
      </c>
      <c r="Q14">
        <f t="shared" si="4"/>
        <v>7.7508728991927289E-2</v>
      </c>
      <c r="R14">
        <f t="shared" si="5"/>
        <v>2.8442353013664379E-2</v>
      </c>
      <c r="S14">
        <f t="shared" si="6"/>
        <v>4.4600669964616535E-2</v>
      </c>
      <c r="T14">
        <f t="shared" si="7"/>
        <v>3.4204939864969197E-2</v>
      </c>
      <c r="U14">
        <f t="shared" si="8"/>
        <v>6.1047323861749048E-2</v>
      </c>
    </row>
    <row r="15" spans="1:21" x14ac:dyDescent="0.25">
      <c r="A15">
        <v>14</v>
      </c>
      <c r="B15">
        <f t="shared" si="9"/>
        <v>0.21311475409836064</v>
      </c>
      <c r="C15">
        <f t="shared" si="10"/>
        <v>0.43333333333333335</v>
      </c>
      <c r="D15">
        <f>NORMDIST(sortiert3!A15,AVERAGE(sortiert3!A$2:A$62),_xlfn.STDEV.S(sortiert3!A$2:A$62),1)</f>
        <v>0.17982499616689412</v>
      </c>
      <c r="E15">
        <f>NORMDIST(sortiert3!B15,AVERAGE(sortiert3!B$2:B$31),_xlfn.STDEV.S(sortiert3!B$2:B$31),1)</f>
        <v>0.27662834509329876</v>
      </c>
      <c r="F15">
        <f>NORMDIST(sortiert3!C15,AVERAGE(sortiert3!C$2:C$31),_xlfn.STDEV.S(sortiert3!C$2:C$31),1)</f>
        <v>0.5</v>
      </c>
      <c r="G15">
        <f>NORMDIST(sortiert3!D15,AVERAGE(sortiert3!D$2:D$31),_xlfn.STDEV.S(sortiert3!D$2:D$31),1)</f>
        <v>0.41283637601220546</v>
      </c>
      <c r="H15">
        <f>NORMDIST(sortiert3!E15,AVERAGE(sortiert3!E$2:E$31),_xlfn.STDEV.S(sortiert3!E$2:E$31),1)</f>
        <v>0.32249127100807273</v>
      </c>
      <c r="I15">
        <f>NORMDIST(sortiert3!F15,AVERAGE(sortiert3!F$2:F$31),_xlfn.STDEV.S(sortiert3!F$2:F$31),1)</f>
        <v>0.37155764698633564</v>
      </c>
      <c r="J15">
        <f>NORMDIST(sortiert3!G15,AVERAGE(sortiert3!G$2:G$31),_xlfn.STDEV.S(sortiert3!G$2:G$31),1)</f>
        <v>0.3909229208244695</v>
      </c>
      <c r="K15">
        <f>NORMDIST(sortiert3!H15,AVERAGE(sortiert3!H$2:H$31),_xlfn.STDEV.S(sortiert3!H$2:H$31),1)</f>
        <v>0.36579506013503083</v>
      </c>
      <c r="L15">
        <f>NORMDIST(sortiert3!I15,AVERAGE(sortiert3!I$2:I$31),_xlfn.STDEV.S(sortiert3!I$2:I$31),1)</f>
        <v>0.33895267613825097</v>
      </c>
      <c r="M15">
        <f t="shared" si="0"/>
        <v>3.3289757931466518E-2</v>
      </c>
      <c r="N15">
        <f t="shared" si="1"/>
        <v>0.15670498824003459</v>
      </c>
      <c r="O15">
        <f t="shared" si="2"/>
        <v>6.6666666666666652E-2</v>
      </c>
      <c r="P15">
        <f t="shared" si="3"/>
        <v>2.0496957321127884E-2</v>
      </c>
      <c r="Q15">
        <f t="shared" si="4"/>
        <v>0.11084206232526062</v>
      </c>
      <c r="R15">
        <f t="shared" si="5"/>
        <v>6.1775686346997705E-2</v>
      </c>
      <c r="S15">
        <f t="shared" si="6"/>
        <v>4.2410412508863848E-2</v>
      </c>
      <c r="T15">
        <f t="shared" si="7"/>
        <v>6.7538273198302523E-2</v>
      </c>
      <c r="U15">
        <f t="shared" si="8"/>
        <v>9.4380657195082374E-2</v>
      </c>
    </row>
    <row r="16" spans="1:21" x14ac:dyDescent="0.25">
      <c r="A16">
        <v>15</v>
      </c>
      <c r="B16">
        <f t="shared" si="9"/>
        <v>0.22950819672131148</v>
      </c>
      <c r="C16">
        <f t="shared" si="10"/>
        <v>0.46666666666666667</v>
      </c>
      <c r="D16">
        <f>NORMDIST(sortiert3!A16,AVERAGE(sortiert3!A$2:A$62),_xlfn.STDEV.S(sortiert3!A$2:A$62),1)</f>
        <v>0.19198548266658516</v>
      </c>
      <c r="E16">
        <f>NORMDIST(sortiert3!B16,AVERAGE(sortiert3!B$2:B$31),_xlfn.STDEV.S(sortiert3!B$2:B$31),1)</f>
        <v>0.27662834509329876</v>
      </c>
      <c r="F16">
        <f>NORMDIST(sortiert3!C16,AVERAGE(sortiert3!C$2:C$31),_xlfn.STDEV.S(sortiert3!C$2:C$31),1)</f>
        <v>0.5</v>
      </c>
      <c r="G16">
        <f>NORMDIST(sortiert3!D16,AVERAGE(sortiert3!D$2:D$31),_xlfn.STDEV.S(sortiert3!D$2:D$31),1)</f>
        <v>0.41283637601220546</v>
      </c>
      <c r="H16">
        <f>NORMDIST(sortiert3!E16,AVERAGE(sortiert3!E$2:E$31),_xlfn.STDEV.S(sortiert3!E$2:E$31),1)</f>
        <v>0.47838586516791665</v>
      </c>
      <c r="I16">
        <f>NORMDIST(sortiert3!F16,AVERAGE(sortiert3!F$2:F$31),_xlfn.STDEV.S(sortiert3!F$2:F$31),1)</f>
        <v>0.37155764698633564</v>
      </c>
      <c r="J16">
        <f>NORMDIST(sortiert3!G16,AVERAGE(sortiert3!G$2:G$31),_xlfn.STDEV.S(sortiert3!G$2:G$31),1)</f>
        <v>0.3909229208244695</v>
      </c>
      <c r="K16">
        <f>NORMDIST(sortiert3!H16,AVERAGE(sortiert3!H$2:H$31),_xlfn.STDEV.S(sortiert3!H$2:H$31),1)</f>
        <v>0.36579506013503083</v>
      </c>
      <c r="L16">
        <f>NORMDIST(sortiert3!I16,AVERAGE(sortiert3!I$2:I$31),_xlfn.STDEV.S(sortiert3!I$2:I$31),1)</f>
        <v>0.33895267613825097</v>
      </c>
      <c r="M16">
        <f t="shared" si="0"/>
        <v>3.7522714054726319E-2</v>
      </c>
      <c r="N16">
        <f t="shared" si="1"/>
        <v>0.19003832157336792</v>
      </c>
      <c r="O16">
        <f t="shared" si="2"/>
        <v>3.3333333333333326E-2</v>
      </c>
      <c r="P16">
        <f t="shared" si="3"/>
        <v>5.383029065446121E-2</v>
      </c>
      <c r="Q16">
        <f t="shared" si="4"/>
        <v>1.1719198501249972E-2</v>
      </c>
      <c r="R16">
        <f t="shared" si="5"/>
        <v>9.5109019680331031E-2</v>
      </c>
      <c r="S16">
        <f t="shared" si="6"/>
        <v>7.5743745842197174E-2</v>
      </c>
      <c r="T16">
        <f t="shared" si="7"/>
        <v>0.10087160653163585</v>
      </c>
      <c r="U16">
        <f t="shared" si="8"/>
        <v>0.1277139905284157</v>
      </c>
    </row>
    <row r="17" spans="1:21" x14ac:dyDescent="0.25">
      <c r="A17">
        <v>16</v>
      </c>
      <c r="B17">
        <f t="shared" si="9"/>
        <v>0.24590163934426229</v>
      </c>
      <c r="C17">
        <f t="shared" si="10"/>
        <v>0.5</v>
      </c>
      <c r="D17">
        <f>NORMDIST(sortiert3!A17,AVERAGE(sortiert3!A$2:A$62),_xlfn.STDEV.S(sortiert3!A$2:A$62),1)</f>
        <v>0.20463647825739059</v>
      </c>
      <c r="E17">
        <f>NORMDIST(sortiert3!B17,AVERAGE(sortiert3!B$2:B$31),_xlfn.STDEV.S(sortiert3!B$2:B$31),1)</f>
        <v>0.27662834509329876</v>
      </c>
      <c r="F17">
        <f>NORMDIST(sortiert3!C17,AVERAGE(sortiert3!C$2:C$31),_xlfn.STDEV.S(sortiert3!C$2:C$31),1)</f>
        <v>0.5</v>
      </c>
      <c r="G17">
        <f>NORMDIST(sortiert3!D17,AVERAGE(sortiert3!D$2:D$31),_xlfn.STDEV.S(sortiert3!D$2:D$31),1)</f>
        <v>0.41283637601220546</v>
      </c>
      <c r="H17">
        <f>NORMDIST(sortiert3!E17,AVERAGE(sortiert3!E$2:E$31),_xlfn.STDEV.S(sortiert3!E$2:E$31),1)</f>
        <v>0.47838586516791665</v>
      </c>
      <c r="I17">
        <f>NORMDIST(sortiert3!F17,AVERAGE(sortiert3!F$2:F$31),_xlfn.STDEV.S(sortiert3!F$2:F$31),1)</f>
        <v>0.37155764698633564</v>
      </c>
      <c r="J17">
        <f>NORMDIST(sortiert3!G17,AVERAGE(sortiert3!G$2:G$31),_xlfn.STDEV.S(sortiert3!G$2:G$31),1)</f>
        <v>0.3909229208244695</v>
      </c>
      <c r="K17">
        <f>NORMDIST(sortiert3!H17,AVERAGE(sortiert3!H$2:H$31),_xlfn.STDEV.S(sortiert3!H$2:H$31),1)</f>
        <v>0.44543460298626036</v>
      </c>
      <c r="L17">
        <f>NORMDIST(sortiert3!I17,AVERAGE(sortiert3!I$2:I$31),_xlfn.STDEV.S(sortiert3!I$2:I$31),1)</f>
        <v>0.38336327939521236</v>
      </c>
      <c r="M17">
        <f t="shared" si="0"/>
        <v>4.1265161086871699E-2</v>
      </c>
      <c r="N17">
        <f t="shared" si="1"/>
        <v>0.22337165490670124</v>
      </c>
      <c r="O17">
        <f t="shared" si="2"/>
        <v>0</v>
      </c>
      <c r="P17">
        <f t="shared" si="3"/>
        <v>8.7163623987794536E-2</v>
      </c>
      <c r="Q17">
        <f t="shared" si="4"/>
        <v>2.1614134832083354E-2</v>
      </c>
      <c r="R17">
        <f t="shared" si="5"/>
        <v>0.12844235301366436</v>
      </c>
      <c r="S17">
        <f t="shared" si="6"/>
        <v>0.1090770791755305</v>
      </c>
      <c r="T17">
        <f t="shared" si="7"/>
        <v>5.4565397013739636E-2</v>
      </c>
      <c r="U17">
        <f t="shared" si="8"/>
        <v>0.11663672060478764</v>
      </c>
    </row>
    <row r="18" spans="1:21" x14ac:dyDescent="0.25">
      <c r="A18">
        <v>17</v>
      </c>
      <c r="B18">
        <f t="shared" si="9"/>
        <v>0.26229508196721313</v>
      </c>
      <c r="C18">
        <f t="shared" si="10"/>
        <v>0.53333333333333333</v>
      </c>
      <c r="D18">
        <f>NORMDIST(sortiert3!A18,AVERAGE(sortiert3!A$2:A$62),_xlfn.STDEV.S(sortiert3!A$2:A$62),1)</f>
        <v>0.2177706384552002</v>
      </c>
      <c r="E18">
        <f>NORMDIST(sortiert3!B18,AVERAGE(sortiert3!B$2:B$31),_xlfn.STDEV.S(sortiert3!B$2:B$31),1)</f>
        <v>0.27662834509329876</v>
      </c>
      <c r="F18">
        <f>NORMDIST(sortiert3!C18,AVERAGE(sortiert3!C$2:C$31),_xlfn.STDEV.S(sortiert3!C$2:C$31),1)</f>
        <v>0.5</v>
      </c>
      <c r="G18">
        <f>NORMDIST(sortiert3!D18,AVERAGE(sortiert3!D$2:D$31),_xlfn.STDEV.S(sortiert3!D$2:D$31),1)</f>
        <v>0.52672270473676541</v>
      </c>
      <c r="H18">
        <f>NORMDIST(sortiert3!E18,AVERAGE(sortiert3!E$2:E$31),_xlfn.STDEV.S(sortiert3!E$2:E$31),1)</f>
        <v>0.47838586516791665</v>
      </c>
      <c r="I18">
        <f>NORMDIST(sortiert3!F18,AVERAGE(sortiert3!F$2:F$31),_xlfn.STDEV.S(sortiert3!F$2:F$31),1)</f>
        <v>0.37155764698633564</v>
      </c>
      <c r="J18">
        <f>NORMDIST(sortiert3!G18,AVERAGE(sortiert3!G$2:G$31),_xlfn.STDEV.S(sortiert3!G$2:G$31),1)</f>
        <v>0.42738131336696361</v>
      </c>
      <c r="K18">
        <f>NORMDIST(sortiert3!H18,AVERAGE(sortiert3!H$2:H$31),_xlfn.STDEV.S(sortiert3!H$2:H$31),1)</f>
        <v>0.44543460298626036</v>
      </c>
      <c r="L18">
        <f>NORMDIST(sortiert3!I18,AVERAGE(sortiert3!I$2:I$31),_xlfn.STDEV.S(sortiert3!I$2:I$31),1)</f>
        <v>0.38336327939521236</v>
      </c>
      <c r="M18">
        <f t="shared" si="0"/>
        <v>4.4524443512012929E-2</v>
      </c>
      <c r="N18">
        <f t="shared" si="1"/>
        <v>0.25670498824003457</v>
      </c>
      <c r="O18">
        <f t="shared" si="2"/>
        <v>3.3333333333333326E-2</v>
      </c>
      <c r="P18">
        <f t="shared" si="3"/>
        <v>6.6106285965679135E-3</v>
      </c>
      <c r="Q18">
        <f t="shared" si="4"/>
        <v>5.494746816541668E-2</v>
      </c>
      <c r="R18">
        <f t="shared" si="5"/>
        <v>0.16177568634699768</v>
      </c>
      <c r="S18">
        <f t="shared" si="6"/>
        <v>0.10595201996636971</v>
      </c>
      <c r="T18">
        <f t="shared" si="7"/>
        <v>8.7898730347072962E-2</v>
      </c>
      <c r="U18">
        <f t="shared" si="8"/>
        <v>0.14997005393812096</v>
      </c>
    </row>
    <row r="19" spans="1:21" x14ac:dyDescent="0.25">
      <c r="A19">
        <v>18</v>
      </c>
      <c r="B19">
        <f t="shared" si="9"/>
        <v>0.27868852459016391</v>
      </c>
      <c r="C19">
        <f t="shared" si="10"/>
        <v>0.56666666666666665</v>
      </c>
      <c r="D19">
        <f>NORMDIST(sortiert3!A19,AVERAGE(sortiert3!A$2:A$62),_xlfn.STDEV.S(sortiert3!A$2:A$62),1)</f>
        <v>0.24544749749139033</v>
      </c>
      <c r="E19">
        <f>NORMDIST(sortiert3!B19,AVERAGE(sortiert3!B$2:B$31),_xlfn.STDEV.S(sortiert3!B$2:B$31),1)</f>
        <v>0.27662834509329876</v>
      </c>
      <c r="F19">
        <f>NORMDIST(sortiert3!C19,AVERAGE(sortiert3!C$2:C$31),_xlfn.STDEV.S(sortiert3!C$2:C$31),1)</f>
        <v>0.5</v>
      </c>
      <c r="G19">
        <f>NORMDIST(sortiert3!D19,AVERAGE(sortiert3!D$2:D$31),_xlfn.STDEV.S(sortiert3!D$2:D$31),1)</f>
        <v>0.52672270473676541</v>
      </c>
      <c r="H19">
        <f>NORMDIST(sortiert3!E19,AVERAGE(sortiert3!E$2:E$31),_xlfn.STDEV.S(sortiert3!E$2:E$31),1)</f>
        <v>0.6377058679634886</v>
      </c>
      <c r="I19">
        <f>NORMDIST(sortiert3!F19,AVERAGE(sortiert3!F$2:F$31),_xlfn.STDEV.S(sortiert3!F$2:F$31),1)</f>
        <v>0.37155764698633564</v>
      </c>
      <c r="J19">
        <f>NORMDIST(sortiert3!G19,AVERAGE(sortiert3!G$2:G$31),_xlfn.STDEV.S(sortiert3!G$2:G$31),1)</f>
        <v>0.44586697784681179</v>
      </c>
      <c r="K19">
        <f>NORMDIST(sortiert3!H19,AVERAGE(sortiert3!H$2:H$31),_xlfn.STDEV.S(sortiert3!H$2:H$31),1)</f>
        <v>0.52734687300767202</v>
      </c>
      <c r="L19">
        <f>NORMDIST(sortiert3!I19,AVERAGE(sortiert3!I$2:I$31),_xlfn.STDEV.S(sortiert3!I$2:I$31),1)</f>
        <v>0.42936320065226391</v>
      </c>
      <c r="M19">
        <f t="shared" si="0"/>
        <v>3.3241027098773579E-2</v>
      </c>
      <c r="N19">
        <f t="shared" si="1"/>
        <v>0.2900383215733679</v>
      </c>
      <c r="O19">
        <f t="shared" si="2"/>
        <v>6.6666666666666652E-2</v>
      </c>
      <c r="P19">
        <f t="shared" si="3"/>
        <v>3.9943961929901239E-2</v>
      </c>
      <c r="Q19">
        <f t="shared" si="4"/>
        <v>7.1039201296821952E-2</v>
      </c>
      <c r="R19">
        <f t="shared" si="5"/>
        <v>0.19510901968033101</v>
      </c>
      <c r="S19">
        <f t="shared" si="6"/>
        <v>0.12079968881985487</v>
      </c>
      <c r="T19">
        <f t="shared" si="7"/>
        <v>3.9319793658994628E-2</v>
      </c>
      <c r="U19">
        <f t="shared" si="8"/>
        <v>0.13730346601440274</v>
      </c>
    </row>
    <row r="20" spans="1:21" x14ac:dyDescent="0.25">
      <c r="A20">
        <v>19</v>
      </c>
      <c r="B20">
        <f t="shared" si="9"/>
        <v>0.29508196721311475</v>
      </c>
      <c r="C20">
        <f t="shared" si="10"/>
        <v>0.6</v>
      </c>
      <c r="D20">
        <f>NORMDIST(sortiert3!A20,AVERAGE(sortiert3!A$2:A$62),_xlfn.STDEV.S(sortiert3!A$2:A$62),1)</f>
        <v>0.24544749749139033</v>
      </c>
      <c r="E20">
        <f>NORMDIST(sortiert3!B20,AVERAGE(sortiert3!B$2:B$31),_xlfn.STDEV.S(sortiert3!B$2:B$31),1)</f>
        <v>0.27662834509329876</v>
      </c>
      <c r="F20">
        <f>NORMDIST(sortiert3!C20,AVERAGE(sortiert3!C$2:C$31),_xlfn.STDEV.S(sortiert3!C$2:C$31),1)</f>
        <v>0.5</v>
      </c>
      <c r="G20">
        <f>NORMDIST(sortiert3!D20,AVERAGE(sortiert3!D$2:D$31),_xlfn.STDEV.S(sortiert3!D$2:D$31),1)</f>
        <v>0.52672270473676541</v>
      </c>
      <c r="H20">
        <f>NORMDIST(sortiert3!E20,AVERAGE(sortiert3!E$2:E$31),_xlfn.STDEV.S(sortiert3!E$2:E$31),1)</f>
        <v>0.6377058679634886</v>
      </c>
      <c r="I20">
        <f>NORMDIST(sortiert3!F20,AVERAGE(sortiert3!F$2:F$31),_xlfn.STDEV.S(sortiert3!F$2:F$31),1)</f>
        <v>0.37155764698633564</v>
      </c>
      <c r="J20">
        <f>NORMDIST(sortiert3!G20,AVERAGE(sortiert3!G$2:G$31),_xlfn.STDEV.S(sortiert3!G$2:G$31),1)</f>
        <v>0.44586697784681179</v>
      </c>
      <c r="K20">
        <f>NORMDIST(sortiert3!H20,AVERAGE(sortiert3!H$2:H$31),_xlfn.STDEV.S(sortiert3!H$2:H$31),1)</f>
        <v>0.52734687300767202</v>
      </c>
      <c r="L20">
        <f>NORMDIST(sortiert3!I20,AVERAGE(sortiert3!I$2:I$31),_xlfn.STDEV.S(sortiert3!I$2:I$31),1)</f>
        <v>0.42936320065226391</v>
      </c>
      <c r="M20">
        <f t="shared" si="0"/>
        <v>4.9634469721724417E-2</v>
      </c>
      <c r="N20">
        <f t="shared" si="1"/>
        <v>0.32337165490670122</v>
      </c>
      <c r="O20">
        <f t="shared" si="2"/>
        <v>9.9999999999999978E-2</v>
      </c>
      <c r="P20">
        <f t="shared" si="3"/>
        <v>7.3277295263234565E-2</v>
      </c>
      <c r="Q20">
        <f t="shared" si="4"/>
        <v>3.7705867963488626E-2</v>
      </c>
      <c r="R20">
        <f t="shared" si="5"/>
        <v>0.22844235301366433</v>
      </c>
      <c r="S20">
        <f t="shared" si="6"/>
        <v>0.15413302215318819</v>
      </c>
      <c r="T20">
        <f t="shared" si="7"/>
        <v>7.2653126992327954E-2</v>
      </c>
      <c r="U20">
        <f t="shared" si="8"/>
        <v>0.17063679934773607</v>
      </c>
    </row>
    <row r="21" spans="1:21" x14ac:dyDescent="0.25">
      <c r="A21">
        <v>20</v>
      </c>
      <c r="B21">
        <f t="shared" si="9"/>
        <v>0.31147540983606559</v>
      </c>
      <c r="C21">
        <f t="shared" si="10"/>
        <v>0.6333333333333333</v>
      </c>
      <c r="D21">
        <f>NORMDIST(sortiert3!A21,AVERAGE(sortiert3!A$2:A$62),_xlfn.STDEV.S(sortiert3!A$2:A$62),1)</f>
        <v>0.3553629568024399</v>
      </c>
      <c r="E21">
        <f>NORMDIST(sortiert3!B21,AVERAGE(sortiert3!B$2:B$31),_xlfn.STDEV.S(sortiert3!B$2:B$31),1)</f>
        <v>0.27662834509329876</v>
      </c>
      <c r="F21">
        <f>NORMDIST(sortiert3!C21,AVERAGE(sortiert3!C$2:C$31),_xlfn.STDEV.S(sortiert3!C$2:C$31),1)</f>
        <v>0.5</v>
      </c>
      <c r="G21">
        <f>NORMDIST(sortiert3!D21,AVERAGE(sortiert3!D$2:D$31),_xlfn.STDEV.S(sortiert3!D$2:D$31),1)</f>
        <v>0.63845153605477878</v>
      </c>
      <c r="H21">
        <f>NORMDIST(sortiert3!E21,AVERAGE(sortiert3!E$2:E$31),_xlfn.STDEV.S(sortiert3!E$2:E$31),1)</f>
        <v>0.6377058679634886</v>
      </c>
      <c r="I21">
        <f>NORMDIST(sortiert3!F21,AVERAGE(sortiert3!F$2:F$31),_xlfn.STDEV.S(sortiert3!F$2:F$31),1)</f>
        <v>0.37155764698633564</v>
      </c>
      <c r="J21">
        <f>NORMDIST(sortiert3!G21,AVERAGE(sortiert3!G$2:G$31),_xlfn.STDEV.S(sortiert3!G$2:G$31),1)</f>
        <v>0.46447109041449136</v>
      </c>
      <c r="K21">
        <f>NORMDIST(sortiert3!H21,AVERAGE(sortiert3!H$2:H$31),_xlfn.STDEV.S(sortiert3!H$2:H$31),1)</f>
        <v>0.60811478584975132</v>
      </c>
      <c r="L21">
        <f>NORMDIST(sortiert3!I21,AVERAGE(sortiert3!I$2:I$31),_xlfn.STDEV.S(sortiert3!I$2:I$31),1)</f>
        <v>0.42936320065226391</v>
      </c>
      <c r="M21">
        <f t="shared" si="0"/>
        <v>4.3887546966374313E-2</v>
      </c>
      <c r="N21">
        <f t="shared" si="1"/>
        <v>0.35670498824003455</v>
      </c>
      <c r="O21">
        <f t="shared" si="2"/>
        <v>0.1333333333333333</v>
      </c>
      <c r="P21">
        <f t="shared" si="3"/>
        <v>5.1182027214454751E-3</v>
      </c>
      <c r="Q21">
        <f t="shared" si="4"/>
        <v>4.3725346301553003E-3</v>
      </c>
      <c r="R21">
        <f t="shared" si="5"/>
        <v>0.26177568634699766</v>
      </c>
      <c r="S21">
        <f t="shared" si="6"/>
        <v>0.16886224291884194</v>
      </c>
      <c r="T21">
        <f t="shared" si="7"/>
        <v>2.5218547483581988E-2</v>
      </c>
      <c r="U21">
        <f t="shared" si="8"/>
        <v>0.20397013268106939</v>
      </c>
    </row>
    <row r="22" spans="1:21" x14ac:dyDescent="0.25">
      <c r="A22">
        <v>21</v>
      </c>
      <c r="B22">
        <f t="shared" si="9"/>
        <v>0.32786885245901637</v>
      </c>
      <c r="C22">
        <f t="shared" si="10"/>
        <v>0.66666666666666663</v>
      </c>
      <c r="D22">
        <f>NORMDIST(sortiert3!A22,AVERAGE(sortiert3!A$2:A$62),_xlfn.STDEV.S(sortiert3!A$2:A$62),1)</f>
        <v>0.37241946477390092</v>
      </c>
      <c r="E22">
        <f>NORMDIST(sortiert3!B22,AVERAGE(sortiert3!B$2:B$31),_xlfn.STDEV.S(sortiert3!B$2:B$31),1)</f>
        <v>0.69804160587173558</v>
      </c>
      <c r="F22">
        <f>NORMDIST(sortiert3!C22,AVERAGE(sortiert3!C$2:C$31),_xlfn.STDEV.S(sortiert3!C$2:C$31),1)</f>
        <v>0.5</v>
      </c>
      <c r="G22">
        <f>NORMDIST(sortiert3!D22,AVERAGE(sortiert3!D$2:D$31),_xlfn.STDEV.S(sortiert3!D$2:D$31),1)</f>
        <v>0.63845153605477878</v>
      </c>
      <c r="H22">
        <f>NORMDIST(sortiert3!E22,AVERAGE(sortiert3!E$2:E$31),_xlfn.STDEV.S(sortiert3!E$2:E$31),1)</f>
        <v>0.6377058679634886</v>
      </c>
      <c r="I22">
        <f>NORMDIST(sortiert3!F22,AVERAGE(sortiert3!F$2:F$31),_xlfn.STDEV.S(sortiert3!F$2:F$31),1)</f>
        <v>0.58647520714797186</v>
      </c>
      <c r="J22">
        <f>NORMDIST(sortiert3!G22,AVERAGE(sortiert3!G$2:G$31),_xlfn.STDEV.S(sortiert3!G$2:G$31),1)</f>
        <v>0.52058748843902891</v>
      </c>
      <c r="K22">
        <f>NORMDIST(sortiert3!H22,AVERAGE(sortiert3!H$2:H$31),_xlfn.STDEV.S(sortiert3!H$2:H$31),1)</f>
        <v>0.60811478584975132</v>
      </c>
      <c r="L22">
        <f>NORMDIST(sortiert3!I22,AVERAGE(sortiert3!I$2:I$31),_xlfn.STDEV.S(sortiert3!I$2:I$31),1)</f>
        <v>0.52365611512017907</v>
      </c>
      <c r="M22">
        <f t="shared" si="0"/>
        <v>4.4550612314884552E-2</v>
      </c>
      <c r="N22">
        <f t="shared" si="1"/>
        <v>3.1374939205068952E-2</v>
      </c>
      <c r="O22">
        <f t="shared" si="2"/>
        <v>0.16666666666666663</v>
      </c>
      <c r="P22">
        <f t="shared" si="3"/>
        <v>2.8215130611887851E-2</v>
      </c>
      <c r="Q22">
        <f t="shared" si="4"/>
        <v>2.8960798703178026E-2</v>
      </c>
      <c r="R22">
        <f t="shared" si="5"/>
        <v>8.0191459518694774E-2</v>
      </c>
      <c r="S22">
        <f t="shared" si="6"/>
        <v>0.14607917822763772</v>
      </c>
      <c r="T22">
        <f t="shared" si="7"/>
        <v>5.8551880816915314E-2</v>
      </c>
      <c r="U22">
        <f t="shared" si="8"/>
        <v>0.14301055154648756</v>
      </c>
    </row>
    <row r="23" spans="1:21" x14ac:dyDescent="0.25">
      <c r="A23">
        <v>22</v>
      </c>
      <c r="B23">
        <f t="shared" si="9"/>
        <v>0.34426229508196721</v>
      </c>
      <c r="C23">
        <f t="shared" si="10"/>
        <v>0.7</v>
      </c>
      <c r="D23">
        <f>NORMDIST(sortiert3!A23,AVERAGE(sortiert3!A$2:A$62),_xlfn.STDEV.S(sortiert3!A$2:A$62),1)</f>
        <v>0.37241946477390092</v>
      </c>
      <c r="E23">
        <f>NORMDIST(sortiert3!B23,AVERAGE(sortiert3!B$2:B$31),_xlfn.STDEV.S(sortiert3!B$2:B$31),1)</f>
        <v>0.69804160587173558</v>
      </c>
      <c r="F23">
        <f>NORMDIST(sortiert3!C23,AVERAGE(sortiert3!C$2:C$31),_xlfn.STDEV.S(sortiert3!C$2:C$31),1)</f>
        <v>0.5</v>
      </c>
      <c r="G23">
        <f>NORMDIST(sortiert3!D23,AVERAGE(sortiert3!D$2:D$31),_xlfn.STDEV.S(sortiert3!D$2:D$31),1)</f>
        <v>0.73943732935789663</v>
      </c>
      <c r="H23">
        <f>NORMDIST(sortiert3!E23,AVERAGE(sortiert3!E$2:E$31),_xlfn.STDEV.S(sortiert3!E$2:E$31),1)</f>
        <v>0.77603539804632882</v>
      </c>
      <c r="I23">
        <f>NORMDIST(sortiert3!F23,AVERAGE(sortiert3!F$2:F$31),_xlfn.STDEV.S(sortiert3!F$2:F$31),1)</f>
        <v>0.58647520714797186</v>
      </c>
      <c r="J23">
        <f>NORMDIST(sortiert3!G23,AVERAGE(sortiert3!G$2:G$31),_xlfn.STDEV.S(sortiert3!G$2:G$31),1)</f>
        <v>0.52058748843902891</v>
      </c>
      <c r="K23">
        <f>NORMDIST(sortiert3!H23,AVERAGE(sortiert3!H$2:H$31),_xlfn.STDEV.S(sortiert3!H$2:H$31),1)</f>
        <v>0.68446292394524633</v>
      </c>
      <c r="L23">
        <f>NORMDIST(sortiert3!I23,AVERAGE(sortiert3!I$2:I$31),_xlfn.STDEV.S(sortiert3!I$2:I$31),1)</f>
        <v>0.61663672060478758</v>
      </c>
      <c r="M23">
        <f t="shared" si="0"/>
        <v>2.8157169691933714E-2</v>
      </c>
      <c r="N23">
        <f t="shared" si="1"/>
        <v>1.9583941282643735E-3</v>
      </c>
      <c r="O23">
        <f t="shared" si="2"/>
        <v>0.19999999999999996</v>
      </c>
      <c r="P23">
        <f t="shared" si="3"/>
        <v>3.9437329357896678E-2</v>
      </c>
      <c r="Q23">
        <f t="shared" si="4"/>
        <v>7.6035398046328861E-2</v>
      </c>
      <c r="R23">
        <f t="shared" si="5"/>
        <v>0.1135247928520281</v>
      </c>
      <c r="S23">
        <f t="shared" si="6"/>
        <v>0.17941251156097104</v>
      </c>
      <c r="T23">
        <f t="shared" si="7"/>
        <v>1.5537076054753629E-2</v>
      </c>
      <c r="U23">
        <f t="shared" si="8"/>
        <v>8.3363279395212375E-2</v>
      </c>
    </row>
    <row r="24" spans="1:21" x14ac:dyDescent="0.25">
      <c r="A24">
        <v>23</v>
      </c>
      <c r="B24">
        <f t="shared" si="9"/>
        <v>0.36065573770491804</v>
      </c>
      <c r="C24">
        <f t="shared" si="10"/>
        <v>0.73333333333333328</v>
      </c>
      <c r="D24">
        <f>NORMDIST(sortiert3!A24,AVERAGE(sortiert3!A$2:A$62),_xlfn.STDEV.S(sortiert3!A$2:A$62),1)</f>
        <v>0.40726208130299663</v>
      </c>
      <c r="E24">
        <f>NORMDIST(sortiert3!B24,AVERAGE(sortiert3!B$2:B$31),_xlfn.STDEV.S(sortiert3!B$2:B$31),1)</f>
        <v>0.69804160587173558</v>
      </c>
      <c r="F24">
        <f>NORMDIST(sortiert3!C24,AVERAGE(sortiert3!C$2:C$31),_xlfn.STDEV.S(sortiert3!C$2:C$31),1)</f>
        <v>0.84558984263711046</v>
      </c>
      <c r="G24">
        <f>NORMDIST(sortiert3!D24,AVERAGE(sortiert3!D$2:D$31),_xlfn.STDEV.S(sortiert3!D$2:D$31),1)</f>
        <v>0.73943732935789663</v>
      </c>
      <c r="H24">
        <f>NORMDIST(sortiert3!E24,AVERAGE(sortiert3!E$2:E$31),_xlfn.STDEV.S(sortiert3!E$2:E$31),1)</f>
        <v>0.77603539804632882</v>
      </c>
      <c r="I24">
        <f>NORMDIST(sortiert3!F24,AVERAGE(sortiert3!F$2:F$31),_xlfn.STDEV.S(sortiert3!F$2:F$31),1)</f>
        <v>0.58647520714797186</v>
      </c>
      <c r="J24">
        <f>NORMDIST(sortiert3!G24,AVERAGE(sortiert3!G$2:G$31),_xlfn.STDEV.S(sortiert3!G$2:G$31),1)</f>
        <v>0.61267632645234538</v>
      </c>
      <c r="K24">
        <f>NORMDIST(sortiert3!H24,AVERAGE(sortiert3!H$2:H$31),_xlfn.STDEV.S(sortiert3!H$2:H$31),1)</f>
        <v>0.68446292394524633</v>
      </c>
      <c r="L24">
        <f>NORMDIST(sortiert3!I24,AVERAGE(sortiert3!I$2:I$31),_xlfn.STDEV.S(sortiert3!I$2:I$31),1)</f>
        <v>0.66104732386174903</v>
      </c>
      <c r="M24">
        <f t="shared" si="0"/>
        <v>4.6606343598078581E-2</v>
      </c>
      <c r="N24">
        <f t="shared" si="1"/>
        <v>3.5291727461597699E-2</v>
      </c>
      <c r="O24">
        <f t="shared" si="2"/>
        <v>0.11225650930377717</v>
      </c>
      <c r="P24">
        <f t="shared" si="3"/>
        <v>6.1039960245633518E-3</v>
      </c>
      <c r="Q24">
        <f t="shared" si="4"/>
        <v>4.2702064712995536E-2</v>
      </c>
      <c r="R24">
        <f t="shared" si="5"/>
        <v>0.14685812618536143</v>
      </c>
      <c r="S24">
        <f t="shared" si="6"/>
        <v>0.1206570068809879</v>
      </c>
      <c r="T24">
        <f t="shared" si="7"/>
        <v>4.8870409388086955E-2</v>
      </c>
      <c r="U24">
        <f t="shared" si="8"/>
        <v>7.2286009471584256E-2</v>
      </c>
    </row>
    <row r="25" spans="1:21" x14ac:dyDescent="0.25">
      <c r="A25">
        <v>24</v>
      </c>
      <c r="B25">
        <f t="shared" si="9"/>
        <v>0.37704918032786883</v>
      </c>
      <c r="C25">
        <f t="shared" si="10"/>
        <v>0.76666666666666672</v>
      </c>
      <c r="D25">
        <f>NORMDIST(sortiert3!A25,AVERAGE(sortiert3!A$2:A$62),_xlfn.STDEV.S(sortiert3!A$2:A$62),1)</f>
        <v>0.40726208130299663</v>
      </c>
      <c r="E25">
        <f>NORMDIST(sortiert3!B25,AVERAGE(sortiert3!B$2:B$31),_xlfn.STDEV.S(sortiert3!B$2:B$31),1)</f>
        <v>0.69804160587173558</v>
      </c>
      <c r="F25">
        <f>NORMDIST(sortiert3!C25,AVERAGE(sortiert3!C$2:C$31),_xlfn.STDEV.S(sortiert3!C$2:C$31),1)</f>
        <v>0.84558984263711046</v>
      </c>
      <c r="G25">
        <f>NORMDIST(sortiert3!D25,AVERAGE(sortiert3!D$2:D$31),_xlfn.STDEV.S(sortiert3!D$2:D$31),1)</f>
        <v>0.82352967448421854</v>
      </c>
      <c r="H25">
        <f>NORMDIST(sortiert3!E25,AVERAGE(sortiert3!E$2:E$31),_xlfn.STDEV.S(sortiert3!E$2:E$31),1)</f>
        <v>0.77603539804632882</v>
      </c>
      <c r="I25">
        <f>NORMDIST(sortiert3!F25,AVERAGE(sortiert3!F$2:F$31),_xlfn.STDEV.S(sortiert3!F$2:F$31),1)</f>
        <v>0.77777637141460465</v>
      </c>
      <c r="J25">
        <f>NORMDIST(sortiert3!G25,AVERAGE(sortiert3!G$2:G$31),_xlfn.STDEV.S(sortiert3!G$2:G$31),1)</f>
        <v>0.64809061124425216</v>
      </c>
      <c r="K25">
        <f>NORMDIST(sortiert3!H25,AVERAGE(sortiert3!H$2:H$31),_xlfn.STDEV.S(sortiert3!H$2:H$31),1)</f>
        <v>0.68446292394524633</v>
      </c>
      <c r="L25">
        <f>NORMDIST(sortiert3!I25,AVERAGE(sortiert3!I$2:I$31),_xlfn.STDEV.S(sortiert3!I$2:I$31),1)</f>
        <v>0.70332470624189647</v>
      </c>
      <c r="M25">
        <f t="shared" si="0"/>
        <v>3.0212900975127799E-2</v>
      </c>
      <c r="N25">
        <f t="shared" si="1"/>
        <v>6.8625060794931136E-2</v>
      </c>
      <c r="O25">
        <f t="shared" si="2"/>
        <v>7.8923175970443737E-2</v>
      </c>
      <c r="P25">
        <f t="shared" si="3"/>
        <v>5.6863007817551825E-2</v>
      </c>
      <c r="Q25">
        <f t="shared" si="4"/>
        <v>9.3687313796620986E-3</v>
      </c>
      <c r="R25">
        <f t="shared" si="5"/>
        <v>1.1109704747937932E-2</v>
      </c>
      <c r="S25">
        <f t="shared" si="6"/>
        <v>0.11857605542241456</v>
      </c>
      <c r="T25">
        <f t="shared" si="7"/>
        <v>8.2203742721420392E-2</v>
      </c>
      <c r="U25">
        <f t="shared" si="8"/>
        <v>6.3341960424770249E-2</v>
      </c>
    </row>
    <row r="26" spans="1:21" x14ac:dyDescent="0.25">
      <c r="A26">
        <v>25</v>
      </c>
      <c r="B26">
        <f t="shared" si="9"/>
        <v>0.39344262295081966</v>
      </c>
      <c r="C26">
        <f t="shared" si="10"/>
        <v>0.8</v>
      </c>
      <c r="D26">
        <f>NORMDIST(sortiert3!A26,AVERAGE(sortiert3!A$2:A$62),_xlfn.STDEV.S(sortiert3!A$2:A$62),1)</f>
        <v>0.42498199269170162</v>
      </c>
      <c r="E26">
        <f>NORMDIST(sortiert3!B26,AVERAGE(sortiert3!B$2:B$31),_xlfn.STDEV.S(sortiert3!B$2:B$31),1)</f>
        <v>0.69804160587173558</v>
      </c>
      <c r="F26">
        <f>NORMDIST(sortiert3!C26,AVERAGE(sortiert3!C$2:C$31),_xlfn.STDEV.S(sortiert3!C$2:C$31),1)</f>
        <v>0.84558984263711046</v>
      </c>
      <c r="G26">
        <f>NORMDIST(sortiert3!D26,AVERAGE(sortiert3!D$2:D$31),_xlfn.STDEV.S(sortiert3!D$2:D$31),1)</f>
        <v>0.88804359470593885</v>
      </c>
      <c r="H26">
        <f>NORMDIST(sortiert3!E26,AVERAGE(sortiert3!E$2:E$31),_xlfn.STDEV.S(sortiert3!E$2:E$31),1)</f>
        <v>0.87807354150930939</v>
      </c>
      <c r="I26">
        <f>NORMDIST(sortiert3!F26,AVERAGE(sortiert3!F$2:F$31),_xlfn.STDEV.S(sortiert3!F$2:F$31),1)</f>
        <v>0.77777637141460465</v>
      </c>
      <c r="J26">
        <f>NORMDIST(sortiert3!G26,AVERAGE(sortiert3!G$2:G$31),_xlfn.STDEV.S(sortiert3!G$2:G$31),1)</f>
        <v>0.64809061124425216</v>
      </c>
      <c r="K26">
        <f>NORMDIST(sortiert3!H26,AVERAGE(sortiert3!H$2:H$31),_xlfn.STDEV.S(sortiert3!H$2:H$31),1)</f>
        <v>0.81375765500518127</v>
      </c>
      <c r="L26">
        <f>NORMDIST(sortiert3!I26,AVERAGE(sortiert3!I$2:I$31),_xlfn.STDEV.S(sortiert3!I$2:I$31),1)</f>
        <v>0.89361219756101706</v>
      </c>
      <c r="M26">
        <f t="shared" si="0"/>
        <v>3.1539369740881951E-2</v>
      </c>
      <c r="N26">
        <f t="shared" si="1"/>
        <v>0.10195839412826446</v>
      </c>
      <c r="O26">
        <f t="shared" si="2"/>
        <v>4.5589842637110412E-2</v>
      </c>
      <c r="P26">
        <f t="shared" si="3"/>
        <v>8.804359470593881E-2</v>
      </c>
      <c r="Q26">
        <f t="shared" si="4"/>
        <v>7.8073541509309341E-2</v>
      </c>
      <c r="R26">
        <f t="shared" si="5"/>
        <v>2.2223628585395394E-2</v>
      </c>
      <c r="S26">
        <f t="shared" si="6"/>
        <v>0.15190938875574789</v>
      </c>
      <c r="T26">
        <f t="shared" si="7"/>
        <v>1.3757655005181224E-2</v>
      </c>
      <c r="U26">
        <f t="shared" si="8"/>
        <v>9.3612197561017019E-2</v>
      </c>
    </row>
    <row r="27" spans="1:21" x14ac:dyDescent="0.25">
      <c r="A27">
        <v>26</v>
      </c>
      <c r="B27">
        <f t="shared" si="9"/>
        <v>0.4098360655737705</v>
      </c>
      <c r="C27">
        <f t="shared" si="10"/>
        <v>0.83333333333333337</v>
      </c>
      <c r="D27">
        <f>NORMDIST(sortiert3!A27,AVERAGE(sortiert3!A$2:A$62),_xlfn.STDEV.S(sortiert3!A$2:A$62),1)</f>
        <v>0.46084469766375769</v>
      </c>
      <c r="E27">
        <f>NORMDIST(sortiert3!B27,AVERAGE(sortiert3!B$2:B$31),_xlfn.STDEV.S(sortiert3!B$2:B$31),1)</f>
        <v>0.69804160587173558</v>
      </c>
      <c r="F27">
        <f>NORMDIST(sortiert3!C27,AVERAGE(sortiert3!C$2:C$31),_xlfn.STDEV.S(sortiert3!C$2:C$31),1)</f>
        <v>0.84558984263711046</v>
      </c>
      <c r="G27">
        <f>NORMDIST(sortiert3!D27,AVERAGE(sortiert3!D$2:D$31),_xlfn.STDEV.S(sortiert3!D$2:D$31),1)</f>
        <v>0.88804359470593885</v>
      </c>
      <c r="H27">
        <f>NORMDIST(sortiert3!E27,AVERAGE(sortiert3!E$2:E$31),_xlfn.STDEV.S(sortiert3!E$2:E$31),1)</f>
        <v>0.87807354150930939</v>
      </c>
      <c r="I27">
        <f>NORMDIST(sortiert3!F27,AVERAGE(sortiert3!F$2:F$31),_xlfn.STDEV.S(sortiert3!F$2:F$31),1)</f>
        <v>0.90505807205754241</v>
      </c>
      <c r="J27">
        <f>NORMDIST(sortiert3!G27,AVERAGE(sortiert3!G$2:G$31),_xlfn.STDEV.S(sortiert3!G$2:G$31),1)</f>
        <v>0.71495167955024586</v>
      </c>
      <c r="K27">
        <f>NORMDIST(sortiert3!H27,AVERAGE(sortiert3!H$2:H$31),_xlfn.STDEV.S(sortiert3!H$2:H$31),1)</f>
        <v>0.81375765500518127</v>
      </c>
      <c r="L27">
        <f>NORMDIST(sortiert3!I27,AVERAGE(sortiert3!I$2:I$31),_xlfn.STDEV.S(sortiert3!I$2:I$31),1)</f>
        <v>0.91381582178199938</v>
      </c>
      <c r="M27">
        <f t="shared" si="0"/>
        <v>5.1008632089987183E-2</v>
      </c>
      <c r="N27">
        <f t="shared" si="1"/>
        <v>0.13529172746159779</v>
      </c>
      <c r="O27">
        <f t="shared" si="2"/>
        <v>1.2256509303777086E-2</v>
      </c>
      <c r="P27">
        <f t="shared" si="3"/>
        <v>5.4710261372605484E-2</v>
      </c>
      <c r="Q27">
        <f t="shared" si="4"/>
        <v>4.4740208175976015E-2</v>
      </c>
      <c r="R27">
        <f t="shared" si="5"/>
        <v>7.1724738724209036E-2</v>
      </c>
      <c r="S27">
        <f t="shared" si="6"/>
        <v>0.11838165378308751</v>
      </c>
      <c r="T27">
        <f t="shared" si="7"/>
        <v>1.9575678328152102E-2</v>
      </c>
      <c r="U27">
        <f t="shared" si="8"/>
        <v>8.0482488448666012E-2</v>
      </c>
    </row>
    <row r="28" spans="1:21" x14ac:dyDescent="0.25">
      <c r="A28">
        <v>27</v>
      </c>
      <c r="B28">
        <f t="shared" si="9"/>
        <v>0.42622950819672129</v>
      </c>
      <c r="C28">
        <f t="shared" si="10"/>
        <v>0.8666666666666667</v>
      </c>
      <c r="D28">
        <f>NORMDIST(sortiert3!A28,AVERAGE(sortiert3!A$2:A$62),_xlfn.STDEV.S(sortiert3!A$2:A$62),1)</f>
        <v>0.47891509169457191</v>
      </c>
      <c r="E28">
        <f>NORMDIST(sortiert3!B28,AVERAGE(sortiert3!B$2:B$31),_xlfn.STDEV.S(sortiert3!B$2:B$31),1)</f>
        <v>0.9484956909521739</v>
      </c>
      <c r="F28">
        <f>NORMDIST(sortiert3!C28,AVERAGE(sortiert3!C$2:C$31),_xlfn.STDEV.S(sortiert3!C$2:C$31),1)</f>
        <v>0.84558984263711046</v>
      </c>
      <c r="G28">
        <f>NORMDIST(sortiert3!D28,AVERAGE(sortiert3!D$2:D$31),_xlfn.STDEV.S(sortiert3!D$2:D$31),1)</f>
        <v>0.88804359470593885</v>
      </c>
      <c r="H28">
        <f>NORMDIST(sortiert3!E28,AVERAGE(sortiert3!E$2:E$31),_xlfn.STDEV.S(sortiert3!E$2:E$31),1)</f>
        <v>0.87807354150930939</v>
      </c>
      <c r="I28">
        <f>NORMDIST(sortiert3!F28,AVERAGE(sortiert3!F$2:F$31),_xlfn.STDEV.S(sortiert3!F$2:F$31),1)</f>
        <v>0.90505807205754241</v>
      </c>
      <c r="J28">
        <f>NORMDIST(sortiert3!G28,AVERAGE(sortiert3!G$2:G$31),_xlfn.STDEV.S(sortiert3!G$2:G$31),1)</f>
        <v>0.74594339412013888</v>
      </c>
      <c r="K28">
        <f>NORMDIST(sortiert3!H28,AVERAGE(sortiert3!H$2:H$31),_xlfn.STDEV.S(sortiert3!H$2:H$31),1)</f>
        <v>0.90378806875910556</v>
      </c>
      <c r="L28">
        <f>NORMDIST(sortiert3!I28,AVERAGE(sortiert3!I$2:I$31),_xlfn.STDEV.S(sortiert3!I$2:I$31),1)</f>
        <v>0.93100223840472851</v>
      </c>
      <c r="M28">
        <f t="shared" si="0"/>
        <v>5.268558349785063E-2</v>
      </c>
      <c r="N28">
        <f t="shared" si="1"/>
        <v>8.1829024285507201E-2</v>
      </c>
      <c r="O28">
        <f t="shared" si="2"/>
        <v>2.107682402955624E-2</v>
      </c>
      <c r="P28">
        <f t="shared" si="3"/>
        <v>2.1376928039272158E-2</v>
      </c>
      <c r="Q28">
        <f t="shared" si="4"/>
        <v>1.1406874842642689E-2</v>
      </c>
      <c r="R28">
        <f t="shared" si="5"/>
        <v>3.839140539087571E-2</v>
      </c>
      <c r="S28">
        <f t="shared" si="6"/>
        <v>0.12072327254652782</v>
      </c>
      <c r="T28">
        <f t="shared" si="7"/>
        <v>3.712140209243886E-2</v>
      </c>
      <c r="U28">
        <f t="shared" si="8"/>
        <v>6.4335571738061814E-2</v>
      </c>
    </row>
    <row r="29" spans="1:21" x14ac:dyDescent="0.25">
      <c r="A29">
        <v>28</v>
      </c>
      <c r="B29">
        <f t="shared" si="9"/>
        <v>0.44262295081967212</v>
      </c>
      <c r="C29">
        <f t="shared" si="10"/>
        <v>0.9</v>
      </c>
      <c r="D29">
        <f>NORMDIST(sortiert3!A29,AVERAGE(sortiert3!A$2:A$62),_xlfn.STDEV.S(sortiert3!A$2:A$62),1)</f>
        <v>0.49702893815151711</v>
      </c>
      <c r="E29">
        <f>NORMDIST(sortiert3!B29,AVERAGE(sortiert3!B$2:B$31),_xlfn.STDEV.S(sortiert3!B$2:B$31),1)</f>
        <v>0.9484956909521739</v>
      </c>
      <c r="F29">
        <f>NORMDIST(sortiert3!C29,AVERAGE(sortiert3!C$2:C$31),_xlfn.STDEV.S(sortiert3!C$2:C$31),1)</f>
        <v>0.97909472851171064</v>
      </c>
      <c r="G29">
        <f>NORMDIST(sortiert3!D29,AVERAGE(sortiert3!D$2:D$31),_xlfn.STDEV.S(sortiert3!D$2:D$31),1)</f>
        <v>0.93364210477210152</v>
      </c>
      <c r="H29">
        <f>NORMDIST(sortiert3!E29,AVERAGE(sortiert3!E$2:E$31),_xlfn.STDEV.S(sortiert3!E$2:E$31),1)</f>
        <v>0.94201879719717163</v>
      </c>
      <c r="I29">
        <f>NORMDIST(sortiert3!F29,AVERAGE(sortiert3!F$2:F$31),_xlfn.STDEV.S(sortiert3!F$2:F$31),1)</f>
        <v>0.90505807205754241</v>
      </c>
      <c r="J29">
        <f>NORMDIST(sortiert3!G29,AVERAGE(sortiert3!G$2:G$31),_xlfn.STDEV.S(sortiert3!G$2:G$31),1)</f>
        <v>0.95918232812255622</v>
      </c>
      <c r="K29">
        <f>NORMDIST(sortiert3!H29,AVERAGE(sortiert3!H$2:H$31),_xlfn.STDEV.S(sortiert3!H$2:H$31),1)</f>
        <v>0.97262545130226885</v>
      </c>
      <c r="L29">
        <f>NORMDIST(sortiert3!I29,AVERAGE(sortiert3!I$2:I$31),_xlfn.STDEV.S(sortiert3!I$2:I$31),1)</f>
        <v>0.94541785464486239</v>
      </c>
      <c r="M29">
        <f t="shared" si="0"/>
        <v>5.4405987331844985E-2</v>
      </c>
      <c r="N29">
        <f t="shared" si="1"/>
        <v>4.8495690952173875E-2</v>
      </c>
      <c r="O29">
        <f t="shared" si="2"/>
        <v>7.9094728511710621E-2</v>
      </c>
      <c r="P29">
        <f t="shared" si="3"/>
        <v>3.36421047721015E-2</v>
      </c>
      <c r="Q29">
        <f t="shared" si="4"/>
        <v>4.2018797197171609E-2</v>
      </c>
      <c r="R29">
        <f t="shared" si="5"/>
        <v>5.0580720575423843E-3</v>
      </c>
      <c r="S29">
        <f t="shared" si="6"/>
        <v>5.9182328122556194E-2</v>
      </c>
      <c r="T29">
        <f t="shared" si="7"/>
        <v>7.2625451302268829E-2</v>
      </c>
      <c r="U29">
        <f t="shared" si="8"/>
        <v>4.5417854644862365E-2</v>
      </c>
    </row>
    <row r="30" spans="1:21" x14ac:dyDescent="0.25">
      <c r="A30">
        <v>29</v>
      </c>
      <c r="B30">
        <f t="shared" si="9"/>
        <v>0.45901639344262296</v>
      </c>
      <c r="C30">
        <f t="shared" si="10"/>
        <v>0.93333333333333335</v>
      </c>
      <c r="D30">
        <f>NORMDIST(sortiert3!A30,AVERAGE(sortiert3!A$2:A$62),_xlfn.STDEV.S(sortiert3!A$2:A$62),1)</f>
        <v>0.51514891305728217</v>
      </c>
      <c r="E30">
        <f>NORMDIST(sortiert3!B30,AVERAGE(sortiert3!B$2:B$31),_xlfn.STDEV.S(sortiert3!B$2:B$31),1)</f>
        <v>0.99694764009835635</v>
      </c>
      <c r="F30">
        <f>NORMDIST(sortiert3!C30,AVERAGE(sortiert3!C$2:C$31),_xlfn.STDEV.S(sortiert3!C$2:C$31),1)</f>
        <v>0.97909472851171064</v>
      </c>
      <c r="G30">
        <f>NORMDIST(sortiert3!D30,AVERAGE(sortiert3!D$2:D$31),_xlfn.STDEV.S(sortiert3!D$2:D$31),1)</f>
        <v>0.96333464982695705</v>
      </c>
      <c r="H30">
        <f>NORMDIST(sortiert3!E30,AVERAGE(sortiert3!E$2:E$31),_xlfn.STDEV.S(sortiert3!E$2:E$31),1)</f>
        <v>0.97606312523880623</v>
      </c>
      <c r="I30">
        <f>NORMDIST(sortiert3!F30,AVERAGE(sortiert3!F$2:F$31),_xlfn.STDEV.S(sortiert3!F$2:F$31),1)</f>
        <v>0.99187737184516789</v>
      </c>
      <c r="J30">
        <f>NORMDIST(sortiert3!G30,AVERAGE(sortiert3!G$2:G$31),_xlfn.STDEV.S(sortiert3!G$2:G$31),1)</f>
        <v>0.98646897652753118</v>
      </c>
      <c r="K30">
        <f>NORMDIST(sortiert3!H30,AVERAGE(sortiert3!H$2:H$31),_xlfn.STDEV.S(sortiert3!H$2:H$31),1)</f>
        <v>0.98327619137265931</v>
      </c>
      <c r="L30">
        <f>NORMDIST(sortiert3!I30,AVERAGE(sortiert3!I$2:I$31),_xlfn.STDEV.S(sortiert3!I$2:I$31),1)</f>
        <v>0.96706360060975038</v>
      </c>
      <c r="M30">
        <f t="shared" si="0"/>
        <v>5.6132519614659204E-2</v>
      </c>
      <c r="N30">
        <f t="shared" si="1"/>
        <v>6.3614306765022999E-2</v>
      </c>
      <c r="O30">
        <f t="shared" si="2"/>
        <v>4.5761395178377295E-2</v>
      </c>
      <c r="P30">
        <f t="shared" si="3"/>
        <v>3.0001316493623698E-2</v>
      </c>
      <c r="Q30">
        <f t="shared" si="4"/>
        <v>4.272979190547288E-2</v>
      </c>
      <c r="R30">
        <f t="shared" si="5"/>
        <v>5.854403851183454E-2</v>
      </c>
      <c r="S30">
        <f t="shared" si="6"/>
        <v>5.3135643194197835E-2</v>
      </c>
      <c r="T30">
        <f t="shared" si="7"/>
        <v>4.9942858039325966E-2</v>
      </c>
      <c r="U30">
        <f t="shared" si="8"/>
        <v>3.3730267276417036E-2</v>
      </c>
    </row>
    <row r="31" spans="1:21" x14ac:dyDescent="0.25">
      <c r="A31">
        <v>30</v>
      </c>
      <c r="B31">
        <f t="shared" si="9"/>
        <v>0.47540983606557374</v>
      </c>
      <c r="C31">
        <f t="shared" si="10"/>
        <v>0.96666666666666667</v>
      </c>
      <c r="D31">
        <f>NORMDIST(sortiert3!A31,AVERAGE(sortiert3!A$2:A$62),_xlfn.STDEV.S(sortiert3!A$2:A$62),1)</f>
        <v>0.51514891305728217</v>
      </c>
      <c r="E31">
        <f>NORMDIST(sortiert3!B31,AVERAGE(sortiert3!B$2:B$31),_xlfn.STDEV.S(sortiert3!B$2:B$31),1)</f>
        <v>0.99694764009835635</v>
      </c>
      <c r="F31">
        <f>NORMDIST(sortiert3!C31,AVERAGE(sortiert3!C$2:C$31),_xlfn.STDEV.S(sortiert3!C$2:C$31),1)</f>
        <v>0.97909472851171064</v>
      </c>
      <c r="G31">
        <f>NORMDIST(sortiert3!D31,AVERAGE(sortiert3!D$2:D$31),_xlfn.STDEV.S(sortiert3!D$2:D$31),1)</f>
        <v>0.99099334903854996</v>
      </c>
      <c r="H31">
        <f>NORMDIST(sortiert3!E31,AVERAGE(sortiert3!E$2:E$31),_xlfn.STDEV.S(sortiert3!E$2:E$31),1)</f>
        <v>0.97606312523880623</v>
      </c>
      <c r="I31">
        <f>NORMDIST(sortiert3!F31,AVERAGE(sortiert3!F$2:F$31),_xlfn.STDEV.S(sortiert3!F$2:F$31),1)</f>
        <v>0.99840894974835093</v>
      </c>
      <c r="J31">
        <f>NORMDIST(sortiert3!G31,AVERAGE(sortiert3!G$2:G$31),_xlfn.STDEV.S(sortiert3!G$2:G$31),1)</f>
        <v>0.9998766181923856</v>
      </c>
      <c r="K31">
        <f>NORMDIST(sortiert3!H31,AVERAGE(sortiert3!H$2:H$31),_xlfn.STDEV.S(sortiert3!H$2:H$31),1)</f>
        <v>0.99443009149814099</v>
      </c>
      <c r="L31">
        <f>NORMDIST(sortiert3!I31,AVERAGE(sortiert3!I$2:I$31),_xlfn.STDEV.S(sortiert3!I$2:I$31),1)</f>
        <v>0.99817696213766927</v>
      </c>
      <c r="M31">
        <f t="shared" si="0"/>
        <v>3.9739076991708422E-2</v>
      </c>
      <c r="N31">
        <f t="shared" si="1"/>
        <v>3.0280973431689673E-2</v>
      </c>
      <c r="O31">
        <f t="shared" si="2"/>
        <v>1.2428061845043969E-2</v>
      </c>
      <c r="P31">
        <f t="shared" si="3"/>
        <v>2.432668237188329E-2</v>
      </c>
      <c r="Q31">
        <f t="shared" si="4"/>
        <v>9.3964585721395544E-3</v>
      </c>
      <c r="R31">
        <f t="shared" si="5"/>
        <v>3.1742283081684253E-2</v>
      </c>
      <c r="S31">
        <f t="shared" si="6"/>
        <v>3.3209951525718928E-2</v>
      </c>
      <c r="T31">
        <f t="shared" si="7"/>
        <v>2.7763424831474315E-2</v>
      </c>
      <c r="U31">
        <f t="shared" si="8"/>
        <v>3.1510295471002592E-2</v>
      </c>
    </row>
    <row r="32" spans="1:21" x14ac:dyDescent="0.25">
      <c r="A32">
        <v>31</v>
      </c>
      <c r="B32">
        <f t="shared" si="9"/>
        <v>0.49180327868852458</v>
      </c>
      <c r="D32">
        <f>NORMDIST(sortiert3!A32,AVERAGE(sortiert3!A$2:A$62),_xlfn.STDEV.S(sortiert3!A$2:A$62),1)</f>
        <v>0.53323765453692551</v>
      </c>
      <c r="M32">
        <f t="shared" si="0"/>
        <v>4.1434375848400928E-2</v>
      </c>
    </row>
    <row r="33" spans="1:13" x14ac:dyDescent="0.25">
      <c r="A33">
        <v>32</v>
      </c>
      <c r="B33">
        <f t="shared" si="9"/>
        <v>0.50819672131147542</v>
      </c>
      <c r="D33">
        <f>NORMDIST(sortiert3!A33,AVERAGE(sortiert3!A$2:A$62),_xlfn.STDEV.S(sortiert3!A$2:A$62),1)</f>
        <v>0.53323765453692551</v>
      </c>
      <c r="M33">
        <f t="shared" si="0"/>
        <v>2.504093322545009E-2</v>
      </c>
    </row>
    <row r="34" spans="1:13" x14ac:dyDescent="0.25">
      <c r="A34">
        <v>33</v>
      </c>
      <c r="B34">
        <f t="shared" si="9"/>
        <v>0.52459016393442626</v>
      </c>
      <c r="D34">
        <f>NORMDIST(sortiert3!A34,AVERAGE(sortiert3!A$2:A$62),_xlfn.STDEV.S(sortiert3!A$2:A$62),1)</f>
        <v>0.53323765453692551</v>
      </c>
      <c r="M34">
        <f t="shared" ref="M34:M62" si="11">ABS($B34-D34)</f>
        <v>8.6474906024992526E-3</v>
      </c>
    </row>
    <row r="35" spans="1:13" x14ac:dyDescent="0.25">
      <c r="A35">
        <v>34</v>
      </c>
      <c r="B35">
        <f t="shared" si="9"/>
        <v>0.54098360655737709</v>
      </c>
      <c r="D35">
        <f>NORMDIST(sortiert3!A35,AVERAGE(sortiert3!A$2:A$62),_xlfn.STDEV.S(sortiert3!A$2:A$62),1)</f>
        <v>0.55125799377025897</v>
      </c>
      <c r="M35">
        <f t="shared" si="11"/>
        <v>1.0274387212881875E-2</v>
      </c>
    </row>
    <row r="36" spans="1:13" x14ac:dyDescent="0.25">
      <c r="A36">
        <v>35</v>
      </c>
      <c r="B36">
        <f t="shared" si="9"/>
        <v>0.55737704918032782</v>
      </c>
      <c r="D36">
        <f>NORMDIST(sortiert3!A36,AVERAGE(sortiert3!A$2:A$62),_xlfn.STDEV.S(sortiert3!A$2:A$62),1)</f>
        <v>0.55125799377025897</v>
      </c>
      <c r="M36">
        <f t="shared" si="11"/>
        <v>6.1190554100688521E-3</v>
      </c>
    </row>
    <row r="37" spans="1:13" x14ac:dyDescent="0.25">
      <c r="A37">
        <v>36</v>
      </c>
      <c r="B37">
        <f t="shared" si="9"/>
        <v>0.57377049180327866</v>
      </c>
      <c r="D37">
        <f>NORMDIST(sortiert3!A37,AVERAGE(sortiert3!A$2:A$62),_xlfn.STDEV.S(sortiert3!A$2:A$62),1)</f>
        <v>0.56917318395680072</v>
      </c>
      <c r="M37">
        <f t="shared" si="11"/>
        <v>4.5973078464779382E-3</v>
      </c>
    </row>
    <row r="38" spans="1:13" x14ac:dyDescent="0.25">
      <c r="A38">
        <v>37</v>
      </c>
      <c r="B38">
        <f t="shared" si="9"/>
        <v>0.5901639344262295</v>
      </c>
      <c r="D38">
        <f>NORMDIST(sortiert3!A38,AVERAGE(sortiert3!A$2:A$62),_xlfn.STDEV.S(sortiert3!A$2:A$62),1)</f>
        <v>0.58694712494417267</v>
      </c>
      <c r="M38">
        <f t="shared" si="11"/>
        <v>3.216809482056826E-3</v>
      </c>
    </row>
    <row r="39" spans="1:13" x14ac:dyDescent="0.25">
      <c r="A39">
        <v>38</v>
      </c>
      <c r="B39">
        <f t="shared" si="9"/>
        <v>0.60655737704918034</v>
      </c>
      <c r="D39">
        <f>NORMDIST(sortiert3!A39,AVERAGE(sortiert3!A$2:A$62),_xlfn.STDEV.S(sortiert3!A$2:A$62),1)</f>
        <v>0.58694712494417267</v>
      </c>
      <c r="M39">
        <f t="shared" si="11"/>
        <v>1.9610252105007664E-2</v>
      </c>
    </row>
    <row r="40" spans="1:13" x14ac:dyDescent="0.25">
      <c r="A40">
        <v>39</v>
      </c>
      <c r="B40">
        <f t="shared" si="9"/>
        <v>0.62295081967213117</v>
      </c>
      <c r="D40">
        <f>NORMDIST(sortiert3!A40,AVERAGE(sortiert3!A$2:A$62),_xlfn.STDEV.S(sortiert3!A$2:A$62),1)</f>
        <v>0.63907466524251211</v>
      </c>
      <c r="M40">
        <f t="shared" si="11"/>
        <v>1.6123845570380935E-2</v>
      </c>
    </row>
    <row r="41" spans="1:13" x14ac:dyDescent="0.25">
      <c r="A41">
        <v>40</v>
      </c>
      <c r="B41">
        <f t="shared" si="9"/>
        <v>0.63934426229508201</v>
      </c>
      <c r="D41">
        <f>NORMDIST(sortiert3!A41,AVERAGE(sortiert3!A$2:A$62),_xlfn.STDEV.S(sortiert3!A$2:A$62),1)</f>
        <v>0.63907466524251211</v>
      </c>
      <c r="M41">
        <f t="shared" si="11"/>
        <v>2.6959705256990318E-4</v>
      </c>
    </row>
    <row r="42" spans="1:13" x14ac:dyDescent="0.25">
      <c r="A42">
        <v>41</v>
      </c>
      <c r="B42">
        <f t="shared" si="9"/>
        <v>0.65573770491803274</v>
      </c>
      <c r="D42">
        <f>NORMDIST(sortiert3!A42,AVERAGE(sortiert3!A$2:A$62),_xlfn.STDEV.S(sortiert3!A$2:A$62),1)</f>
        <v>0.63907466524251211</v>
      </c>
      <c r="M42">
        <f t="shared" si="11"/>
        <v>1.666303967552063E-2</v>
      </c>
    </row>
    <row r="43" spans="1:13" x14ac:dyDescent="0.25">
      <c r="A43">
        <v>42</v>
      </c>
      <c r="B43">
        <f t="shared" si="9"/>
        <v>0.67213114754098358</v>
      </c>
      <c r="D43">
        <f>NORMDIST(sortiert3!A43,AVERAGE(sortiert3!A$2:A$62),_xlfn.STDEV.S(sortiert3!A$2:A$62),1)</f>
        <v>0.65594297162005777</v>
      </c>
      <c r="M43">
        <f t="shared" si="11"/>
        <v>1.6188175920925807E-2</v>
      </c>
    </row>
    <row r="44" spans="1:13" x14ac:dyDescent="0.25">
      <c r="A44">
        <v>43</v>
      </c>
      <c r="B44">
        <f t="shared" si="9"/>
        <v>0.68852459016393441</v>
      </c>
      <c r="D44">
        <f>NORMDIST(sortiert3!A44,AVERAGE(sortiert3!A$2:A$62),_xlfn.STDEV.S(sortiert3!A$2:A$62),1)</f>
        <v>0.68873725214920056</v>
      </c>
      <c r="M44">
        <f t="shared" si="11"/>
        <v>2.1266198526614932E-4</v>
      </c>
    </row>
    <row r="45" spans="1:13" x14ac:dyDescent="0.25">
      <c r="A45">
        <v>44</v>
      </c>
      <c r="B45">
        <f t="shared" si="9"/>
        <v>0.70491803278688525</v>
      </c>
      <c r="D45">
        <f>NORMDIST(sortiert3!A45,AVERAGE(sortiert3!A$2:A$62),_xlfn.STDEV.S(sortiert3!A$2:A$62),1)</f>
        <v>0.68873725214920056</v>
      </c>
      <c r="M45">
        <f t="shared" si="11"/>
        <v>1.6180780637684689E-2</v>
      </c>
    </row>
    <row r="46" spans="1:13" x14ac:dyDescent="0.25">
      <c r="A46">
        <v>45</v>
      </c>
      <c r="B46">
        <f t="shared" si="9"/>
        <v>0.72131147540983609</v>
      </c>
      <c r="D46">
        <f>NORMDIST(sortiert3!A46,AVERAGE(sortiert3!A$2:A$62),_xlfn.STDEV.S(sortiert3!A$2:A$62),1)</f>
        <v>0.70460910828606582</v>
      </c>
      <c r="M46">
        <f t="shared" si="11"/>
        <v>1.6702367123770268E-2</v>
      </c>
    </row>
    <row r="47" spans="1:13" x14ac:dyDescent="0.25">
      <c r="A47">
        <v>46</v>
      </c>
      <c r="B47">
        <f t="shared" si="9"/>
        <v>0.73770491803278693</v>
      </c>
      <c r="D47">
        <f>NORMDIST(sortiert3!A47,AVERAGE(sortiert3!A$2:A$62),_xlfn.STDEV.S(sortiert3!A$2:A$62),1)</f>
        <v>0.72009801740526225</v>
      </c>
      <c r="M47">
        <f t="shared" si="11"/>
        <v>1.760690062752468E-2</v>
      </c>
    </row>
    <row r="48" spans="1:13" x14ac:dyDescent="0.25">
      <c r="A48">
        <v>47</v>
      </c>
      <c r="B48">
        <f t="shared" si="9"/>
        <v>0.75409836065573765</v>
      </c>
      <c r="D48">
        <f>NORMDIST(sortiert3!A48,AVERAGE(sortiert3!A$2:A$62),_xlfn.STDEV.S(sortiert3!A$2:A$62),1)</f>
        <v>0.73518206156054244</v>
      </c>
      <c r="M48">
        <f t="shared" si="11"/>
        <v>1.891629909519521E-2</v>
      </c>
    </row>
    <row r="49" spans="1:21" x14ac:dyDescent="0.25">
      <c r="A49">
        <v>48</v>
      </c>
      <c r="B49">
        <f t="shared" si="9"/>
        <v>0.77049180327868849</v>
      </c>
      <c r="D49">
        <f>NORMDIST(sortiert3!A49,AVERAGE(sortiert3!A$2:A$62),_xlfn.STDEV.S(sortiert3!A$2:A$62),1)</f>
        <v>0.73518206156054244</v>
      </c>
      <c r="M49">
        <f t="shared" si="11"/>
        <v>3.5309741718146048E-2</v>
      </c>
    </row>
    <row r="50" spans="1:21" x14ac:dyDescent="0.25">
      <c r="A50">
        <v>49</v>
      </c>
      <c r="B50">
        <f t="shared" si="9"/>
        <v>0.78688524590163933</v>
      </c>
      <c r="D50">
        <f>NORMDIST(sortiert3!A50,AVERAGE(sortiert3!A$2:A$62),_xlfn.STDEV.S(sortiert3!A$2:A$62),1)</f>
        <v>0.73518206156054244</v>
      </c>
      <c r="M50">
        <f t="shared" si="11"/>
        <v>5.1703184341096886E-2</v>
      </c>
    </row>
    <row r="51" spans="1:21" x14ac:dyDescent="0.25">
      <c r="A51">
        <v>50</v>
      </c>
      <c r="B51">
        <f t="shared" si="9"/>
        <v>0.80327868852459017</v>
      </c>
      <c r="D51">
        <f>NORMDIST(sortiert3!A51,AVERAGE(sortiert3!A$2:A$62),_xlfn.STDEV.S(sortiert3!A$2:A$62),1)</f>
        <v>0.7498415430281572</v>
      </c>
      <c r="M51">
        <f t="shared" si="11"/>
        <v>5.343714549643297E-2</v>
      </c>
    </row>
    <row r="52" spans="1:21" x14ac:dyDescent="0.25">
      <c r="A52">
        <v>51</v>
      </c>
      <c r="B52">
        <f t="shared" si="9"/>
        <v>0.81967213114754101</v>
      </c>
      <c r="D52">
        <f>NORMDIST(sortiert3!A52,AVERAGE(sortiert3!A$2:A$62),_xlfn.STDEV.S(sortiert3!A$2:A$62),1)</f>
        <v>0.7498415430281572</v>
      </c>
      <c r="M52">
        <f t="shared" si="11"/>
        <v>6.9830588119383807E-2</v>
      </c>
    </row>
    <row r="53" spans="1:21" x14ac:dyDescent="0.25">
      <c r="A53">
        <v>52</v>
      </c>
      <c r="B53">
        <f t="shared" si="9"/>
        <v>0.83606557377049184</v>
      </c>
      <c r="D53">
        <f>NORMDIST(sortiert3!A53,AVERAGE(sortiert3!A$2:A$62),_xlfn.STDEV.S(sortiert3!A$2:A$62),1)</f>
        <v>0.8969874799239248</v>
      </c>
      <c r="M53">
        <f t="shared" si="11"/>
        <v>6.0921906153432959E-2</v>
      </c>
    </row>
    <row r="54" spans="1:21" x14ac:dyDescent="0.25">
      <c r="A54">
        <v>53</v>
      </c>
      <c r="B54">
        <f t="shared" si="9"/>
        <v>0.85245901639344257</v>
      </c>
      <c r="D54">
        <f>NORMDIST(sortiert3!A54,AVERAGE(sortiert3!A$2:A$62),_xlfn.STDEV.S(sortiert3!A$2:A$62),1)</f>
        <v>0.9049021766830827</v>
      </c>
      <c r="M54">
        <f t="shared" si="11"/>
        <v>5.2443160289640134E-2</v>
      </c>
    </row>
    <row r="55" spans="1:21" x14ac:dyDescent="0.25">
      <c r="A55">
        <v>54</v>
      </c>
      <c r="B55">
        <f t="shared" si="9"/>
        <v>0.86885245901639341</v>
      </c>
      <c r="D55">
        <f>NORMDIST(sortiert3!A55,AVERAGE(sortiert3!A$2:A$62),_xlfn.STDEV.S(sortiert3!A$2:A$62),1)</f>
        <v>0.9049021766830827</v>
      </c>
      <c r="M55">
        <f t="shared" si="11"/>
        <v>3.6049717666689296E-2</v>
      </c>
    </row>
    <row r="56" spans="1:21" x14ac:dyDescent="0.25">
      <c r="A56">
        <v>55</v>
      </c>
      <c r="B56">
        <f t="shared" si="9"/>
        <v>0.88524590163934425</v>
      </c>
      <c r="D56">
        <f>NORMDIST(sortiert3!A56,AVERAGE(sortiert3!A$2:A$62),_xlfn.STDEV.S(sortiert3!A$2:A$62),1)</f>
        <v>0.9049021766830827</v>
      </c>
      <c r="M56">
        <f t="shared" si="11"/>
        <v>1.9656275043738458E-2</v>
      </c>
    </row>
    <row r="57" spans="1:21" x14ac:dyDescent="0.25">
      <c r="A57">
        <v>56</v>
      </c>
      <c r="B57">
        <f t="shared" si="9"/>
        <v>0.90163934426229508</v>
      </c>
      <c r="D57">
        <f>NORMDIST(sortiert3!A57,AVERAGE(sortiert3!A$2:A$62),_xlfn.STDEV.S(sortiert3!A$2:A$62),1)</f>
        <v>0.93211339298690266</v>
      </c>
      <c r="M57">
        <f t="shared" si="11"/>
        <v>3.0474048724607572E-2</v>
      </c>
    </row>
    <row r="58" spans="1:21" x14ac:dyDescent="0.25">
      <c r="A58">
        <v>57</v>
      </c>
      <c r="B58">
        <f t="shared" si="9"/>
        <v>0.91803278688524592</v>
      </c>
      <c r="D58">
        <f>NORMDIST(sortiert3!A58,AVERAGE(sortiert3!A$2:A$62),_xlfn.STDEV.S(sortiert3!A$2:A$62),1)</f>
        <v>0.93787131292263703</v>
      </c>
      <c r="M58">
        <f t="shared" si="11"/>
        <v>1.9838526037391113E-2</v>
      </c>
    </row>
    <row r="59" spans="1:21" x14ac:dyDescent="0.25">
      <c r="A59">
        <v>58</v>
      </c>
      <c r="B59">
        <f t="shared" si="9"/>
        <v>0.93442622950819676</v>
      </c>
      <c r="D59">
        <f>NORMDIST(sortiert3!A59,AVERAGE(sortiert3!A$2:A$62),_xlfn.STDEV.S(sortiert3!A$2:A$62),1)</f>
        <v>0.97417322634180037</v>
      </c>
      <c r="M59">
        <f t="shared" si="11"/>
        <v>3.9746996833603609E-2</v>
      </c>
    </row>
    <row r="60" spans="1:21" x14ac:dyDescent="0.25">
      <c r="A60">
        <v>59</v>
      </c>
      <c r="B60">
        <f t="shared" si="9"/>
        <v>0.95081967213114749</v>
      </c>
      <c r="D60">
        <f>NORMDIST(sortiert3!A60,AVERAGE(sortiert3!A$2:A$62),_xlfn.STDEV.S(sortiert3!A$2:A$62),1)</f>
        <v>0.97417322634180037</v>
      </c>
      <c r="M60">
        <f t="shared" si="11"/>
        <v>2.3353554210652883E-2</v>
      </c>
    </row>
    <row r="61" spans="1:21" x14ac:dyDescent="0.25">
      <c r="A61">
        <v>60</v>
      </c>
      <c r="B61">
        <f t="shared" si="9"/>
        <v>0.96721311475409832</v>
      </c>
      <c r="D61">
        <f>NORMDIST(sortiert3!A61,AVERAGE(sortiert3!A$2:A$62),_xlfn.STDEV.S(sortiert3!A$2:A$62),1)</f>
        <v>0.97417322634180037</v>
      </c>
      <c r="M61">
        <f t="shared" si="11"/>
        <v>6.9601115877020447E-3</v>
      </c>
    </row>
    <row r="62" spans="1:21" x14ac:dyDescent="0.25">
      <c r="A62">
        <v>61</v>
      </c>
      <c r="B62">
        <f t="shared" si="9"/>
        <v>0.98360655737704916</v>
      </c>
      <c r="D62">
        <f>NORMDIST(sortiert3!A62,AVERAGE(sortiert3!A$2:A$62),_xlfn.STDEV.S(sortiert3!A$2:A$62),1)</f>
        <v>0.97916838456323807</v>
      </c>
      <c r="M62">
        <f t="shared" si="11"/>
        <v>4.4381728138110921E-3</v>
      </c>
    </row>
    <row r="64" spans="1:21" x14ac:dyDescent="0.25">
      <c r="M64">
        <f>MAX(M2:M62)</f>
        <v>6.9830588119383807E-2</v>
      </c>
      <c r="N64">
        <f t="shared" ref="N64:U64" si="12">MAX(N2:N31)</f>
        <v>0.35670498824003455</v>
      </c>
      <c r="O64">
        <f t="shared" si="12"/>
        <v>0.19999999999999996</v>
      </c>
      <c r="P64">
        <f t="shared" si="12"/>
        <v>0.13959933677788669</v>
      </c>
      <c r="Q64">
        <f t="shared" si="12"/>
        <v>0.14043961457110313</v>
      </c>
      <c r="R64">
        <f t="shared" si="12"/>
        <v>0.26177568634699766</v>
      </c>
      <c r="S64">
        <f t="shared" si="12"/>
        <v>0.17941251156097104</v>
      </c>
      <c r="T64">
        <f t="shared" si="12"/>
        <v>0.1017524943882533</v>
      </c>
      <c r="U64">
        <f t="shared" si="12"/>
        <v>0.20397013268106939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opLeftCell="A31" workbookViewId="0">
      <selection activeCell="K37" sqref="K37"/>
    </sheetView>
  </sheetViews>
  <sheetFormatPr baseColWidth="10" defaultRowHeight="15" x14ac:dyDescent="0.25"/>
  <sheetData>
    <row r="1" spans="1:21" x14ac:dyDescent="0.25">
      <c r="A1" t="s">
        <v>23</v>
      </c>
      <c r="B1" t="s">
        <v>25</v>
      </c>
      <c r="C1" t="s">
        <v>25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</row>
    <row r="2" spans="1:21" x14ac:dyDescent="0.25">
      <c r="A2">
        <v>1</v>
      </c>
      <c r="B2">
        <f>(A2-1)/61</f>
        <v>0</v>
      </c>
      <c r="C2">
        <f>(A2-1)/30</f>
        <v>0</v>
      </c>
      <c r="D2">
        <f>NORMDIST(sortiert4!A2,AVERAGE(sortiert4!A$2:A$62),_xlfn.STDEV.S(sortiert4!A$2:A$62),1)</f>
        <v>2.5709349063231107E-2</v>
      </c>
      <c r="E2">
        <f>NORMDIST(sortiert4!B2,AVERAGE(sortiert4!B$2:B$31),_xlfn.STDEV.S(sortiert4!B$2:B$31),1)</f>
        <v>0.11132729725175441</v>
      </c>
      <c r="F2">
        <f>NORMDIST(sortiert4!C2,AVERAGE(sortiert4!C$2:C$31),_xlfn.STDEV.S(sortiert4!C$2:C$31),1)</f>
        <v>0.2135979388222097</v>
      </c>
      <c r="G2">
        <f>NORMDIST(sortiert4!D2,AVERAGE(sortiert4!D$2:D$31),_xlfn.STDEV.S(sortiert4!D$2:D$31),1)</f>
        <v>0.37155764698633564</v>
      </c>
      <c r="H2">
        <f>NORMDIST(sortiert4!E2,AVERAGE(sortiert4!E$2:E$31),_xlfn.STDEV.S(sortiert4!E$2:E$31),1)</f>
        <v>0.11785572871418951</v>
      </c>
      <c r="I2">
        <f>NORMDIST(sortiert4!F2,AVERAGE(sortiert4!F$2:F$31),_xlfn.STDEV.S(sortiert4!F$2:F$31),1)</f>
        <v>0.32169773994669493</v>
      </c>
      <c r="J2">
        <f>NORMDIST(sortiert4!G2,AVERAGE(sortiert4!G$2:G$31),_xlfn.STDEV.S(sortiert4!G$2:G$31),1)</f>
        <v>0.14381402173428162</v>
      </c>
      <c r="K2">
        <f>NORMDIST(sortiert4!H2,AVERAGE(sortiert4!H$2:H$31),_xlfn.STDEV.S(sortiert4!H$2:H$31),1)</f>
        <v>3.142465998013335E-2</v>
      </c>
      <c r="L2">
        <f>NORMDIST(sortiert4!I2,AVERAGE(sortiert4!I$2:I$31),_xlfn.STDEV.S(sortiert4!I$2:I$31),1)</f>
        <v>0.14612194982028873</v>
      </c>
      <c r="M2">
        <f t="shared" ref="M2:M33" si="0">ABS($B2-D2)</f>
        <v>2.5709349063231107E-2</v>
      </c>
      <c r="N2">
        <f t="shared" ref="N2:N31" si="1">ABS($C2-E2)</f>
        <v>0.11132729725175441</v>
      </c>
      <c r="O2">
        <f t="shared" ref="O2:O31" si="2">ABS($C2-F2)</f>
        <v>0.2135979388222097</v>
      </c>
      <c r="P2">
        <f t="shared" ref="P2:P31" si="3">ABS($C2-G2)</f>
        <v>0.37155764698633564</v>
      </c>
      <c r="Q2">
        <f t="shared" ref="Q2:Q31" si="4">ABS($C2-H2)</f>
        <v>0.11785572871418951</v>
      </c>
      <c r="R2">
        <f t="shared" ref="R2:R31" si="5">ABS($C2-I2)</f>
        <v>0.32169773994669493</v>
      </c>
      <c r="S2">
        <f t="shared" ref="S2:S31" si="6">ABS($C2-J2)</f>
        <v>0.14381402173428162</v>
      </c>
      <c r="T2">
        <f t="shared" ref="T2:T31" si="7">ABS($C2-K2)</f>
        <v>3.142465998013335E-2</v>
      </c>
      <c r="U2">
        <f t="shared" ref="U2:U31" si="8">ABS($C2-L2)</f>
        <v>0.14612194982028873</v>
      </c>
    </row>
    <row r="3" spans="1:21" x14ac:dyDescent="0.25">
      <c r="A3">
        <v>2</v>
      </c>
      <c r="B3">
        <f t="shared" ref="B3:B62" si="9">(A3-1)/61</f>
        <v>1.6393442622950821E-2</v>
      </c>
      <c r="C3">
        <f t="shared" ref="C3:C31" si="10">(A3-1)/30</f>
        <v>3.3333333333333333E-2</v>
      </c>
      <c r="D3">
        <f>NORMDIST(sortiert4!A3,AVERAGE(sortiert4!A$2:A$62),_xlfn.STDEV.S(sortiert4!A$2:A$62),1)</f>
        <v>2.8686563289646441E-2</v>
      </c>
      <c r="E3">
        <f>NORMDIST(sortiert4!B3,AVERAGE(sortiert4!B$2:B$31),_xlfn.STDEV.S(sortiert4!B$2:B$31),1)</f>
        <v>0.11132729725175441</v>
      </c>
      <c r="F3">
        <f>NORMDIST(sortiert4!C3,AVERAGE(sortiert4!C$2:C$31),_xlfn.STDEV.S(sortiert4!C$2:C$31),1)</f>
        <v>0.2135979388222097</v>
      </c>
      <c r="G3">
        <f>NORMDIST(sortiert4!D3,AVERAGE(sortiert4!D$2:D$31),_xlfn.STDEV.S(sortiert4!D$2:D$31),1)</f>
        <v>0.37155764698633564</v>
      </c>
      <c r="H3">
        <f>NORMDIST(sortiert4!E3,AVERAGE(sortiert4!E$2:E$31),_xlfn.STDEV.S(sortiert4!E$2:E$31),1)</f>
        <v>0.11785572871418951</v>
      </c>
      <c r="I3">
        <f>NORMDIST(sortiert4!F3,AVERAGE(sortiert4!F$2:F$31),_xlfn.STDEV.S(sortiert4!F$2:F$31),1)</f>
        <v>0.32169773994669493</v>
      </c>
      <c r="J3">
        <f>NORMDIST(sortiert4!G3,AVERAGE(sortiert4!G$2:G$31),_xlfn.STDEV.S(sortiert4!G$2:G$31),1)</f>
        <v>0.14381402173428162</v>
      </c>
      <c r="K3">
        <f>NORMDIST(sortiert4!H3,AVERAGE(sortiert4!H$2:H$31),_xlfn.STDEV.S(sortiert4!H$2:H$31),1)</f>
        <v>6.4001081285346997E-2</v>
      </c>
      <c r="L3">
        <f>NORMDIST(sortiert4!I3,AVERAGE(sortiert4!I$2:I$31),_xlfn.STDEV.S(sortiert4!I$2:I$31),1)</f>
        <v>0.14612194982028873</v>
      </c>
      <c r="M3">
        <f t="shared" si="0"/>
        <v>1.229312066669562E-2</v>
      </c>
      <c r="N3">
        <f t="shared" si="1"/>
        <v>7.7993963918421089E-2</v>
      </c>
      <c r="O3">
        <f t="shared" si="2"/>
        <v>0.18026460548887638</v>
      </c>
      <c r="P3">
        <f t="shared" si="3"/>
        <v>0.33822431365300232</v>
      </c>
      <c r="Q3">
        <f t="shared" si="4"/>
        <v>8.452239538085618E-2</v>
      </c>
      <c r="R3">
        <f t="shared" si="5"/>
        <v>0.2883644066133616</v>
      </c>
      <c r="S3">
        <f t="shared" si="6"/>
        <v>0.1104806884009483</v>
      </c>
      <c r="T3">
        <f t="shared" si="7"/>
        <v>3.0667747952013664E-2</v>
      </c>
      <c r="U3">
        <f t="shared" si="8"/>
        <v>0.1127886164869554</v>
      </c>
    </row>
    <row r="4" spans="1:21" x14ac:dyDescent="0.25">
      <c r="A4">
        <v>3</v>
      </c>
      <c r="B4">
        <f t="shared" si="9"/>
        <v>3.2786885245901641E-2</v>
      </c>
      <c r="C4">
        <f t="shared" si="10"/>
        <v>6.6666666666666666E-2</v>
      </c>
      <c r="D4">
        <f>NORMDIST(sortiert4!A4,AVERAGE(sortiert4!A$2:A$62),_xlfn.STDEV.S(sortiert4!A$2:A$62),1)</f>
        <v>7.0395143509311794E-2</v>
      </c>
      <c r="E4">
        <f>NORMDIST(sortiert4!B4,AVERAGE(sortiert4!B$2:B$31),_xlfn.STDEV.S(sortiert4!B$2:B$31),1)</f>
        <v>0.11132729725175441</v>
      </c>
      <c r="F4">
        <f>NORMDIST(sortiert4!C4,AVERAGE(sortiert4!C$2:C$31),_xlfn.STDEV.S(sortiert4!C$2:C$31),1)</f>
        <v>0.2135979388222097</v>
      </c>
      <c r="G4">
        <f>NORMDIST(sortiert4!D4,AVERAGE(sortiert4!D$2:D$31),_xlfn.STDEV.S(sortiert4!D$2:D$31),1)</f>
        <v>0.37155764698633564</v>
      </c>
      <c r="H4">
        <f>NORMDIST(sortiert4!E4,AVERAGE(sortiert4!E$2:E$31),_xlfn.STDEV.S(sortiert4!E$2:E$31),1)</f>
        <v>0.11785572871418951</v>
      </c>
      <c r="I4">
        <f>NORMDIST(sortiert4!F4,AVERAGE(sortiert4!F$2:F$31),_xlfn.STDEV.S(sortiert4!F$2:F$31),1)</f>
        <v>0.32169773994669493</v>
      </c>
      <c r="J4">
        <f>NORMDIST(sortiert4!G4,AVERAGE(sortiert4!G$2:G$31),_xlfn.STDEV.S(sortiert4!G$2:G$31),1)</f>
        <v>0.14381402173428162</v>
      </c>
      <c r="K4">
        <f>NORMDIST(sortiert4!H4,AVERAGE(sortiert4!H$2:H$31),_xlfn.STDEV.S(sortiert4!H$2:H$31),1)</f>
        <v>6.4001081285346997E-2</v>
      </c>
      <c r="L4">
        <f>NORMDIST(sortiert4!I4,AVERAGE(sortiert4!I$2:I$31),_xlfn.STDEV.S(sortiert4!I$2:I$31),1)</f>
        <v>0.21814866040557387</v>
      </c>
      <c r="M4">
        <f t="shared" si="0"/>
        <v>3.7608258263410153E-2</v>
      </c>
      <c r="N4">
        <f t="shared" si="1"/>
        <v>4.4660630585087749E-2</v>
      </c>
      <c r="O4">
        <f t="shared" si="2"/>
        <v>0.14693127215554302</v>
      </c>
      <c r="P4">
        <f t="shared" si="3"/>
        <v>0.30489098031966899</v>
      </c>
      <c r="Q4">
        <f t="shared" si="4"/>
        <v>5.118906204752284E-2</v>
      </c>
      <c r="R4">
        <f t="shared" si="5"/>
        <v>0.25503107328002828</v>
      </c>
      <c r="S4">
        <f t="shared" si="6"/>
        <v>7.7147355067614956E-2</v>
      </c>
      <c r="T4">
        <f t="shared" si="7"/>
        <v>2.6655853813196684E-3</v>
      </c>
      <c r="U4">
        <f t="shared" si="8"/>
        <v>0.15148199373890719</v>
      </c>
    </row>
    <row r="5" spans="1:21" x14ac:dyDescent="0.25">
      <c r="A5">
        <v>4</v>
      </c>
      <c r="B5">
        <f t="shared" si="9"/>
        <v>4.9180327868852458E-2</v>
      </c>
      <c r="C5">
        <f t="shared" si="10"/>
        <v>0.1</v>
      </c>
      <c r="D5">
        <f>NORMDIST(sortiert4!A5,AVERAGE(sortiert4!A$2:A$62),_xlfn.STDEV.S(sortiert4!A$2:A$62),1)</f>
        <v>7.7029035940869475E-2</v>
      </c>
      <c r="E5">
        <f>NORMDIST(sortiert4!B5,AVERAGE(sortiert4!B$2:B$31),_xlfn.STDEV.S(sortiert4!B$2:B$31),1)</f>
        <v>0.11132729725175441</v>
      </c>
      <c r="F5">
        <f>NORMDIST(sortiert4!C5,AVERAGE(sortiert4!C$2:C$31),_xlfn.STDEV.S(sortiert4!C$2:C$31),1)</f>
        <v>0.2135979388222097</v>
      </c>
      <c r="G5">
        <f>NORMDIST(sortiert4!D5,AVERAGE(sortiert4!D$2:D$31),_xlfn.STDEV.S(sortiert4!D$2:D$31),1)</f>
        <v>0.37155764698633564</v>
      </c>
      <c r="H5">
        <f>NORMDIST(sortiert4!E5,AVERAGE(sortiert4!E$2:E$31),_xlfn.STDEV.S(sortiert4!E$2:E$31),1)</f>
        <v>0.11785572871418951</v>
      </c>
      <c r="I5">
        <f>NORMDIST(sortiert4!F5,AVERAGE(sortiert4!F$2:F$31),_xlfn.STDEV.S(sortiert4!F$2:F$31),1)</f>
        <v>0.32169773994669493</v>
      </c>
      <c r="J5">
        <f>NORMDIST(sortiert4!G5,AVERAGE(sortiert4!G$2:G$31),_xlfn.STDEV.S(sortiert4!G$2:G$31),1)</f>
        <v>0.14381402173428162</v>
      </c>
      <c r="K5">
        <f>NORMDIST(sortiert4!H5,AVERAGE(sortiert4!H$2:H$31),_xlfn.STDEV.S(sortiert4!H$2:H$31),1)</f>
        <v>0.11824626907019757</v>
      </c>
      <c r="L5">
        <f>NORMDIST(sortiert4!I5,AVERAGE(sortiert4!I$2:I$31),_xlfn.STDEV.S(sortiert4!I$2:I$31),1)</f>
        <v>0.21814866040557387</v>
      </c>
      <c r="M5">
        <f t="shared" si="0"/>
        <v>2.7848708072017017E-2</v>
      </c>
      <c r="N5">
        <f t="shared" si="1"/>
        <v>1.1327297251754409E-2</v>
      </c>
      <c r="O5">
        <f t="shared" si="2"/>
        <v>0.1135979388222097</v>
      </c>
      <c r="P5">
        <f t="shared" si="3"/>
        <v>0.27155764698633567</v>
      </c>
      <c r="Q5">
        <f t="shared" si="4"/>
        <v>1.78557287141895E-2</v>
      </c>
      <c r="R5">
        <f t="shared" si="5"/>
        <v>0.22169773994669492</v>
      </c>
      <c r="S5">
        <f t="shared" si="6"/>
        <v>4.3814021734281616E-2</v>
      </c>
      <c r="T5">
        <f t="shared" si="7"/>
        <v>1.8246269070197565E-2</v>
      </c>
      <c r="U5">
        <f t="shared" si="8"/>
        <v>0.11814866040557387</v>
      </c>
    </row>
    <row r="6" spans="1:21" x14ac:dyDescent="0.25">
      <c r="A6">
        <v>5</v>
      </c>
      <c r="B6">
        <f t="shared" si="9"/>
        <v>6.5573770491803282E-2</v>
      </c>
      <c r="C6">
        <f t="shared" si="10"/>
        <v>0.13333333333333333</v>
      </c>
      <c r="D6">
        <f>NORMDIST(sortiert4!A6,AVERAGE(sortiert4!A$2:A$62),_xlfn.STDEV.S(sortiert4!A$2:A$62),1)</f>
        <v>9.1706405984033595E-2</v>
      </c>
      <c r="E6">
        <f>NORMDIST(sortiert4!B6,AVERAGE(sortiert4!B$2:B$31),_xlfn.STDEV.S(sortiert4!B$2:B$31),1)</f>
        <v>0.11132729725175441</v>
      </c>
      <c r="F6">
        <f>NORMDIST(sortiert4!C6,AVERAGE(sortiert4!C$2:C$31),_xlfn.STDEV.S(sortiert4!C$2:C$31),1)</f>
        <v>0.2135979388222097</v>
      </c>
      <c r="G6">
        <f>NORMDIST(sortiert4!D6,AVERAGE(sortiert4!D$2:D$31),_xlfn.STDEV.S(sortiert4!D$2:D$31),1)</f>
        <v>0.37155764698633564</v>
      </c>
      <c r="H6">
        <f>NORMDIST(sortiert4!E6,AVERAGE(sortiert4!E$2:E$31),_xlfn.STDEV.S(sortiert4!E$2:E$31),1)</f>
        <v>0.11785572871418951</v>
      </c>
      <c r="I6">
        <f>NORMDIST(sortiert4!F6,AVERAGE(sortiert4!F$2:F$31),_xlfn.STDEV.S(sortiert4!F$2:F$31),1)</f>
        <v>0.32169773994669493</v>
      </c>
      <c r="J6">
        <f>NORMDIST(sortiert4!G6,AVERAGE(sortiert4!G$2:G$31),_xlfn.STDEV.S(sortiert4!G$2:G$31),1)</f>
        <v>0.14381402173428162</v>
      </c>
      <c r="K6">
        <f>NORMDIST(sortiert4!H6,AVERAGE(sortiert4!H$2:H$31),_xlfn.STDEV.S(sortiert4!H$2:H$31),1)</f>
        <v>0.11824626907019757</v>
      </c>
      <c r="L6">
        <f>NORMDIST(sortiert4!I6,AVERAGE(sortiert4!I$2:I$31),_xlfn.STDEV.S(sortiert4!I$2:I$31),1)</f>
        <v>0.21814866040557387</v>
      </c>
      <c r="M6">
        <f t="shared" si="0"/>
        <v>2.6132635492230313E-2</v>
      </c>
      <c r="N6">
        <f t="shared" si="1"/>
        <v>2.2006036081578917E-2</v>
      </c>
      <c r="O6">
        <f t="shared" si="2"/>
        <v>8.0264605488876373E-2</v>
      </c>
      <c r="P6">
        <f t="shared" si="3"/>
        <v>0.23822431365300231</v>
      </c>
      <c r="Q6">
        <f t="shared" si="4"/>
        <v>1.5477604619143825E-2</v>
      </c>
      <c r="R6">
        <f t="shared" si="5"/>
        <v>0.1883644066133616</v>
      </c>
      <c r="S6">
        <f t="shared" si="6"/>
        <v>1.048068840094829E-2</v>
      </c>
      <c r="T6">
        <f t="shared" si="7"/>
        <v>1.508706426313576E-2</v>
      </c>
      <c r="U6">
        <f t="shared" si="8"/>
        <v>8.4815327072240543E-2</v>
      </c>
    </row>
    <row r="7" spans="1:21" x14ac:dyDescent="0.25">
      <c r="A7">
        <v>6</v>
      </c>
      <c r="B7">
        <f t="shared" si="9"/>
        <v>8.1967213114754092E-2</v>
      </c>
      <c r="C7">
        <f t="shared" si="10"/>
        <v>0.16666666666666666</v>
      </c>
      <c r="D7">
        <f>NORMDIST(sortiert4!A7,AVERAGE(sortiert4!A$2:A$62),_xlfn.STDEV.S(sortiert4!A$2:A$62),1)</f>
        <v>9.9779550408664708E-2</v>
      </c>
      <c r="E7">
        <f>NORMDIST(sortiert4!B7,AVERAGE(sortiert4!B$2:B$31),_xlfn.STDEV.S(sortiert4!B$2:B$31),1)</f>
        <v>0.11132729725175441</v>
      </c>
      <c r="F7">
        <f>NORMDIST(sortiert4!C7,AVERAGE(sortiert4!C$2:C$31),_xlfn.STDEV.S(sortiert4!C$2:C$31),1)</f>
        <v>0.2135979388222097</v>
      </c>
      <c r="G7">
        <f>NORMDIST(sortiert4!D7,AVERAGE(sortiert4!D$2:D$31),_xlfn.STDEV.S(sortiert4!D$2:D$31),1)</f>
        <v>0.37155764698633564</v>
      </c>
      <c r="H7">
        <f>NORMDIST(sortiert4!E7,AVERAGE(sortiert4!E$2:E$31),_xlfn.STDEV.S(sortiert4!E$2:E$31),1)</f>
        <v>0.11785572871418951</v>
      </c>
      <c r="I7">
        <f>NORMDIST(sortiert4!F7,AVERAGE(sortiert4!F$2:F$31),_xlfn.STDEV.S(sortiert4!F$2:F$31),1)</f>
        <v>0.32169773994669493</v>
      </c>
      <c r="J7">
        <f>NORMDIST(sortiert4!G7,AVERAGE(sortiert4!G$2:G$31),_xlfn.STDEV.S(sortiert4!G$2:G$31),1)</f>
        <v>0.30385805371804586</v>
      </c>
      <c r="K7">
        <f>NORMDIST(sortiert4!H7,AVERAGE(sortiert4!H$2:H$31),_xlfn.STDEV.S(sortiert4!H$2:H$31),1)</f>
        <v>0.19889608393186914</v>
      </c>
      <c r="L7">
        <f>NORMDIST(sortiert4!I7,AVERAGE(sortiert4!I$2:I$31),_xlfn.STDEV.S(sortiert4!I$2:I$31),1)</f>
        <v>0.21814866040557387</v>
      </c>
      <c r="M7">
        <f t="shared" si="0"/>
        <v>1.7812337293910616E-2</v>
      </c>
      <c r="N7">
        <f t="shared" si="1"/>
        <v>5.5339369414912243E-2</v>
      </c>
      <c r="O7">
        <f t="shared" si="2"/>
        <v>4.6931272155543047E-2</v>
      </c>
      <c r="P7">
        <f t="shared" si="3"/>
        <v>0.20489098031966899</v>
      </c>
      <c r="Q7">
        <f t="shared" si="4"/>
        <v>4.8810937952477151E-2</v>
      </c>
      <c r="R7">
        <f t="shared" si="5"/>
        <v>0.15503107328002827</v>
      </c>
      <c r="S7">
        <f t="shared" si="6"/>
        <v>0.1371913870513792</v>
      </c>
      <c r="T7">
        <f t="shared" si="7"/>
        <v>3.2229417265202481E-2</v>
      </c>
      <c r="U7">
        <f t="shared" si="8"/>
        <v>5.1481993738907217E-2</v>
      </c>
    </row>
    <row r="8" spans="1:21" x14ac:dyDescent="0.25">
      <c r="A8">
        <v>7</v>
      </c>
      <c r="B8">
        <f t="shared" si="9"/>
        <v>9.8360655737704916E-2</v>
      </c>
      <c r="C8">
        <f t="shared" si="10"/>
        <v>0.2</v>
      </c>
      <c r="D8">
        <f>NORMDIST(sortiert4!A8,AVERAGE(sortiert4!A$2:A$62),_xlfn.STDEV.S(sortiert4!A$2:A$62),1)</f>
        <v>9.9779550408664708E-2</v>
      </c>
      <c r="E8">
        <f>NORMDIST(sortiert4!B8,AVERAGE(sortiert4!B$2:B$31),_xlfn.STDEV.S(sortiert4!B$2:B$31),1)</f>
        <v>0.11132729725175441</v>
      </c>
      <c r="F8">
        <f>NORMDIST(sortiert4!C8,AVERAGE(sortiert4!C$2:C$31),_xlfn.STDEV.S(sortiert4!C$2:C$31),1)</f>
        <v>0.2135979388222097</v>
      </c>
      <c r="G8">
        <f>NORMDIST(sortiert4!D8,AVERAGE(sortiert4!D$2:D$31),_xlfn.STDEV.S(sortiert4!D$2:D$31),1)</f>
        <v>0.37155764698633564</v>
      </c>
      <c r="H8">
        <f>NORMDIST(sortiert4!E8,AVERAGE(sortiert4!E$2:E$31),_xlfn.STDEV.S(sortiert4!E$2:E$31),1)</f>
        <v>0.11785572871418951</v>
      </c>
      <c r="I8">
        <f>NORMDIST(sortiert4!F8,AVERAGE(sortiert4!F$2:F$31),_xlfn.STDEV.S(sortiert4!F$2:F$31),1)</f>
        <v>0.32169773994669493</v>
      </c>
      <c r="J8">
        <f>NORMDIST(sortiert4!G8,AVERAGE(sortiert4!G$2:G$31),_xlfn.STDEV.S(sortiert4!G$2:G$31),1)</f>
        <v>0.30385805371804586</v>
      </c>
      <c r="K8">
        <f>NORMDIST(sortiert4!H8,AVERAGE(sortiert4!H$2:H$31),_xlfn.STDEV.S(sortiert4!H$2:H$31),1)</f>
        <v>0.19889608393186914</v>
      </c>
      <c r="L8">
        <f>NORMDIST(sortiert4!I8,AVERAGE(sortiert4!I$2:I$31),_xlfn.STDEV.S(sortiert4!I$2:I$31),1)</f>
        <v>0.21814866040557387</v>
      </c>
      <c r="M8">
        <f t="shared" si="0"/>
        <v>1.4188946709597916E-3</v>
      </c>
      <c r="N8">
        <f t="shared" si="1"/>
        <v>8.8672702748245597E-2</v>
      </c>
      <c r="O8">
        <f t="shared" si="2"/>
        <v>1.3597938822209693E-2</v>
      </c>
      <c r="P8">
        <f t="shared" si="3"/>
        <v>0.17155764698633563</v>
      </c>
      <c r="Q8">
        <f t="shared" si="4"/>
        <v>8.2144271285810505E-2</v>
      </c>
      <c r="R8">
        <f t="shared" si="5"/>
        <v>0.12169773994669492</v>
      </c>
      <c r="S8">
        <f t="shared" si="6"/>
        <v>0.10385805371804585</v>
      </c>
      <c r="T8">
        <f t="shared" si="7"/>
        <v>1.1039160681308724E-3</v>
      </c>
      <c r="U8">
        <f t="shared" si="8"/>
        <v>1.8148660405573863E-2</v>
      </c>
    </row>
    <row r="9" spans="1:21" x14ac:dyDescent="0.25">
      <c r="A9">
        <v>8</v>
      </c>
      <c r="B9">
        <f t="shared" si="9"/>
        <v>0.11475409836065574</v>
      </c>
      <c r="C9">
        <f t="shared" si="10"/>
        <v>0.23333333333333334</v>
      </c>
      <c r="D9">
        <f>NORMDIST(sortiert4!A9,AVERAGE(sortiert4!A$2:A$62),_xlfn.STDEV.S(sortiert4!A$2:A$62),1)</f>
        <v>0.13724894028635212</v>
      </c>
      <c r="E9">
        <f>NORMDIST(sortiert4!B9,AVERAGE(sortiert4!B$2:B$31),_xlfn.STDEV.S(sortiert4!B$2:B$31),1)</f>
        <v>0.11132729725175441</v>
      </c>
      <c r="F9">
        <f>NORMDIST(sortiert4!C9,AVERAGE(sortiert4!C$2:C$31),_xlfn.STDEV.S(sortiert4!C$2:C$31),1)</f>
        <v>0.2135979388222097</v>
      </c>
      <c r="G9">
        <f>NORMDIST(sortiert4!D9,AVERAGE(sortiert4!D$2:D$31),_xlfn.STDEV.S(sortiert4!D$2:D$31),1)</f>
        <v>0.37155764698633564</v>
      </c>
      <c r="H9">
        <f>NORMDIST(sortiert4!E9,AVERAGE(sortiert4!E$2:E$31),_xlfn.STDEV.S(sortiert4!E$2:E$31),1)</f>
        <v>0.38344567934661167</v>
      </c>
      <c r="I9">
        <f>NORMDIST(sortiert4!F9,AVERAGE(sortiert4!F$2:F$31),_xlfn.STDEV.S(sortiert4!F$2:F$31),1)</f>
        <v>0.32169773994669493</v>
      </c>
      <c r="J9">
        <f>NORMDIST(sortiert4!G9,AVERAGE(sortiert4!G$2:G$31),_xlfn.STDEV.S(sortiert4!G$2:G$31),1)</f>
        <v>0.30385805371804586</v>
      </c>
      <c r="K9">
        <f>NORMDIST(sortiert4!H9,AVERAGE(sortiert4!H$2:H$31),_xlfn.STDEV.S(sortiert4!H$2:H$31),1)</f>
        <v>0.19889608393186914</v>
      </c>
      <c r="L9">
        <f>NORMDIST(sortiert4!I9,AVERAGE(sortiert4!I$2:I$31),_xlfn.STDEV.S(sortiert4!I$2:I$31),1)</f>
        <v>0.21814866040557387</v>
      </c>
      <c r="M9">
        <f t="shared" si="0"/>
        <v>2.2494841925696382E-2</v>
      </c>
      <c r="N9">
        <f t="shared" si="1"/>
        <v>0.12200603608157892</v>
      </c>
      <c r="O9">
        <f t="shared" si="2"/>
        <v>1.9735394511123633E-2</v>
      </c>
      <c r="P9">
        <f t="shared" si="3"/>
        <v>0.13822431365300231</v>
      </c>
      <c r="Q9">
        <f t="shared" si="4"/>
        <v>0.15011234601327833</v>
      </c>
      <c r="R9">
        <f t="shared" si="5"/>
        <v>8.836440661336159E-2</v>
      </c>
      <c r="S9">
        <f t="shared" si="6"/>
        <v>7.0524720384712525E-2</v>
      </c>
      <c r="T9">
        <f t="shared" si="7"/>
        <v>3.4437249401464198E-2</v>
      </c>
      <c r="U9">
        <f t="shared" si="8"/>
        <v>1.5184672927759463E-2</v>
      </c>
    </row>
    <row r="10" spans="1:21" x14ac:dyDescent="0.25">
      <c r="A10">
        <v>9</v>
      </c>
      <c r="B10">
        <f t="shared" si="9"/>
        <v>0.13114754098360656</v>
      </c>
      <c r="C10">
        <f t="shared" si="10"/>
        <v>0.26666666666666666</v>
      </c>
      <c r="D10">
        <f>NORMDIST(sortiert4!A10,AVERAGE(sortiert4!A$2:A$62),_xlfn.STDEV.S(sortiert4!A$2:A$62),1)</f>
        <v>0.14795336329112499</v>
      </c>
      <c r="E10">
        <f>NORMDIST(sortiert4!B10,AVERAGE(sortiert4!B$2:B$31),_xlfn.STDEV.S(sortiert4!B$2:B$31),1)</f>
        <v>0.11132729725175441</v>
      </c>
      <c r="F10">
        <f>NORMDIST(sortiert4!C10,AVERAGE(sortiert4!C$2:C$31),_xlfn.STDEV.S(sortiert4!C$2:C$31),1)</f>
        <v>0.2135979388222097</v>
      </c>
      <c r="G10">
        <f>NORMDIST(sortiert4!D10,AVERAGE(sortiert4!D$2:D$31),_xlfn.STDEV.S(sortiert4!D$2:D$31),1)</f>
        <v>0.37155764698633564</v>
      </c>
      <c r="H10">
        <f>NORMDIST(sortiert4!E10,AVERAGE(sortiert4!E$2:E$31),_xlfn.STDEV.S(sortiert4!E$2:E$31),1)</f>
        <v>0.38344567934661167</v>
      </c>
      <c r="I10">
        <f>NORMDIST(sortiert4!F10,AVERAGE(sortiert4!F$2:F$31),_xlfn.STDEV.S(sortiert4!F$2:F$31),1)</f>
        <v>0.32169773994669493</v>
      </c>
      <c r="J10">
        <f>NORMDIST(sortiert4!G10,AVERAGE(sortiert4!G$2:G$31),_xlfn.STDEV.S(sortiert4!G$2:G$31),1)</f>
        <v>0.30385805371804586</v>
      </c>
      <c r="K10">
        <f>NORMDIST(sortiert4!H10,AVERAGE(sortiert4!H$2:H$31),_xlfn.STDEV.S(sortiert4!H$2:H$31),1)</f>
        <v>0.30595724866155743</v>
      </c>
      <c r="L10">
        <f>NORMDIST(sortiert4!I10,AVERAGE(sortiert4!I$2:I$31),_xlfn.STDEV.S(sortiert4!I$2:I$31),1)</f>
        <v>0.30723258143422011</v>
      </c>
      <c r="M10">
        <f t="shared" si="0"/>
        <v>1.6805822307518425E-2</v>
      </c>
      <c r="N10">
        <f t="shared" si="1"/>
        <v>0.15533936941491225</v>
      </c>
      <c r="O10">
        <f t="shared" si="2"/>
        <v>5.3068727844456959E-2</v>
      </c>
      <c r="P10">
        <f t="shared" si="3"/>
        <v>0.10489098031966898</v>
      </c>
      <c r="Q10">
        <f t="shared" si="4"/>
        <v>0.116779012679945</v>
      </c>
      <c r="R10">
        <f t="shared" si="5"/>
        <v>5.5031073280028264E-2</v>
      </c>
      <c r="S10">
        <f t="shared" si="6"/>
        <v>3.7191387051379199E-2</v>
      </c>
      <c r="T10">
        <f t="shared" si="7"/>
        <v>3.9290581994890772E-2</v>
      </c>
      <c r="U10">
        <f t="shared" si="8"/>
        <v>4.0565914767553446E-2</v>
      </c>
    </row>
    <row r="11" spans="1:21" x14ac:dyDescent="0.25">
      <c r="A11">
        <v>10</v>
      </c>
      <c r="B11">
        <f t="shared" si="9"/>
        <v>0.14754098360655737</v>
      </c>
      <c r="C11">
        <f t="shared" si="10"/>
        <v>0.3</v>
      </c>
      <c r="D11">
        <f>NORMDIST(sortiert4!A11,AVERAGE(sortiert4!A$2:A$62),_xlfn.STDEV.S(sortiert4!A$2:A$62),1)</f>
        <v>0.14795336329112499</v>
      </c>
      <c r="E11">
        <f>NORMDIST(sortiert4!B11,AVERAGE(sortiert4!B$2:B$31),_xlfn.STDEV.S(sortiert4!B$2:B$31),1)</f>
        <v>0.11132729725175441</v>
      </c>
      <c r="F11">
        <f>NORMDIST(sortiert4!C11,AVERAGE(sortiert4!C$2:C$31),_xlfn.STDEV.S(sortiert4!C$2:C$31),1)</f>
        <v>0.2135979388222097</v>
      </c>
      <c r="G11">
        <f>NORMDIST(sortiert4!D11,AVERAGE(sortiert4!D$2:D$31),_xlfn.STDEV.S(sortiert4!D$2:D$31),1)</f>
        <v>0.37155764698633564</v>
      </c>
      <c r="H11">
        <f>NORMDIST(sortiert4!E11,AVERAGE(sortiert4!E$2:E$31),_xlfn.STDEV.S(sortiert4!E$2:E$31),1)</f>
        <v>0.38344567934661167</v>
      </c>
      <c r="I11">
        <f>NORMDIST(sortiert4!F11,AVERAGE(sortiert4!F$2:F$31),_xlfn.STDEV.S(sortiert4!F$2:F$31),1)</f>
        <v>0.32169773994669493</v>
      </c>
      <c r="J11">
        <f>NORMDIST(sortiert4!G11,AVERAGE(sortiert4!G$2:G$31),_xlfn.STDEV.S(sortiert4!G$2:G$31),1)</f>
        <v>0.30385805371804586</v>
      </c>
      <c r="K11">
        <f>NORMDIST(sortiert4!H11,AVERAGE(sortiert4!H$2:H$31),_xlfn.STDEV.S(sortiert4!H$2:H$31),1)</f>
        <v>0.30595724866155743</v>
      </c>
      <c r="L11">
        <f>NORMDIST(sortiert4!I11,AVERAGE(sortiert4!I$2:I$31),_xlfn.STDEV.S(sortiert4!I$2:I$31),1)</f>
        <v>0.30723258143422011</v>
      </c>
      <c r="M11">
        <f t="shared" si="0"/>
        <v>4.1237968456761531E-4</v>
      </c>
      <c r="N11">
        <f t="shared" si="1"/>
        <v>0.18867270274824557</v>
      </c>
      <c r="O11">
        <f t="shared" si="2"/>
        <v>8.6402061177790285E-2</v>
      </c>
      <c r="P11">
        <f t="shared" si="3"/>
        <v>7.1557646986335655E-2</v>
      </c>
      <c r="Q11">
        <f t="shared" si="4"/>
        <v>8.3445679346611679E-2</v>
      </c>
      <c r="R11">
        <f t="shared" si="5"/>
        <v>2.1697739946694938E-2</v>
      </c>
      <c r="S11">
        <f t="shared" si="6"/>
        <v>3.8580537180458729E-3</v>
      </c>
      <c r="T11">
        <f t="shared" si="7"/>
        <v>5.957248661557446E-3</v>
      </c>
      <c r="U11">
        <f t="shared" si="8"/>
        <v>7.23258143422012E-3</v>
      </c>
    </row>
    <row r="12" spans="1:21" x14ac:dyDescent="0.25">
      <c r="A12">
        <v>11</v>
      </c>
      <c r="B12">
        <f t="shared" si="9"/>
        <v>0.16393442622950818</v>
      </c>
      <c r="C12">
        <f t="shared" si="10"/>
        <v>0.33333333333333331</v>
      </c>
      <c r="D12">
        <f>NORMDIST(sortiert4!A12,AVERAGE(sortiert4!A$2:A$62),_xlfn.STDEV.S(sortiert4!A$2:A$62),1)</f>
        <v>0.15920269901060985</v>
      </c>
      <c r="E12">
        <f>NORMDIST(sortiert4!B12,AVERAGE(sortiert4!B$2:B$31),_xlfn.STDEV.S(sortiert4!B$2:B$31),1)</f>
        <v>0.11132729725175441</v>
      </c>
      <c r="F12">
        <f>NORMDIST(sortiert4!C12,AVERAGE(sortiert4!C$2:C$31),_xlfn.STDEV.S(sortiert4!C$2:C$31),1)</f>
        <v>0.2135979388222097</v>
      </c>
      <c r="G12">
        <f>NORMDIST(sortiert4!D12,AVERAGE(sortiert4!D$2:D$31),_xlfn.STDEV.S(sortiert4!D$2:D$31),1)</f>
        <v>0.37155764698633564</v>
      </c>
      <c r="H12">
        <f>NORMDIST(sortiert4!E12,AVERAGE(sortiert4!E$2:E$31),_xlfn.STDEV.S(sortiert4!E$2:E$31),1)</f>
        <v>0.38344567934661167</v>
      </c>
      <c r="I12">
        <f>NORMDIST(sortiert4!F12,AVERAGE(sortiert4!F$2:F$31),_xlfn.STDEV.S(sortiert4!F$2:F$31),1)</f>
        <v>0.32169773994669493</v>
      </c>
      <c r="J12">
        <f>NORMDIST(sortiert4!G12,AVERAGE(sortiert4!G$2:G$31),_xlfn.STDEV.S(sortiert4!G$2:G$31),1)</f>
        <v>0.30385805371804586</v>
      </c>
      <c r="K12">
        <f>NORMDIST(sortiert4!H12,AVERAGE(sortiert4!H$2:H$31),_xlfn.STDEV.S(sortiert4!H$2:H$31),1)</f>
        <v>0.30595724866155743</v>
      </c>
      <c r="L12">
        <f>NORMDIST(sortiert4!I12,AVERAGE(sortiert4!I$2:I$31),_xlfn.STDEV.S(sortiert4!I$2:I$31),1)</f>
        <v>0.30723258143422011</v>
      </c>
      <c r="M12">
        <f t="shared" si="0"/>
        <v>4.731727218898335E-3</v>
      </c>
      <c r="N12">
        <f t="shared" si="1"/>
        <v>0.2220060360815789</v>
      </c>
      <c r="O12">
        <f t="shared" si="2"/>
        <v>0.11973539451112361</v>
      </c>
      <c r="P12">
        <f t="shared" si="3"/>
        <v>3.8224313653002329E-2</v>
      </c>
      <c r="Q12">
        <f t="shared" si="4"/>
        <v>5.0112346013278353E-2</v>
      </c>
      <c r="R12">
        <f t="shared" si="5"/>
        <v>1.1635593386638388E-2</v>
      </c>
      <c r="S12">
        <f t="shared" si="6"/>
        <v>2.9475279615287453E-2</v>
      </c>
      <c r="T12">
        <f t="shared" si="7"/>
        <v>2.737608467177588E-2</v>
      </c>
      <c r="U12">
        <f t="shared" si="8"/>
        <v>2.6100751899113206E-2</v>
      </c>
    </row>
    <row r="13" spans="1:21" x14ac:dyDescent="0.25">
      <c r="A13">
        <v>12</v>
      </c>
      <c r="B13">
        <f t="shared" si="9"/>
        <v>0.18032786885245902</v>
      </c>
      <c r="C13">
        <f t="shared" si="10"/>
        <v>0.36666666666666664</v>
      </c>
      <c r="D13">
        <f>NORMDIST(sortiert4!A13,AVERAGE(sortiert4!A$2:A$62),_xlfn.STDEV.S(sortiert4!A$2:A$62),1)</f>
        <v>0.15920269901060985</v>
      </c>
      <c r="E13">
        <f>NORMDIST(sortiert4!B13,AVERAGE(sortiert4!B$2:B$31),_xlfn.STDEV.S(sortiert4!B$2:B$31),1)</f>
        <v>0.72898623443052646</v>
      </c>
      <c r="F13">
        <f>NORMDIST(sortiert4!C13,AVERAGE(sortiert4!C$2:C$31),_xlfn.STDEV.S(sortiert4!C$2:C$31),1)</f>
        <v>0.2135979388222097</v>
      </c>
      <c r="G13">
        <f>NORMDIST(sortiert4!D13,AVERAGE(sortiert4!D$2:D$31),_xlfn.STDEV.S(sortiert4!D$2:D$31),1)</f>
        <v>0.37155764698633564</v>
      </c>
      <c r="H13">
        <f>NORMDIST(sortiert4!E13,AVERAGE(sortiert4!E$2:E$31),_xlfn.STDEV.S(sortiert4!E$2:E$31),1)</f>
        <v>0.38344567934661167</v>
      </c>
      <c r="I13">
        <f>NORMDIST(sortiert4!F13,AVERAGE(sortiert4!F$2:F$31),_xlfn.STDEV.S(sortiert4!F$2:F$31),1)</f>
        <v>0.32169773994669493</v>
      </c>
      <c r="J13">
        <f>NORMDIST(sortiert4!G13,AVERAGE(sortiert4!G$2:G$31),_xlfn.STDEV.S(sortiert4!G$2:G$31),1)</f>
        <v>0.30385805371804586</v>
      </c>
      <c r="K13">
        <f>NORMDIST(sortiert4!H13,AVERAGE(sortiert4!H$2:H$31),_xlfn.STDEV.S(sortiert4!H$2:H$31),1)</f>
        <v>0.43285341618707518</v>
      </c>
      <c r="L13">
        <f>NORMDIST(sortiert4!I13,AVERAGE(sortiert4!I$2:I$31),_xlfn.STDEV.S(sortiert4!I$2:I$31),1)</f>
        <v>0.30723258143422011</v>
      </c>
      <c r="M13">
        <f t="shared" si="0"/>
        <v>2.1125169841849173E-2</v>
      </c>
      <c r="N13">
        <f t="shared" si="1"/>
        <v>0.36231956776385982</v>
      </c>
      <c r="O13">
        <f t="shared" si="2"/>
        <v>0.15306872784445694</v>
      </c>
      <c r="P13">
        <f t="shared" si="3"/>
        <v>4.8909803196690027E-3</v>
      </c>
      <c r="Q13">
        <f t="shared" si="4"/>
        <v>1.6779012679945027E-2</v>
      </c>
      <c r="R13">
        <f t="shared" si="5"/>
        <v>4.4968926719971714E-2</v>
      </c>
      <c r="S13">
        <f t="shared" si="6"/>
        <v>6.2808612948620779E-2</v>
      </c>
      <c r="T13">
        <f t="shared" si="7"/>
        <v>6.6186749520408539E-2</v>
      </c>
      <c r="U13">
        <f t="shared" si="8"/>
        <v>5.9434085232446532E-2</v>
      </c>
    </row>
    <row r="14" spans="1:21" x14ac:dyDescent="0.25">
      <c r="A14">
        <v>13</v>
      </c>
      <c r="B14">
        <f t="shared" si="9"/>
        <v>0.19672131147540983</v>
      </c>
      <c r="C14">
        <f t="shared" si="10"/>
        <v>0.4</v>
      </c>
      <c r="D14">
        <f>NORMDIST(sortiert4!A14,AVERAGE(sortiert4!A$2:A$62),_xlfn.STDEV.S(sortiert4!A$2:A$62),1)</f>
        <v>0.15920269901060985</v>
      </c>
      <c r="E14">
        <f>NORMDIST(sortiert4!B14,AVERAGE(sortiert4!B$2:B$31),_xlfn.STDEV.S(sortiert4!B$2:B$31),1)</f>
        <v>0.72898623443052646</v>
      </c>
      <c r="F14">
        <f>NORMDIST(sortiert4!C14,AVERAGE(sortiert4!C$2:C$31),_xlfn.STDEV.S(sortiert4!C$2:C$31),1)</f>
        <v>0.2135979388222097</v>
      </c>
      <c r="G14">
        <f>NORMDIST(sortiert4!D14,AVERAGE(sortiert4!D$2:D$31),_xlfn.STDEV.S(sortiert4!D$2:D$31),1)</f>
        <v>0.37155764698633564</v>
      </c>
      <c r="H14">
        <f>NORMDIST(sortiert4!E14,AVERAGE(sortiert4!E$2:E$31),_xlfn.STDEV.S(sortiert4!E$2:E$31),1)</f>
        <v>0.38344567934661167</v>
      </c>
      <c r="I14">
        <f>NORMDIST(sortiert4!F14,AVERAGE(sortiert4!F$2:F$31),_xlfn.STDEV.S(sortiert4!F$2:F$31),1)</f>
        <v>0.32169773994669493</v>
      </c>
      <c r="J14">
        <f>NORMDIST(sortiert4!G14,AVERAGE(sortiert4!G$2:G$31),_xlfn.STDEV.S(sortiert4!G$2:G$31),1)</f>
        <v>0.30385805371804586</v>
      </c>
      <c r="K14">
        <f>NORMDIST(sortiert4!H14,AVERAGE(sortiert4!H$2:H$31),_xlfn.STDEV.S(sortiert4!H$2:H$31),1)</f>
        <v>0.43285341618707518</v>
      </c>
      <c r="L14">
        <f>NORMDIST(sortiert4!I14,AVERAGE(sortiert4!I$2:I$31),_xlfn.STDEV.S(sortiert4!I$2:I$31),1)</f>
        <v>0.30723258143422011</v>
      </c>
      <c r="M14">
        <f t="shared" si="0"/>
        <v>3.7518612464799983E-2</v>
      </c>
      <c r="N14">
        <f t="shared" si="1"/>
        <v>0.32898623443052644</v>
      </c>
      <c r="O14">
        <f t="shared" si="2"/>
        <v>0.18640206117779032</v>
      </c>
      <c r="P14">
        <f t="shared" si="3"/>
        <v>2.8442353013664379E-2</v>
      </c>
      <c r="Q14">
        <f t="shared" si="4"/>
        <v>1.6554320653388355E-2</v>
      </c>
      <c r="R14">
        <f t="shared" si="5"/>
        <v>7.8302260053305095E-2</v>
      </c>
      <c r="S14">
        <f t="shared" si="6"/>
        <v>9.614194628195416E-2</v>
      </c>
      <c r="T14">
        <f t="shared" si="7"/>
        <v>3.2853416187075157E-2</v>
      </c>
      <c r="U14">
        <f t="shared" si="8"/>
        <v>9.2767418565779913E-2</v>
      </c>
    </row>
    <row r="15" spans="1:21" x14ac:dyDescent="0.25">
      <c r="A15">
        <v>14</v>
      </c>
      <c r="B15">
        <f t="shared" si="9"/>
        <v>0.21311475409836064</v>
      </c>
      <c r="C15">
        <f t="shared" si="10"/>
        <v>0.43333333333333335</v>
      </c>
      <c r="D15">
        <f>NORMDIST(sortiert4!A15,AVERAGE(sortiert4!A$2:A$62),_xlfn.STDEV.S(sortiert4!A$2:A$62),1)</f>
        <v>0.18333799144821869</v>
      </c>
      <c r="E15">
        <f>NORMDIST(sortiert4!B15,AVERAGE(sortiert4!B$2:B$31),_xlfn.STDEV.S(sortiert4!B$2:B$31),1)</f>
        <v>0.72898623443052646</v>
      </c>
      <c r="F15">
        <f>NORMDIST(sortiert4!C15,AVERAGE(sortiert4!C$2:C$31),_xlfn.STDEV.S(sortiert4!C$2:C$31),1)</f>
        <v>0.2135979388222097</v>
      </c>
      <c r="G15">
        <f>NORMDIST(sortiert4!D15,AVERAGE(sortiert4!D$2:D$31),_xlfn.STDEV.S(sortiert4!D$2:D$31),1)</f>
        <v>0.37155764698633564</v>
      </c>
      <c r="H15">
        <f>NORMDIST(sortiert4!E15,AVERAGE(sortiert4!E$2:E$31),_xlfn.STDEV.S(sortiert4!E$2:E$31),1)</f>
        <v>0.38344567934661167</v>
      </c>
      <c r="I15">
        <f>NORMDIST(sortiert4!F15,AVERAGE(sortiert4!F$2:F$31),_xlfn.STDEV.S(sortiert4!F$2:F$31),1)</f>
        <v>0.32169773994669493</v>
      </c>
      <c r="J15">
        <f>NORMDIST(sortiert4!G15,AVERAGE(sortiert4!G$2:G$31),_xlfn.STDEV.S(sortiert4!G$2:G$31),1)</f>
        <v>0.30385805371804586</v>
      </c>
      <c r="K15">
        <f>NORMDIST(sortiert4!H15,AVERAGE(sortiert4!H$2:H$31),_xlfn.STDEV.S(sortiert4!H$2:H$31),1)</f>
        <v>0.43285341618707518</v>
      </c>
      <c r="L15">
        <f>NORMDIST(sortiert4!I15,AVERAGE(sortiert4!I$2:I$31),_xlfn.STDEV.S(sortiert4!I$2:I$31),1)</f>
        <v>0.30723258143422011</v>
      </c>
      <c r="M15">
        <f t="shared" si="0"/>
        <v>2.9776762650141952E-2</v>
      </c>
      <c r="N15">
        <f t="shared" si="1"/>
        <v>0.29565290109719311</v>
      </c>
      <c r="O15">
        <f t="shared" si="2"/>
        <v>0.21973539451112364</v>
      </c>
      <c r="P15">
        <f t="shared" si="3"/>
        <v>6.1775686346997705E-2</v>
      </c>
      <c r="Q15">
        <f t="shared" si="4"/>
        <v>4.9887653986721681E-2</v>
      </c>
      <c r="R15">
        <f t="shared" si="5"/>
        <v>0.11163559338663842</v>
      </c>
      <c r="S15">
        <f t="shared" si="6"/>
        <v>0.12947527961528749</v>
      </c>
      <c r="T15">
        <f t="shared" si="7"/>
        <v>4.7991714625816861E-4</v>
      </c>
      <c r="U15">
        <f t="shared" si="8"/>
        <v>0.12610075189911324</v>
      </c>
    </row>
    <row r="16" spans="1:21" x14ac:dyDescent="0.25">
      <c r="A16">
        <v>15</v>
      </c>
      <c r="B16">
        <f t="shared" si="9"/>
        <v>0.22950819672131148</v>
      </c>
      <c r="C16">
        <f t="shared" si="10"/>
        <v>0.46666666666666667</v>
      </c>
      <c r="D16">
        <f>NORMDIST(sortiert4!A16,AVERAGE(sortiert4!A$2:A$62),_xlfn.STDEV.S(sortiert4!A$2:A$62),1)</f>
        <v>0.19621861053528877</v>
      </c>
      <c r="E16">
        <f>NORMDIST(sortiert4!B16,AVERAGE(sortiert4!B$2:B$31),_xlfn.STDEV.S(sortiert4!B$2:B$31),1)</f>
        <v>0.72898623443052646</v>
      </c>
      <c r="F16">
        <f>NORMDIST(sortiert4!C16,AVERAGE(sortiert4!C$2:C$31),_xlfn.STDEV.S(sortiert4!C$2:C$31),1)</f>
        <v>0.2135979388222097</v>
      </c>
      <c r="G16">
        <f>NORMDIST(sortiert4!D16,AVERAGE(sortiert4!D$2:D$31),_xlfn.STDEV.S(sortiert4!D$2:D$31),1)</f>
        <v>0.37155764698633564</v>
      </c>
      <c r="H16">
        <f>NORMDIST(sortiert4!E16,AVERAGE(sortiert4!E$2:E$31),_xlfn.STDEV.S(sortiert4!E$2:E$31),1)</f>
        <v>0.38344567934661167</v>
      </c>
      <c r="I16">
        <f>NORMDIST(sortiert4!F16,AVERAGE(sortiert4!F$2:F$31),_xlfn.STDEV.S(sortiert4!F$2:F$31),1)</f>
        <v>0.32169773994669493</v>
      </c>
      <c r="J16">
        <f>NORMDIST(sortiert4!G16,AVERAGE(sortiert4!G$2:G$31),_xlfn.STDEV.S(sortiert4!G$2:G$31),1)</f>
        <v>0.51462469055867255</v>
      </c>
      <c r="K16">
        <f>NORMDIST(sortiert4!H16,AVERAGE(sortiert4!H$2:H$31),_xlfn.STDEV.S(sortiert4!H$2:H$31),1)</f>
        <v>0.43285341618707518</v>
      </c>
      <c r="L16">
        <f>NORMDIST(sortiert4!I16,AVERAGE(sortiert4!I$2:I$31),_xlfn.STDEV.S(sortiert4!I$2:I$31),1)</f>
        <v>0.30723258143422011</v>
      </c>
      <c r="M16">
        <f t="shared" si="0"/>
        <v>3.3289586186022707E-2</v>
      </c>
      <c r="N16">
        <f t="shared" si="1"/>
        <v>0.26231956776385978</v>
      </c>
      <c r="O16">
        <f t="shared" si="2"/>
        <v>0.253068727844457</v>
      </c>
      <c r="P16">
        <f t="shared" si="3"/>
        <v>9.5109019680331031E-2</v>
      </c>
      <c r="Q16">
        <f t="shared" si="4"/>
        <v>8.3220987320055007E-2</v>
      </c>
      <c r="R16">
        <f t="shared" si="5"/>
        <v>0.14496892671997175</v>
      </c>
      <c r="S16">
        <f t="shared" si="6"/>
        <v>4.7958023892005874E-2</v>
      </c>
      <c r="T16">
        <f t="shared" si="7"/>
        <v>3.3813250479591495E-2</v>
      </c>
      <c r="U16">
        <f t="shared" si="8"/>
        <v>0.15943408523244657</v>
      </c>
    </row>
    <row r="17" spans="1:21" x14ac:dyDescent="0.25">
      <c r="A17">
        <v>16</v>
      </c>
      <c r="B17">
        <f t="shared" si="9"/>
        <v>0.24590163934426229</v>
      </c>
      <c r="C17">
        <f t="shared" si="10"/>
        <v>0.5</v>
      </c>
      <c r="D17">
        <f>NORMDIST(sortiert4!A17,AVERAGE(sortiert4!A$2:A$62),_xlfn.STDEV.S(sortiert4!A$2:A$62),1)</f>
        <v>0.20963327131474596</v>
      </c>
      <c r="E17">
        <f>NORMDIST(sortiert4!B17,AVERAGE(sortiert4!B$2:B$31),_xlfn.STDEV.S(sortiert4!B$2:B$31),1)</f>
        <v>0.72898623443052646</v>
      </c>
      <c r="F17">
        <f>NORMDIST(sortiert4!C17,AVERAGE(sortiert4!C$2:C$31),_xlfn.STDEV.S(sortiert4!C$2:C$31),1)</f>
        <v>0.2135979388222097</v>
      </c>
      <c r="G17">
        <f>NORMDIST(sortiert4!D17,AVERAGE(sortiert4!D$2:D$31),_xlfn.STDEV.S(sortiert4!D$2:D$31),1)</f>
        <v>0.37155764698633564</v>
      </c>
      <c r="H17">
        <f>NORMDIST(sortiert4!E17,AVERAGE(sortiert4!E$2:E$31),_xlfn.STDEV.S(sortiert4!E$2:E$31),1)</f>
        <v>0.38344567934661167</v>
      </c>
      <c r="I17">
        <f>NORMDIST(sortiert4!F17,AVERAGE(sortiert4!F$2:F$31),_xlfn.STDEV.S(sortiert4!F$2:F$31),1)</f>
        <v>0.32169773994669493</v>
      </c>
      <c r="J17">
        <f>NORMDIST(sortiert4!G17,AVERAGE(sortiert4!G$2:G$31),_xlfn.STDEV.S(sortiert4!G$2:G$31),1)</f>
        <v>0.51462469055867255</v>
      </c>
      <c r="K17">
        <f>NORMDIST(sortiert4!H17,AVERAGE(sortiert4!H$2:H$31),_xlfn.STDEV.S(sortiert4!H$2:H$31),1)</f>
        <v>0.43285341618707518</v>
      </c>
      <c r="L17">
        <f>NORMDIST(sortiert4!I17,AVERAGE(sortiert4!I$2:I$31),_xlfn.STDEV.S(sortiert4!I$2:I$31),1)</f>
        <v>0.40945035179422806</v>
      </c>
      <c r="M17">
        <f t="shared" si="0"/>
        <v>3.6268368029516329E-2</v>
      </c>
      <c r="N17">
        <f t="shared" si="1"/>
        <v>0.22898623443052646</v>
      </c>
      <c r="O17">
        <f t="shared" si="2"/>
        <v>0.28640206117779032</v>
      </c>
      <c r="P17">
        <f t="shared" si="3"/>
        <v>0.12844235301366436</v>
      </c>
      <c r="Q17">
        <f t="shared" si="4"/>
        <v>0.11655432065338833</v>
      </c>
      <c r="R17">
        <f t="shared" si="5"/>
        <v>0.17830226005330507</v>
      </c>
      <c r="S17">
        <f t="shared" si="6"/>
        <v>1.4624690558672548E-2</v>
      </c>
      <c r="T17">
        <f t="shared" si="7"/>
        <v>6.714658381292482E-2</v>
      </c>
      <c r="U17">
        <f t="shared" si="8"/>
        <v>9.0549648205771938E-2</v>
      </c>
    </row>
    <row r="18" spans="1:21" x14ac:dyDescent="0.25">
      <c r="A18">
        <v>17</v>
      </c>
      <c r="B18">
        <f t="shared" si="9"/>
        <v>0.26229508196721313</v>
      </c>
      <c r="C18">
        <f t="shared" si="10"/>
        <v>0.53333333333333333</v>
      </c>
      <c r="D18">
        <f>NORMDIST(sortiert4!A18,AVERAGE(sortiert4!A$2:A$62),_xlfn.STDEV.S(sortiert4!A$2:A$62),1)</f>
        <v>0.22357262021204774</v>
      </c>
      <c r="E18">
        <f>NORMDIST(sortiert4!B18,AVERAGE(sortiert4!B$2:B$31),_xlfn.STDEV.S(sortiert4!B$2:B$31),1)</f>
        <v>0.72898623443052646</v>
      </c>
      <c r="F18">
        <f>NORMDIST(sortiert4!C18,AVERAGE(sortiert4!C$2:C$31),_xlfn.STDEV.S(sortiert4!C$2:C$31),1)</f>
        <v>0.2135979388222097</v>
      </c>
      <c r="G18">
        <f>NORMDIST(sortiert4!D18,AVERAGE(sortiert4!D$2:D$31),_xlfn.STDEV.S(sortiert4!D$2:D$31),1)</f>
        <v>0.37155764698633564</v>
      </c>
      <c r="H18">
        <f>NORMDIST(sortiert4!E18,AVERAGE(sortiert4!E$2:E$31),_xlfn.STDEV.S(sortiert4!E$2:E$31),1)</f>
        <v>0.38344567934661167</v>
      </c>
      <c r="I18">
        <f>NORMDIST(sortiert4!F18,AVERAGE(sortiert4!F$2:F$31),_xlfn.STDEV.S(sortiert4!F$2:F$31),1)</f>
        <v>0.32169773994669493</v>
      </c>
      <c r="J18">
        <f>NORMDIST(sortiert4!G18,AVERAGE(sortiert4!G$2:G$31),_xlfn.STDEV.S(sortiert4!G$2:G$31),1)</f>
        <v>0.51462469055867255</v>
      </c>
      <c r="K18">
        <f>NORMDIST(sortiert4!H18,AVERAGE(sortiert4!H$2:H$31),_xlfn.STDEV.S(sortiert4!H$2:H$31),1)</f>
        <v>0.56714658381292482</v>
      </c>
      <c r="L18">
        <f>NORMDIST(sortiert4!I18,AVERAGE(sortiert4!I$2:I$31),_xlfn.STDEV.S(sortiert4!I$2:I$31),1)</f>
        <v>0.40945035179422806</v>
      </c>
      <c r="M18">
        <f t="shared" si="0"/>
        <v>3.8722461755165388E-2</v>
      </c>
      <c r="N18">
        <f t="shared" si="1"/>
        <v>0.19565290109719313</v>
      </c>
      <c r="O18">
        <f t="shared" si="2"/>
        <v>0.31973539451112365</v>
      </c>
      <c r="P18">
        <f t="shared" si="3"/>
        <v>0.16177568634699768</v>
      </c>
      <c r="Q18">
        <f t="shared" si="4"/>
        <v>0.14988765398672166</v>
      </c>
      <c r="R18">
        <f t="shared" si="5"/>
        <v>0.2116355933866384</v>
      </c>
      <c r="S18">
        <f t="shared" si="6"/>
        <v>1.8708642774660778E-2</v>
      </c>
      <c r="T18">
        <f t="shared" si="7"/>
        <v>3.3813250479591495E-2</v>
      </c>
      <c r="U18">
        <f t="shared" si="8"/>
        <v>0.12388298153910526</v>
      </c>
    </row>
    <row r="19" spans="1:21" x14ac:dyDescent="0.25">
      <c r="A19">
        <v>18</v>
      </c>
      <c r="B19">
        <f t="shared" si="9"/>
        <v>0.27868852459016391</v>
      </c>
      <c r="C19">
        <f t="shared" si="10"/>
        <v>0.56666666666666665</v>
      </c>
      <c r="D19">
        <f>NORMDIST(sortiert4!A19,AVERAGE(sortiert4!A$2:A$62),_xlfn.STDEV.S(sortiert4!A$2:A$62),1)</f>
        <v>0.22357262021204774</v>
      </c>
      <c r="E19">
        <f>NORMDIST(sortiert4!B19,AVERAGE(sortiert4!B$2:B$31),_xlfn.STDEV.S(sortiert4!B$2:B$31),1)</f>
        <v>0.72898623443052646</v>
      </c>
      <c r="F19">
        <f>NORMDIST(sortiert4!C19,AVERAGE(sortiert4!C$2:C$31),_xlfn.STDEV.S(sortiert4!C$2:C$31),1)</f>
        <v>0.78640206117779032</v>
      </c>
      <c r="G19">
        <f>NORMDIST(sortiert4!D19,AVERAGE(sortiert4!D$2:D$31),_xlfn.STDEV.S(sortiert4!D$2:D$31),1)</f>
        <v>0.37155764698633564</v>
      </c>
      <c r="H19">
        <f>NORMDIST(sortiert4!E19,AVERAGE(sortiert4!E$2:E$31),_xlfn.STDEV.S(sortiert4!E$2:E$31),1)</f>
        <v>0.38344567934661167</v>
      </c>
      <c r="I19">
        <f>NORMDIST(sortiert4!F19,AVERAGE(sortiert4!F$2:F$31),_xlfn.STDEV.S(sortiert4!F$2:F$31),1)</f>
        <v>0.32169773994669493</v>
      </c>
      <c r="J19">
        <f>NORMDIST(sortiert4!G19,AVERAGE(sortiert4!G$2:G$31),_xlfn.STDEV.S(sortiert4!G$2:G$31),1)</f>
        <v>0.51462469055867255</v>
      </c>
      <c r="K19">
        <f>NORMDIST(sortiert4!H19,AVERAGE(sortiert4!H$2:H$31),_xlfn.STDEV.S(sortiert4!H$2:H$31),1)</f>
        <v>0.56714658381292482</v>
      </c>
      <c r="L19">
        <f>NORMDIST(sortiert4!I19,AVERAGE(sortiert4!I$2:I$31),_xlfn.STDEV.S(sortiert4!I$2:I$31),1)</f>
        <v>0.40945035179422806</v>
      </c>
      <c r="M19">
        <f t="shared" si="0"/>
        <v>5.5115904378116171E-2</v>
      </c>
      <c r="N19">
        <f t="shared" si="1"/>
        <v>0.16231956776385981</v>
      </c>
      <c r="O19">
        <f t="shared" si="2"/>
        <v>0.21973539451112367</v>
      </c>
      <c r="P19">
        <f t="shared" si="3"/>
        <v>0.19510901968033101</v>
      </c>
      <c r="Q19">
        <f t="shared" si="4"/>
        <v>0.18322098732005498</v>
      </c>
      <c r="R19">
        <f t="shared" si="5"/>
        <v>0.24496892671997172</v>
      </c>
      <c r="S19">
        <f t="shared" si="6"/>
        <v>5.2041976107994103E-2</v>
      </c>
      <c r="T19">
        <f t="shared" si="7"/>
        <v>4.7991714625816861E-4</v>
      </c>
      <c r="U19">
        <f t="shared" si="8"/>
        <v>0.15721631487243859</v>
      </c>
    </row>
    <row r="20" spans="1:21" x14ac:dyDescent="0.25">
      <c r="A20">
        <v>19</v>
      </c>
      <c r="B20">
        <f t="shared" si="9"/>
        <v>0.29508196721311475</v>
      </c>
      <c r="C20">
        <f t="shared" si="10"/>
        <v>0.6</v>
      </c>
      <c r="D20">
        <f>NORMDIST(sortiert4!A20,AVERAGE(sortiert4!A$2:A$62),_xlfn.STDEV.S(sortiert4!A$2:A$62),1)</f>
        <v>0.23802452586253964</v>
      </c>
      <c r="E20">
        <f>NORMDIST(sortiert4!B20,AVERAGE(sortiert4!B$2:B$31),_xlfn.STDEV.S(sortiert4!B$2:B$31),1)</f>
        <v>0.72898623443052646</v>
      </c>
      <c r="F20">
        <f>NORMDIST(sortiert4!C20,AVERAGE(sortiert4!C$2:C$31),_xlfn.STDEV.S(sortiert4!C$2:C$31),1)</f>
        <v>0.78640206117779032</v>
      </c>
      <c r="G20">
        <f>NORMDIST(sortiert4!D20,AVERAGE(sortiert4!D$2:D$31),_xlfn.STDEV.S(sortiert4!D$2:D$31),1)</f>
        <v>0.37155764698633564</v>
      </c>
      <c r="H20">
        <f>NORMDIST(sortiert4!E20,AVERAGE(sortiert4!E$2:E$31),_xlfn.STDEV.S(sortiert4!E$2:E$31),1)</f>
        <v>0.7233716549067013</v>
      </c>
      <c r="I20">
        <f>NORMDIST(sortiert4!F20,AVERAGE(sortiert4!F$2:F$31),_xlfn.STDEV.S(sortiert4!F$2:F$31),1)</f>
        <v>0.32169773994669493</v>
      </c>
      <c r="J20">
        <f>NORMDIST(sortiert4!G20,AVERAGE(sortiert4!G$2:G$31),_xlfn.STDEV.S(sortiert4!G$2:G$31),1)</f>
        <v>0.51462469055867255</v>
      </c>
      <c r="K20">
        <f>NORMDIST(sortiert4!H20,AVERAGE(sortiert4!H$2:H$31),_xlfn.STDEV.S(sortiert4!H$2:H$31),1)</f>
        <v>0.56714658381292482</v>
      </c>
      <c r="L20">
        <f>NORMDIST(sortiert4!I20,AVERAGE(sortiert4!I$2:I$31),_xlfn.STDEV.S(sortiert4!I$2:I$31),1)</f>
        <v>0.40945035179422806</v>
      </c>
      <c r="M20">
        <f t="shared" si="0"/>
        <v>5.7057441350575111E-2</v>
      </c>
      <c r="N20">
        <f t="shared" si="1"/>
        <v>0.12898623443052648</v>
      </c>
      <c r="O20">
        <f t="shared" si="2"/>
        <v>0.18640206117779035</v>
      </c>
      <c r="P20">
        <f t="shared" si="3"/>
        <v>0.22844235301366433</v>
      </c>
      <c r="Q20">
        <f t="shared" si="4"/>
        <v>0.12337165490670132</v>
      </c>
      <c r="R20">
        <f t="shared" si="5"/>
        <v>0.27830226005330505</v>
      </c>
      <c r="S20">
        <f t="shared" si="6"/>
        <v>8.5375309441327429E-2</v>
      </c>
      <c r="T20">
        <f t="shared" si="7"/>
        <v>3.2853416187075157E-2</v>
      </c>
      <c r="U20">
        <f t="shared" si="8"/>
        <v>0.19054964820577192</v>
      </c>
    </row>
    <row r="21" spans="1:21" x14ac:dyDescent="0.25">
      <c r="A21">
        <v>20</v>
      </c>
      <c r="B21">
        <f t="shared" si="9"/>
        <v>0.31147540983606559</v>
      </c>
      <c r="C21">
        <f t="shared" si="10"/>
        <v>0.6333333333333333</v>
      </c>
      <c r="D21">
        <f>NORMDIST(sortiert4!A21,AVERAGE(sortiert4!A$2:A$62),_xlfn.STDEV.S(sortiert4!A$2:A$62),1)</f>
        <v>0.30061735115823363</v>
      </c>
      <c r="E21">
        <f>NORMDIST(sortiert4!B21,AVERAGE(sortiert4!B$2:B$31),_xlfn.STDEV.S(sortiert4!B$2:B$31),1)</f>
        <v>0.72898623443052646</v>
      </c>
      <c r="F21">
        <f>NORMDIST(sortiert4!C21,AVERAGE(sortiert4!C$2:C$31),_xlfn.STDEV.S(sortiert4!C$2:C$31),1)</f>
        <v>0.78640206117779032</v>
      </c>
      <c r="G21">
        <f>NORMDIST(sortiert4!D21,AVERAGE(sortiert4!D$2:D$31),_xlfn.STDEV.S(sortiert4!D$2:D$31),1)</f>
        <v>0.37155764698633564</v>
      </c>
      <c r="H21">
        <f>NORMDIST(sortiert4!E21,AVERAGE(sortiert4!E$2:E$31),_xlfn.STDEV.S(sortiert4!E$2:E$31),1)</f>
        <v>0.7233716549067013</v>
      </c>
      <c r="I21">
        <f>NORMDIST(sortiert4!F21,AVERAGE(sortiert4!F$2:F$31),_xlfn.STDEV.S(sortiert4!F$2:F$31),1)</f>
        <v>0.32169773994669493</v>
      </c>
      <c r="J21">
        <f>NORMDIST(sortiert4!G21,AVERAGE(sortiert4!G$2:G$31),_xlfn.STDEV.S(sortiert4!G$2:G$31),1)</f>
        <v>0.51462469055867255</v>
      </c>
      <c r="K21">
        <f>NORMDIST(sortiert4!H21,AVERAGE(sortiert4!H$2:H$31),_xlfn.STDEV.S(sortiert4!H$2:H$31),1)</f>
        <v>0.69404275133844262</v>
      </c>
      <c r="L21">
        <f>NORMDIST(sortiert4!I21,AVERAGE(sortiert4!I$2:I$31),_xlfn.STDEV.S(sortiert4!I$2:I$31),1)</f>
        <v>0.40945035179422806</v>
      </c>
      <c r="M21">
        <f t="shared" si="0"/>
        <v>1.0858058677831961E-2</v>
      </c>
      <c r="N21">
        <f t="shared" si="1"/>
        <v>9.5652901097193155E-2</v>
      </c>
      <c r="O21">
        <f t="shared" si="2"/>
        <v>0.15306872784445702</v>
      </c>
      <c r="P21">
        <f t="shared" si="3"/>
        <v>0.26177568634699766</v>
      </c>
      <c r="Q21">
        <f t="shared" si="4"/>
        <v>9.0038321573367996E-2</v>
      </c>
      <c r="R21">
        <f t="shared" si="5"/>
        <v>0.31163559338663838</v>
      </c>
      <c r="S21">
        <f t="shared" si="6"/>
        <v>0.11870864277466076</v>
      </c>
      <c r="T21">
        <f t="shared" si="7"/>
        <v>6.0709418005109317E-2</v>
      </c>
      <c r="U21">
        <f t="shared" si="8"/>
        <v>0.22388298153910524</v>
      </c>
    </row>
    <row r="22" spans="1:21" x14ac:dyDescent="0.25">
      <c r="A22">
        <v>21</v>
      </c>
      <c r="B22">
        <f t="shared" si="9"/>
        <v>0.32786885245901637</v>
      </c>
      <c r="C22">
        <f t="shared" si="10"/>
        <v>0.66666666666666663</v>
      </c>
      <c r="D22">
        <f>NORMDIST(sortiert4!A22,AVERAGE(sortiert4!A$2:A$62),_xlfn.STDEV.S(sortiert4!A$2:A$62),1)</f>
        <v>0.35193875852886936</v>
      </c>
      <c r="E22">
        <f>NORMDIST(sortiert4!B22,AVERAGE(sortiert4!B$2:B$31),_xlfn.STDEV.S(sortiert4!B$2:B$31),1)</f>
        <v>0.72898623443052646</v>
      </c>
      <c r="F22">
        <f>NORMDIST(sortiert4!C22,AVERAGE(sortiert4!C$2:C$31),_xlfn.STDEV.S(sortiert4!C$2:C$31),1)</f>
        <v>0.78640206117779032</v>
      </c>
      <c r="G22">
        <f>NORMDIST(sortiert4!D22,AVERAGE(sortiert4!D$2:D$31),_xlfn.STDEV.S(sortiert4!D$2:D$31),1)</f>
        <v>0.37155764698633564</v>
      </c>
      <c r="H22">
        <f>NORMDIST(sortiert4!E22,AVERAGE(sortiert4!E$2:E$31),_xlfn.STDEV.S(sortiert4!E$2:E$31),1)</f>
        <v>0.7233716549067013</v>
      </c>
      <c r="I22">
        <f>NORMDIST(sortiert4!F22,AVERAGE(sortiert4!F$2:F$31),_xlfn.STDEV.S(sortiert4!F$2:F$31),1)</f>
        <v>0.32169773994669493</v>
      </c>
      <c r="J22">
        <f>NORMDIST(sortiert4!G22,AVERAGE(sortiert4!G$2:G$31),_xlfn.STDEV.S(sortiert4!G$2:G$31),1)</f>
        <v>0.51462469055867255</v>
      </c>
      <c r="K22">
        <f>NORMDIST(sortiert4!H22,AVERAGE(sortiert4!H$2:H$31),_xlfn.STDEV.S(sortiert4!H$2:H$31),1)</f>
        <v>0.69404275133844262</v>
      </c>
      <c r="L22">
        <f>NORMDIST(sortiert4!I22,AVERAGE(sortiert4!I$2:I$31),_xlfn.STDEV.S(sortiert4!I$2:I$31),1)</f>
        <v>0.51826191083227857</v>
      </c>
      <c r="M22">
        <f t="shared" si="0"/>
        <v>2.4069906069852987E-2</v>
      </c>
      <c r="N22">
        <f t="shared" si="1"/>
        <v>6.2319567763859829E-2</v>
      </c>
      <c r="O22">
        <f t="shared" si="2"/>
        <v>0.11973539451112369</v>
      </c>
      <c r="P22">
        <f t="shared" si="3"/>
        <v>0.29510901968033099</v>
      </c>
      <c r="Q22">
        <f t="shared" si="4"/>
        <v>5.6704988240034671E-2</v>
      </c>
      <c r="R22">
        <f t="shared" si="5"/>
        <v>0.3449689267199717</v>
      </c>
      <c r="S22">
        <f t="shared" si="6"/>
        <v>0.15204197610799408</v>
      </c>
      <c r="T22">
        <f t="shared" si="7"/>
        <v>2.7376084671775991E-2</v>
      </c>
      <c r="U22">
        <f t="shared" si="8"/>
        <v>0.14840475583438806</v>
      </c>
    </row>
    <row r="23" spans="1:21" x14ac:dyDescent="0.25">
      <c r="A23">
        <v>22</v>
      </c>
      <c r="B23">
        <f t="shared" si="9"/>
        <v>0.34426229508196721</v>
      </c>
      <c r="C23">
        <f t="shared" si="10"/>
        <v>0.7</v>
      </c>
      <c r="D23">
        <f>NORMDIST(sortiert4!A23,AVERAGE(sortiert4!A$2:A$62),_xlfn.STDEV.S(sortiert4!A$2:A$62),1)</f>
        <v>0.36972565736342278</v>
      </c>
      <c r="E23">
        <f>NORMDIST(sortiert4!B23,AVERAGE(sortiert4!B$2:B$31),_xlfn.STDEV.S(sortiert4!B$2:B$31),1)</f>
        <v>0.72898623443052646</v>
      </c>
      <c r="F23">
        <f>NORMDIST(sortiert4!C23,AVERAGE(sortiert4!C$2:C$31),_xlfn.STDEV.S(sortiert4!C$2:C$31),1)</f>
        <v>0.78640206117779032</v>
      </c>
      <c r="G23">
        <f>NORMDIST(sortiert4!D23,AVERAGE(sortiert4!D$2:D$31),_xlfn.STDEV.S(sortiert4!D$2:D$31),1)</f>
        <v>0.37155764698633564</v>
      </c>
      <c r="H23">
        <f>NORMDIST(sortiert4!E23,AVERAGE(sortiert4!E$2:E$31),_xlfn.STDEV.S(sortiert4!E$2:E$31),1)</f>
        <v>0.7233716549067013</v>
      </c>
      <c r="I23">
        <f>NORMDIST(sortiert4!F23,AVERAGE(sortiert4!F$2:F$31),_xlfn.STDEV.S(sortiert4!F$2:F$31),1)</f>
        <v>0.32169773994669493</v>
      </c>
      <c r="J23">
        <f>NORMDIST(sortiert4!G23,AVERAGE(sortiert4!G$2:G$31),_xlfn.STDEV.S(sortiert4!G$2:G$31),1)</f>
        <v>0.51462469055867255</v>
      </c>
      <c r="K23">
        <f>NORMDIST(sortiert4!H23,AVERAGE(sortiert4!H$2:H$31),_xlfn.STDEV.S(sortiert4!H$2:H$31),1)</f>
        <v>0.69404275133844262</v>
      </c>
      <c r="L23">
        <f>NORMDIST(sortiert4!I23,AVERAGE(sortiert4!I$2:I$31),_xlfn.STDEV.S(sortiert4!I$2:I$31),1)</f>
        <v>0.51826191083227857</v>
      </c>
      <c r="M23">
        <f t="shared" si="0"/>
        <v>2.546336228145557E-2</v>
      </c>
      <c r="N23">
        <f t="shared" si="1"/>
        <v>2.8986234430526503E-2</v>
      </c>
      <c r="O23">
        <f t="shared" si="2"/>
        <v>8.6402061177790368E-2</v>
      </c>
      <c r="P23">
        <f t="shared" si="3"/>
        <v>0.32844235301366431</v>
      </c>
      <c r="Q23">
        <f t="shared" si="4"/>
        <v>2.3371654906701345E-2</v>
      </c>
      <c r="R23">
        <f t="shared" si="5"/>
        <v>0.37830226005330503</v>
      </c>
      <c r="S23">
        <f t="shared" si="6"/>
        <v>0.18537530944132741</v>
      </c>
      <c r="T23">
        <f t="shared" si="7"/>
        <v>5.957248661557335E-3</v>
      </c>
      <c r="U23">
        <f t="shared" si="8"/>
        <v>0.18173808916772138</v>
      </c>
    </row>
    <row r="24" spans="1:21" x14ac:dyDescent="0.25">
      <c r="A24">
        <v>23</v>
      </c>
      <c r="B24">
        <f t="shared" si="9"/>
        <v>0.36065573770491804</v>
      </c>
      <c r="C24">
        <f t="shared" si="10"/>
        <v>0.73333333333333328</v>
      </c>
      <c r="D24">
        <f>NORMDIST(sortiert4!A24,AVERAGE(sortiert4!A$2:A$62),_xlfn.STDEV.S(sortiert4!A$2:A$62),1)</f>
        <v>0.36972565736342278</v>
      </c>
      <c r="E24">
        <f>NORMDIST(sortiert4!B24,AVERAGE(sortiert4!B$2:B$31),_xlfn.STDEV.S(sortiert4!B$2:B$31),1)</f>
        <v>0.72898623443052646</v>
      </c>
      <c r="F24">
        <f>NORMDIST(sortiert4!C24,AVERAGE(sortiert4!C$2:C$31),_xlfn.STDEV.S(sortiert4!C$2:C$31),1)</f>
        <v>0.78640206117779032</v>
      </c>
      <c r="G24">
        <f>NORMDIST(sortiert4!D24,AVERAGE(sortiert4!D$2:D$31),_xlfn.STDEV.S(sortiert4!D$2:D$31),1)</f>
        <v>0.37155764698633564</v>
      </c>
      <c r="H24">
        <f>NORMDIST(sortiert4!E24,AVERAGE(sortiert4!E$2:E$31),_xlfn.STDEV.S(sortiert4!E$2:E$31),1)</f>
        <v>0.7233716549067013</v>
      </c>
      <c r="I24">
        <f>NORMDIST(sortiert4!F24,AVERAGE(sortiert4!F$2:F$31),_xlfn.STDEV.S(sortiert4!F$2:F$31),1)</f>
        <v>0.32169773994669493</v>
      </c>
      <c r="J24">
        <f>NORMDIST(sortiert4!G24,AVERAGE(sortiert4!G$2:G$31),_xlfn.STDEV.S(sortiert4!G$2:G$31),1)</f>
        <v>0.51462469055867255</v>
      </c>
      <c r="K24">
        <f>NORMDIST(sortiert4!H24,AVERAGE(sortiert4!H$2:H$31),_xlfn.STDEV.S(sortiert4!H$2:H$31),1)</f>
        <v>0.80110391606813081</v>
      </c>
      <c r="L24">
        <f>NORMDIST(sortiert4!I24,AVERAGE(sortiert4!I$2:I$31),_xlfn.STDEV.S(sortiert4!I$2:I$31),1)</f>
        <v>0.62572153298314115</v>
      </c>
      <c r="M24">
        <f t="shared" si="0"/>
        <v>9.0699196585047326E-3</v>
      </c>
      <c r="N24">
        <f t="shared" si="1"/>
        <v>4.347098902806823E-3</v>
      </c>
      <c r="O24">
        <f t="shared" si="2"/>
        <v>5.3068727844457042E-2</v>
      </c>
      <c r="P24">
        <f t="shared" si="3"/>
        <v>0.36177568634699764</v>
      </c>
      <c r="Q24">
        <f t="shared" si="4"/>
        <v>9.9616784266319813E-3</v>
      </c>
      <c r="R24">
        <f t="shared" si="5"/>
        <v>0.41163559338663835</v>
      </c>
      <c r="S24">
        <f t="shared" si="6"/>
        <v>0.21870864277466073</v>
      </c>
      <c r="T24">
        <f t="shared" si="7"/>
        <v>6.7770582734797524E-2</v>
      </c>
      <c r="U24">
        <f t="shared" si="8"/>
        <v>0.10761180035019213</v>
      </c>
    </row>
    <row r="25" spans="1:21" x14ac:dyDescent="0.25">
      <c r="A25">
        <v>24</v>
      </c>
      <c r="B25">
        <f t="shared" si="9"/>
        <v>0.37704918032786883</v>
      </c>
      <c r="C25">
        <f t="shared" si="10"/>
        <v>0.76666666666666672</v>
      </c>
      <c r="D25">
        <f>NORMDIST(sortiert4!A25,AVERAGE(sortiert4!A$2:A$62),_xlfn.STDEV.S(sortiert4!A$2:A$62),1)</f>
        <v>0.38779579186599311</v>
      </c>
      <c r="E25">
        <f>NORMDIST(sortiert4!B25,AVERAGE(sortiert4!B$2:B$31),_xlfn.STDEV.S(sortiert4!B$2:B$31),1)</f>
        <v>0.72898623443052646</v>
      </c>
      <c r="F25">
        <f>NORMDIST(sortiert4!C25,AVERAGE(sortiert4!C$2:C$31),_xlfn.STDEV.S(sortiert4!C$2:C$31),1)</f>
        <v>0.78640206117779032</v>
      </c>
      <c r="G25">
        <f>NORMDIST(sortiert4!D25,AVERAGE(sortiert4!D$2:D$31),_xlfn.STDEV.S(sortiert4!D$2:D$31),1)</f>
        <v>0.37155764698633564</v>
      </c>
      <c r="H25">
        <f>NORMDIST(sortiert4!E25,AVERAGE(sortiert4!E$2:E$31),_xlfn.STDEV.S(sortiert4!E$2:E$31),1)</f>
        <v>0.7233716549067013</v>
      </c>
      <c r="I25">
        <f>NORMDIST(sortiert4!F25,AVERAGE(sortiert4!F$2:F$31),_xlfn.STDEV.S(sortiert4!F$2:F$31),1)</f>
        <v>0.32169773994669493</v>
      </c>
      <c r="J25">
        <f>NORMDIST(sortiert4!G25,AVERAGE(sortiert4!G$2:G$31),_xlfn.STDEV.S(sortiert4!G$2:G$31),1)</f>
        <v>0.51462469055867255</v>
      </c>
      <c r="K25">
        <f>NORMDIST(sortiert4!H25,AVERAGE(sortiert4!H$2:H$31),_xlfn.STDEV.S(sortiert4!H$2:H$31),1)</f>
        <v>0.80110391606813081</v>
      </c>
      <c r="L25">
        <f>NORMDIST(sortiert4!I25,AVERAGE(sortiert4!I$2:I$31),_xlfn.STDEV.S(sortiert4!I$2:I$31),1)</f>
        <v>0.80786198105946239</v>
      </c>
      <c r="M25">
        <f t="shared" si="0"/>
        <v>1.0746611538124284E-2</v>
      </c>
      <c r="N25">
        <f t="shared" si="1"/>
        <v>3.768043223614026E-2</v>
      </c>
      <c r="O25">
        <f t="shared" si="2"/>
        <v>1.9735394511123605E-2</v>
      </c>
      <c r="P25">
        <f t="shared" si="3"/>
        <v>0.39510901968033108</v>
      </c>
      <c r="Q25">
        <f t="shared" si="4"/>
        <v>4.3295011759965418E-2</v>
      </c>
      <c r="R25">
        <f t="shared" si="5"/>
        <v>0.44496892671997179</v>
      </c>
      <c r="S25">
        <f t="shared" si="6"/>
        <v>0.25204197610799417</v>
      </c>
      <c r="T25">
        <f t="shared" si="7"/>
        <v>3.4437249401464087E-2</v>
      </c>
      <c r="U25">
        <f t="shared" si="8"/>
        <v>4.1195314392795668E-2</v>
      </c>
    </row>
    <row r="26" spans="1:21" x14ac:dyDescent="0.25">
      <c r="A26">
        <v>25</v>
      </c>
      <c r="B26">
        <f t="shared" si="9"/>
        <v>0.39344262295081966</v>
      </c>
      <c r="C26">
        <f t="shared" si="10"/>
        <v>0.8</v>
      </c>
      <c r="D26">
        <f>NORMDIST(sortiert4!A26,AVERAGE(sortiert4!A$2:A$62),_xlfn.STDEV.S(sortiert4!A$2:A$62),1)</f>
        <v>0.4061122868383038</v>
      </c>
      <c r="E26">
        <f>NORMDIST(sortiert4!B26,AVERAGE(sortiert4!B$2:B$31),_xlfn.STDEV.S(sortiert4!B$2:B$31),1)</f>
        <v>0.72898623443052646</v>
      </c>
      <c r="F26">
        <f>NORMDIST(sortiert4!C26,AVERAGE(sortiert4!C$2:C$31),_xlfn.STDEV.S(sortiert4!C$2:C$31),1)</f>
        <v>0.78640206117779032</v>
      </c>
      <c r="G26">
        <f>NORMDIST(sortiert4!D26,AVERAGE(sortiert4!D$2:D$31),_xlfn.STDEV.S(sortiert4!D$2:D$31),1)</f>
        <v>0.37155764698633564</v>
      </c>
      <c r="H26">
        <f>NORMDIST(sortiert4!E26,AVERAGE(sortiert4!E$2:E$31),_xlfn.STDEV.S(sortiert4!E$2:E$31),1)</f>
        <v>0.7233716549067013</v>
      </c>
      <c r="I26">
        <f>NORMDIST(sortiert4!F26,AVERAGE(sortiert4!F$2:F$31),_xlfn.STDEV.S(sortiert4!F$2:F$31),1)</f>
        <v>0.93588803422373956</v>
      </c>
      <c r="J26">
        <f>NORMDIST(sortiert4!G26,AVERAGE(sortiert4!G$2:G$31),_xlfn.STDEV.S(sortiert4!G$2:G$31),1)</f>
        <v>0.72128733296020986</v>
      </c>
      <c r="K26">
        <f>NORMDIST(sortiert4!H26,AVERAGE(sortiert4!H$2:H$31),_xlfn.STDEV.S(sortiert4!H$2:H$31),1)</f>
        <v>0.80110391606813081</v>
      </c>
      <c r="L26">
        <f>NORMDIST(sortiert4!I26,AVERAGE(sortiert4!I$2:I$31),_xlfn.STDEV.S(sortiert4!I$2:I$31),1)</f>
        <v>0.80786198105946239</v>
      </c>
      <c r="M26">
        <f t="shared" si="0"/>
        <v>1.2669663887484139E-2</v>
      </c>
      <c r="N26">
        <f t="shared" si="1"/>
        <v>7.1013765569473586E-2</v>
      </c>
      <c r="O26">
        <f t="shared" si="2"/>
        <v>1.3597938822209721E-2</v>
      </c>
      <c r="P26">
        <f t="shared" si="3"/>
        <v>0.4284423530136644</v>
      </c>
      <c r="Q26">
        <f t="shared" si="4"/>
        <v>7.6628345093298744E-2</v>
      </c>
      <c r="R26">
        <f t="shared" si="5"/>
        <v>0.13588803422373952</v>
      </c>
      <c r="S26">
        <f t="shared" si="6"/>
        <v>7.8712667039790185E-2</v>
      </c>
      <c r="T26">
        <f t="shared" si="7"/>
        <v>1.1039160681307614E-3</v>
      </c>
      <c r="U26">
        <f t="shared" si="8"/>
        <v>7.8619810594623418E-3</v>
      </c>
    </row>
    <row r="27" spans="1:21" x14ac:dyDescent="0.25">
      <c r="A27">
        <v>26</v>
      </c>
      <c r="B27">
        <f t="shared" si="9"/>
        <v>0.4098360655737705</v>
      </c>
      <c r="C27">
        <f t="shared" si="10"/>
        <v>0.83333333333333337</v>
      </c>
      <c r="D27">
        <f>NORMDIST(sortiert4!A27,AVERAGE(sortiert4!A$2:A$62),_xlfn.STDEV.S(sortiert4!A$2:A$62),1)</f>
        <v>0.42463664599579859</v>
      </c>
      <c r="E27">
        <f>NORMDIST(sortiert4!B27,AVERAGE(sortiert4!B$2:B$31),_xlfn.STDEV.S(sortiert4!B$2:B$31),1)</f>
        <v>0.72898623443052646</v>
      </c>
      <c r="F27">
        <f>NORMDIST(sortiert4!C27,AVERAGE(sortiert4!C$2:C$31),_xlfn.STDEV.S(sortiert4!C$2:C$31),1)</f>
        <v>0.78640206117779032</v>
      </c>
      <c r="G27">
        <f>NORMDIST(sortiert4!D27,AVERAGE(sortiert4!D$2:D$31),_xlfn.STDEV.S(sortiert4!D$2:D$31),1)</f>
        <v>0.37155764698633564</v>
      </c>
      <c r="H27">
        <f>NORMDIST(sortiert4!E27,AVERAGE(sortiert4!E$2:E$31),_xlfn.STDEV.S(sortiert4!E$2:E$31),1)</f>
        <v>0.7233716549067013</v>
      </c>
      <c r="I27">
        <f>NORMDIST(sortiert4!F27,AVERAGE(sortiert4!F$2:F$31),_xlfn.STDEV.S(sortiert4!F$2:F$31),1)</f>
        <v>0.93588803422373956</v>
      </c>
      <c r="J27">
        <f>NORMDIST(sortiert4!G27,AVERAGE(sortiert4!G$2:G$31),_xlfn.STDEV.S(sortiert4!G$2:G$31),1)</f>
        <v>0.72128733296020986</v>
      </c>
      <c r="K27">
        <f>NORMDIST(sortiert4!H27,AVERAGE(sortiert4!H$2:H$31),_xlfn.STDEV.S(sortiert4!H$2:H$31),1)</f>
        <v>0.88175373092980247</v>
      </c>
      <c r="L27">
        <f>NORMDIST(sortiert4!I27,AVERAGE(sortiert4!I$2:I$31),_xlfn.STDEV.S(sortiert4!I$2:I$31),1)</f>
        <v>0.87385306222034043</v>
      </c>
      <c r="M27">
        <f t="shared" si="0"/>
        <v>1.4800580422028087E-2</v>
      </c>
      <c r="N27">
        <f t="shared" si="1"/>
        <v>0.10434709890280691</v>
      </c>
      <c r="O27">
        <f t="shared" si="2"/>
        <v>4.6931272155543047E-2</v>
      </c>
      <c r="P27">
        <f t="shared" si="3"/>
        <v>0.46177568634699773</v>
      </c>
      <c r="Q27">
        <f t="shared" si="4"/>
        <v>0.10996167842663207</v>
      </c>
      <c r="R27">
        <f t="shared" si="5"/>
        <v>0.10255470089040619</v>
      </c>
      <c r="S27">
        <f t="shared" si="6"/>
        <v>0.11204600037312351</v>
      </c>
      <c r="T27">
        <f t="shared" si="7"/>
        <v>4.84203975964691E-2</v>
      </c>
      <c r="U27">
        <f t="shared" si="8"/>
        <v>4.0519728887007056E-2</v>
      </c>
    </row>
    <row r="28" spans="1:21" x14ac:dyDescent="0.25">
      <c r="A28">
        <v>27</v>
      </c>
      <c r="B28">
        <f t="shared" si="9"/>
        <v>0.42622950819672129</v>
      </c>
      <c r="C28">
        <f t="shared" si="10"/>
        <v>0.8666666666666667</v>
      </c>
      <c r="D28">
        <f>NORMDIST(sortiert4!A28,AVERAGE(sortiert4!A$2:A$62),_xlfn.STDEV.S(sortiert4!A$2:A$62),1)</f>
        <v>0.4433289936578606</v>
      </c>
      <c r="E28">
        <f>NORMDIST(sortiert4!B28,AVERAGE(sortiert4!B$2:B$31),_xlfn.STDEV.S(sortiert4!B$2:B$31),1)</f>
        <v>0.72898623443052646</v>
      </c>
      <c r="F28">
        <f>NORMDIST(sortiert4!C28,AVERAGE(sortiert4!C$2:C$31),_xlfn.STDEV.S(sortiert4!C$2:C$31),1)</f>
        <v>0.78640206117779032</v>
      </c>
      <c r="G28">
        <f>NORMDIST(sortiert4!D28,AVERAGE(sortiert4!D$2:D$31),_xlfn.STDEV.S(sortiert4!D$2:D$31),1)</f>
        <v>0.90505807205754241</v>
      </c>
      <c r="H28">
        <f>NORMDIST(sortiert4!E28,AVERAGE(sortiert4!E$2:E$31),_xlfn.STDEV.S(sortiert4!E$2:E$31),1)</f>
        <v>0.7233716549067013</v>
      </c>
      <c r="I28">
        <f>NORMDIST(sortiert4!F28,AVERAGE(sortiert4!F$2:F$31),_xlfn.STDEV.S(sortiert4!F$2:F$31),1)</f>
        <v>0.93588803422373956</v>
      </c>
      <c r="J28">
        <f>NORMDIST(sortiert4!G28,AVERAGE(sortiert4!G$2:G$31),_xlfn.STDEV.S(sortiert4!G$2:G$31),1)</f>
        <v>0.8721625364357527</v>
      </c>
      <c r="K28">
        <f>NORMDIST(sortiert4!H28,AVERAGE(sortiert4!H$2:H$31),_xlfn.STDEV.S(sortiert4!H$2:H$31),1)</f>
        <v>0.88175373092980247</v>
      </c>
      <c r="L28">
        <f>NORMDIST(sortiert4!I28,AVERAGE(sortiert4!I$2:I$31),_xlfn.STDEV.S(sortiert4!I$2:I$31),1)</f>
        <v>0.92213011511127296</v>
      </c>
      <c r="M28">
        <f t="shared" si="0"/>
        <v>1.7099485461139319E-2</v>
      </c>
      <c r="N28">
        <f t="shared" si="1"/>
        <v>0.13768043223614024</v>
      </c>
      <c r="O28">
        <f t="shared" si="2"/>
        <v>8.0264605488876373E-2</v>
      </c>
      <c r="P28">
        <f t="shared" si="3"/>
        <v>3.839140539087571E-2</v>
      </c>
      <c r="Q28">
        <f t="shared" si="4"/>
        <v>0.1432950117599654</v>
      </c>
      <c r="R28">
        <f t="shared" si="5"/>
        <v>6.9221367557072866E-2</v>
      </c>
      <c r="S28">
        <f t="shared" si="6"/>
        <v>5.4958697690860037E-3</v>
      </c>
      <c r="T28">
        <f t="shared" si="7"/>
        <v>1.5087064263135774E-2</v>
      </c>
      <c r="U28">
        <f t="shared" si="8"/>
        <v>5.5463448444606267E-2</v>
      </c>
    </row>
    <row r="29" spans="1:21" x14ac:dyDescent="0.25">
      <c r="A29">
        <v>28</v>
      </c>
      <c r="B29">
        <f t="shared" si="9"/>
        <v>0.44262295081967212</v>
      </c>
      <c r="C29">
        <f t="shared" si="10"/>
        <v>0.9</v>
      </c>
      <c r="D29">
        <f>NORMDIST(sortiert4!A29,AVERAGE(sortiert4!A$2:A$62),_xlfn.STDEV.S(sortiert4!A$2:A$62),1)</f>
        <v>0.46214833168077329</v>
      </c>
      <c r="E29">
        <f>NORMDIST(sortiert4!B29,AVERAGE(sortiert4!B$2:B$31),_xlfn.STDEV.S(sortiert4!B$2:B$31),1)</f>
        <v>0.72898623443052646</v>
      </c>
      <c r="F29">
        <f>NORMDIST(sortiert4!C29,AVERAGE(sortiert4!C$2:C$31),_xlfn.STDEV.S(sortiert4!C$2:C$31),1)</f>
        <v>0.78640206117779032</v>
      </c>
      <c r="G29">
        <f>NORMDIST(sortiert4!D29,AVERAGE(sortiert4!D$2:D$31),_xlfn.STDEV.S(sortiert4!D$2:D$31),1)</f>
        <v>0.90505807205754241</v>
      </c>
      <c r="H29">
        <f>NORMDIST(sortiert4!E29,AVERAGE(sortiert4!E$2:E$31),_xlfn.STDEV.S(sortiert4!E$2:E$31),1)</f>
        <v>0.93085882814879872</v>
      </c>
      <c r="I29">
        <f>NORMDIST(sortiert4!F29,AVERAGE(sortiert4!F$2:F$31),_xlfn.STDEV.S(sortiert4!F$2:F$31),1)</f>
        <v>0.93588803422373956</v>
      </c>
      <c r="J29">
        <f>NORMDIST(sortiert4!G29,AVERAGE(sortiert4!G$2:G$31),_xlfn.STDEV.S(sortiert4!G$2:G$31),1)</f>
        <v>0.95416719996569355</v>
      </c>
      <c r="K29">
        <f>NORMDIST(sortiert4!H29,AVERAGE(sortiert4!H$2:H$31),_xlfn.STDEV.S(sortiert4!H$2:H$31),1)</f>
        <v>0.93599891871465302</v>
      </c>
      <c r="L29">
        <f>NORMDIST(sortiert4!I29,AVERAGE(sortiert4!I$2:I$31),_xlfn.STDEV.S(sortiert4!I$2:I$31),1)</f>
        <v>0.95489560356921155</v>
      </c>
      <c r="M29">
        <f t="shared" si="0"/>
        <v>1.9525380861101171E-2</v>
      </c>
      <c r="N29">
        <f t="shared" si="1"/>
        <v>0.17101376556947356</v>
      </c>
      <c r="O29">
        <f t="shared" si="2"/>
        <v>0.1135979388222097</v>
      </c>
      <c r="P29">
        <f t="shared" si="3"/>
        <v>5.0580720575423843E-3</v>
      </c>
      <c r="Q29">
        <f t="shared" si="4"/>
        <v>3.08588281487987E-2</v>
      </c>
      <c r="R29">
        <f t="shared" si="5"/>
        <v>3.588803422373954E-2</v>
      </c>
      <c r="S29">
        <f t="shared" si="6"/>
        <v>5.4167199965693524E-2</v>
      </c>
      <c r="T29">
        <f t="shared" si="7"/>
        <v>3.5998918714652994E-2</v>
      </c>
      <c r="U29">
        <f t="shared" si="8"/>
        <v>5.4895603569211526E-2</v>
      </c>
    </row>
    <row r="30" spans="1:21" x14ac:dyDescent="0.25">
      <c r="A30">
        <v>29</v>
      </c>
      <c r="B30">
        <f t="shared" si="9"/>
        <v>0.45901639344262296</v>
      </c>
      <c r="C30">
        <f t="shared" si="10"/>
        <v>0.93333333333333335</v>
      </c>
      <c r="D30">
        <f>NORMDIST(sortiert4!A30,AVERAGE(sortiert4!A$2:A$62),_xlfn.STDEV.S(sortiert4!A$2:A$62),1)</f>
        <v>0.5</v>
      </c>
      <c r="E30">
        <f>NORMDIST(sortiert4!B30,AVERAGE(sortiert4!B$2:B$31),_xlfn.STDEV.S(sortiert4!B$2:B$31),1)</f>
        <v>0.72898623443052646</v>
      </c>
      <c r="F30">
        <f>NORMDIST(sortiert4!C30,AVERAGE(sortiert4!C$2:C$31),_xlfn.STDEV.S(sortiert4!C$2:C$31),1)</f>
        <v>0.99139049750467012</v>
      </c>
      <c r="G30">
        <f>NORMDIST(sortiert4!D30,AVERAGE(sortiert4!D$2:D$31),_xlfn.STDEV.S(sortiert4!D$2:D$31),1)</f>
        <v>0.90505807205754241</v>
      </c>
      <c r="H30">
        <f>NORMDIST(sortiert4!E30,AVERAGE(sortiert4!E$2:E$31),_xlfn.STDEV.S(sortiert4!E$2:E$31),1)</f>
        <v>0.93085882814879872</v>
      </c>
      <c r="I30">
        <f>NORMDIST(sortiert4!F30,AVERAGE(sortiert4!F$2:F$31),_xlfn.STDEV.S(sortiert4!F$2:F$31),1)</f>
        <v>0.93588803422373956</v>
      </c>
      <c r="J30">
        <f>NORMDIST(sortiert4!G30,AVERAGE(sortiert4!G$2:G$31),_xlfn.STDEV.S(sortiert4!G$2:G$31),1)</f>
        <v>0.98734635330269849</v>
      </c>
      <c r="K30">
        <f>NORMDIST(sortiert4!H30,AVERAGE(sortiert4!H$2:H$31),_xlfn.STDEV.S(sortiert4!H$2:H$31),1)</f>
        <v>0.96857534001986667</v>
      </c>
      <c r="L30">
        <f>NORMDIST(sortiert4!I30,AVERAGE(sortiert4!I$2:I$31),_xlfn.STDEV.S(sortiert4!I$2:I$31),1)</f>
        <v>0.97552622628869945</v>
      </c>
      <c r="M30">
        <f t="shared" si="0"/>
        <v>4.0983606557377039E-2</v>
      </c>
      <c r="N30">
        <f t="shared" si="1"/>
        <v>0.20434709890280689</v>
      </c>
      <c r="O30">
        <f t="shared" si="2"/>
        <v>5.8057164171336773E-2</v>
      </c>
      <c r="P30">
        <f t="shared" si="3"/>
        <v>2.8275261275790942E-2</v>
      </c>
      <c r="Q30">
        <f t="shared" si="4"/>
        <v>2.4745051845346255E-3</v>
      </c>
      <c r="R30">
        <f t="shared" si="5"/>
        <v>2.5547008904062141E-3</v>
      </c>
      <c r="S30">
        <f t="shared" si="6"/>
        <v>5.4013019969365139E-2</v>
      </c>
      <c r="T30">
        <f t="shared" si="7"/>
        <v>3.5242006686533323E-2</v>
      </c>
      <c r="U30">
        <f t="shared" si="8"/>
        <v>4.2192892955366101E-2</v>
      </c>
    </row>
    <row r="31" spans="1:21" x14ac:dyDescent="0.25">
      <c r="A31">
        <v>30</v>
      </c>
      <c r="B31">
        <f t="shared" si="9"/>
        <v>0.47540983606557374</v>
      </c>
      <c r="C31">
        <f t="shared" si="10"/>
        <v>0.96666666666666667</v>
      </c>
      <c r="D31">
        <f>NORMDIST(sortiert4!A31,AVERAGE(sortiert4!A$2:A$62),_xlfn.STDEV.S(sortiert4!A$2:A$62),1)</f>
        <v>0.51894719111924259</v>
      </c>
      <c r="E31">
        <f>NORMDIST(sortiert4!B31,AVERAGE(sortiert4!B$2:B$31),_xlfn.STDEV.S(sortiert4!B$2:B$31),1)</f>
        <v>0.99263600312468658</v>
      </c>
      <c r="F31">
        <f>NORMDIST(sortiert4!C31,AVERAGE(sortiert4!C$2:C$31),_xlfn.STDEV.S(sortiert4!C$2:C$31),1)</f>
        <v>0.99139049750467012</v>
      </c>
      <c r="G31">
        <f>NORMDIST(sortiert4!D31,AVERAGE(sortiert4!D$2:D$31),_xlfn.STDEV.S(sortiert4!D$2:D$31),1)</f>
        <v>0.99999776489696435</v>
      </c>
      <c r="H31">
        <f>NORMDIST(sortiert4!E31,AVERAGE(sortiert4!E$2:E$31),_xlfn.STDEV.S(sortiert4!E$2:E$31),1)</f>
        <v>0.99944466331809922</v>
      </c>
      <c r="I31">
        <f>NORMDIST(sortiert4!F31,AVERAGE(sortiert4!F$2:F$31),_xlfn.STDEV.S(sortiert4!F$2:F$31),1)</f>
        <v>0.99977190446797393</v>
      </c>
      <c r="J31">
        <f>NORMDIST(sortiert4!G31,AVERAGE(sortiert4!G$2:G$31),_xlfn.STDEV.S(sortiert4!G$2:G$31),1)</f>
        <v>0.9995760813795953</v>
      </c>
      <c r="K31">
        <f>NORMDIST(sortiert4!H31,AVERAGE(sortiert4!H$2:H$31),_xlfn.STDEV.S(sortiert4!H$2:H$31),1)</f>
        <v>0.96857534001986667</v>
      </c>
      <c r="L31">
        <f>NORMDIST(sortiert4!I31,AVERAGE(sortiert4!I$2:I$31),_xlfn.STDEV.S(sortiert4!I$2:I$31),1)</f>
        <v>0.99892270427354568</v>
      </c>
      <c r="M31">
        <f t="shared" si="0"/>
        <v>4.3537355053668847E-2</v>
      </c>
      <c r="N31">
        <f t="shared" si="1"/>
        <v>2.5969336458019909E-2</v>
      </c>
      <c r="O31">
        <f t="shared" si="2"/>
        <v>2.4723830838003447E-2</v>
      </c>
      <c r="P31">
        <f t="shared" si="3"/>
        <v>3.3331098230297673E-2</v>
      </c>
      <c r="Q31">
        <f t="shared" si="4"/>
        <v>3.277799665143255E-2</v>
      </c>
      <c r="R31">
        <f t="shared" si="5"/>
        <v>3.3105237801307252E-2</v>
      </c>
      <c r="S31">
        <f t="shared" si="6"/>
        <v>3.2909414712928631E-2</v>
      </c>
      <c r="T31">
        <f t="shared" si="7"/>
        <v>1.9086733531999966E-3</v>
      </c>
      <c r="U31">
        <f t="shared" si="8"/>
        <v>3.2256037606879007E-2</v>
      </c>
    </row>
    <row r="32" spans="1:21" x14ac:dyDescent="0.25">
      <c r="A32">
        <v>31</v>
      </c>
      <c r="B32">
        <f t="shared" si="9"/>
        <v>0.49180327868852458</v>
      </c>
      <c r="D32">
        <f>NORMDIST(sortiert4!A32,AVERAGE(sortiert4!A$2:A$62),_xlfn.STDEV.S(sortiert4!A$2:A$62),1)</f>
        <v>0.53785166831922671</v>
      </c>
      <c r="M32">
        <f t="shared" si="0"/>
        <v>4.6048389630702125E-2</v>
      </c>
    </row>
    <row r="33" spans="1:13" x14ac:dyDescent="0.25">
      <c r="A33">
        <v>32</v>
      </c>
      <c r="B33">
        <f t="shared" si="9"/>
        <v>0.50819672131147542</v>
      </c>
      <c r="D33">
        <f>NORMDIST(sortiert4!A33,AVERAGE(sortiert4!A$2:A$62),_xlfn.STDEV.S(sortiert4!A$2:A$62),1)</f>
        <v>0.53785166831922671</v>
      </c>
      <c r="M33">
        <f t="shared" si="0"/>
        <v>2.9654947007751287E-2</v>
      </c>
    </row>
    <row r="34" spans="1:13" x14ac:dyDescent="0.25">
      <c r="A34">
        <v>33</v>
      </c>
      <c r="B34">
        <f t="shared" si="9"/>
        <v>0.52459016393442626</v>
      </c>
      <c r="D34">
        <f>NORMDIST(sortiert4!A34,AVERAGE(sortiert4!A$2:A$62),_xlfn.STDEV.S(sortiert4!A$2:A$62),1)</f>
        <v>0.5566710063421394</v>
      </c>
      <c r="M34">
        <f t="shared" ref="M34:M62" si="11">ABS($B34-D34)</f>
        <v>3.2080842407713139E-2</v>
      </c>
    </row>
    <row r="35" spans="1:13" x14ac:dyDescent="0.25">
      <c r="A35">
        <v>34</v>
      </c>
      <c r="B35">
        <f t="shared" si="9"/>
        <v>0.54098360655737709</v>
      </c>
      <c r="D35">
        <f>NORMDIST(sortiert4!A35,AVERAGE(sortiert4!A$2:A$62),_xlfn.STDEV.S(sortiert4!A$2:A$62),1)</f>
        <v>0.5566710063421394</v>
      </c>
      <c r="M35">
        <f t="shared" si="11"/>
        <v>1.5687399784762301E-2</v>
      </c>
    </row>
    <row r="36" spans="1:13" x14ac:dyDescent="0.25">
      <c r="A36">
        <v>35</v>
      </c>
      <c r="B36">
        <f t="shared" si="9"/>
        <v>0.55737704918032782</v>
      </c>
      <c r="D36">
        <f>NORMDIST(sortiert4!A36,AVERAGE(sortiert4!A$2:A$62),_xlfn.STDEV.S(sortiert4!A$2:A$62),1)</f>
        <v>0.5566710063421394</v>
      </c>
      <c r="M36">
        <f t="shared" si="11"/>
        <v>7.0604283818842539E-4</v>
      </c>
    </row>
    <row r="37" spans="1:13" x14ac:dyDescent="0.25">
      <c r="A37">
        <v>36</v>
      </c>
      <c r="B37">
        <f t="shared" si="9"/>
        <v>0.57377049180327866</v>
      </c>
      <c r="D37">
        <f>NORMDIST(sortiert4!A37,AVERAGE(sortiert4!A$2:A$62),_xlfn.STDEV.S(sortiert4!A$2:A$62),1)</f>
        <v>0.5566710063421394</v>
      </c>
      <c r="M37">
        <f t="shared" si="11"/>
        <v>1.7099485461139263E-2</v>
      </c>
    </row>
    <row r="38" spans="1:13" x14ac:dyDescent="0.25">
      <c r="A38">
        <v>37</v>
      </c>
      <c r="B38">
        <f t="shared" si="9"/>
        <v>0.5901639344262295</v>
      </c>
      <c r="D38">
        <f>NORMDIST(sortiert4!A38,AVERAGE(sortiert4!A$2:A$62),_xlfn.STDEV.S(sortiert4!A$2:A$62),1)</f>
        <v>0.57536335400420135</v>
      </c>
      <c r="M38">
        <f t="shared" si="11"/>
        <v>1.4800580422028142E-2</v>
      </c>
    </row>
    <row r="39" spans="1:13" x14ac:dyDescent="0.25">
      <c r="A39">
        <v>38</v>
      </c>
      <c r="B39">
        <f t="shared" si="9"/>
        <v>0.60655737704918034</v>
      </c>
      <c r="D39">
        <f>NORMDIST(sortiert4!A39,AVERAGE(sortiert4!A$2:A$62),_xlfn.STDEV.S(sortiert4!A$2:A$62),1)</f>
        <v>0.5938877131616962</v>
      </c>
      <c r="M39">
        <f t="shared" si="11"/>
        <v>1.2669663887484139E-2</v>
      </c>
    </row>
    <row r="40" spans="1:13" x14ac:dyDescent="0.25">
      <c r="A40">
        <v>39</v>
      </c>
      <c r="B40">
        <f t="shared" si="9"/>
        <v>0.62295081967213117</v>
      </c>
      <c r="D40">
        <f>NORMDIST(sortiert4!A40,AVERAGE(sortiert4!A$2:A$62),_xlfn.STDEV.S(sortiert4!A$2:A$62),1)</f>
        <v>0.5938877131616962</v>
      </c>
      <c r="M40">
        <f t="shared" si="11"/>
        <v>2.9063106510434977E-2</v>
      </c>
    </row>
    <row r="41" spans="1:13" x14ac:dyDescent="0.25">
      <c r="A41">
        <v>40</v>
      </c>
      <c r="B41">
        <f t="shared" si="9"/>
        <v>0.63934426229508201</v>
      </c>
      <c r="D41">
        <f>NORMDIST(sortiert4!A41,AVERAGE(sortiert4!A$2:A$62),_xlfn.STDEV.S(sortiert4!A$2:A$62),1)</f>
        <v>0.5938877131616962</v>
      </c>
      <c r="M41">
        <f t="shared" si="11"/>
        <v>4.5456549133385815E-2</v>
      </c>
    </row>
    <row r="42" spans="1:13" x14ac:dyDescent="0.25">
      <c r="A42">
        <v>41</v>
      </c>
      <c r="B42">
        <f t="shared" si="9"/>
        <v>0.65573770491803274</v>
      </c>
      <c r="D42">
        <f>NORMDIST(sortiert4!A42,AVERAGE(sortiert4!A$2:A$62),_xlfn.STDEV.S(sortiert4!A$2:A$62),1)</f>
        <v>0.61220420813400689</v>
      </c>
      <c r="M42">
        <f t="shared" si="11"/>
        <v>4.3533496784025849E-2</v>
      </c>
    </row>
    <row r="43" spans="1:13" x14ac:dyDescent="0.25">
      <c r="A43">
        <v>42</v>
      </c>
      <c r="B43">
        <f t="shared" si="9"/>
        <v>0.67213114754098358</v>
      </c>
      <c r="D43">
        <f>NORMDIST(sortiert4!A43,AVERAGE(sortiert4!A$2:A$62),_xlfn.STDEV.S(sortiert4!A$2:A$62),1)</f>
        <v>0.63027434263657722</v>
      </c>
      <c r="M43">
        <f t="shared" si="11"/>
        <v>4.1856804904406353E-2</v>
      </c>
    </row>
    <row r="44" spans="1:13" x14ac:dyDescent="0.25">
      <c r="A44">
        <v>43</v>
      </c>
      <c r="B44">
        <f t="shared" si="9"/>
        <v>0.68852459016393441</v>
      </c>
      <c r="D44">
        <f>NORMDIST(sortiert4!A44,AVERAGE(sortiert4!A$2:A$62),_xlfn.STDEV.S(sortiert4!A$2:A$62),1)</f>
        <v>0.63027434263657722</v>
      </c>
      <c r="M44">
        <f t="shared" si="11"/>
        <v>5.8250247527357191E-2</v>
      </c>
    </row>
    <row r="45" spans="1:13" x14ac:dyDescent="0.25">
      <c r="A45">
        <v>44</v>
      </c>
      <c r="B45">
        <f t="shared" si="9"/>
        <v>0.70491803278688525</v>
      </c>
      <c r="D45">
        <f>NORMDIST(sortiert4!A45,AVERAGE(sortiert4!A$2:A$62),_xlfn.STDEV.S(sortiert4!A$2:A$62),1)</f>
        <v>0.63027434263657722</v>
      </c>
      <c r="M45">
        <f t="shared" si="11"/>
        <v>7.4643690150308029E-2</v>
      </c>
    </row>
    <row r="46" spans="1:13" x14ac:dyDescent="0.25">
      <c r="A46">
        <v>45</v>
      </c>
      <c r="B46">
        <f t="shared" si="9"/>
        <v>0.72131147540983609</v>
      </c>
      <c r="D46">
        <f>NORMDIST(sortiert4!A46,AVERAGE(sortiert4!A$2:A$62),_xlfn.STDEV.S(sortiert4!A$2:A$62),1)</f>
        <v>0.63027434263657722</v>
      </c>
      <c r="M46">
        <f t="shared" si="11"/>
        <v>9.1037132773258866E-2</v>
      </c>
    </row>
    <row r="47" spans="1:13" x14ac:dyDescent="0.25">
      <c r="A47">
        <v>46</v>
      </c>
      <c r="B47">
        <f t="shared" si="9"/>
        <v>0.73770491803278693</v>
      </c>
      <c r="D47">
        <f>NORMDIST(sortiert4!A47,AVERAGE(sortiert4!A$2:A$62),_xlfn.STDEV.S(sortiert4!A$2:A$62),1)</f>
        <v>0.6826472603521937</v>
      </c>
      <c r="M47">
        <f t="shared" si="11"/>
        <v>5.5057657680593231E-2</v>
      </c>
    </row>
    <row r="48" spans="1:13" x14ac:dyDescent="0.25">
      <c r="A48">
        <v>47</v>
      </c>
      <c r="B48">
        <f t="shared" si="9"/>
        <v>0.75409836065573765</v>
      </c>
      <c r="D48">
        <f>NORMDIST(sortiert4!A48,AVERAGE(sortiert4!A$2:A$62),_xlfn.STDEV.S(sortiert4!A$2:A$62),1)</f>
        <v>0.6826472603521937</v>
      </c>
      <c r="M48">
        <f t="shared" si="11"/>
        <v>7.1451100303543957E-2</v>
      </c>
    </row>
    <row r="49" spans="1:21" x14ac:dyDescent="0.25">
      <c r="A49">
        <v>48</v>
      </c>
      <c r="B49">
        <f t="shared" si="9"/>
        <v>0.77049180327868849</v>
      </c>
      <c r="D49">
        <f>NORMDIST(sortiert4!A49,AVERAGE(sortiert4!A$2:A$62),_xlfn.STDEV.S(sortiert4!A$2:A$62),1)</f>
        <v>0.7315965126301861</v>
      </c>
      <c r="M49">
        <f t="shared" si="11"/>
        <v>3.889529064850239E-2</v>
      </c>
    </row>
    <row r="50" spans="1:21" x14ac:dyDescent="0.25">
      <c r="A50">
        <v>49</v>
      </c>
      <c r="B50">
        <f t="shared" si="9"/>
        <v>0.78688524590163933</v>
      </c>
      <c r="D50">
        <f>NORMDIST(sortiert4!A50,AVERAGE(sortiert4!A$2:A$62),_xlfn.STDEV.S(sortiert4!A$2:A$62),1)</f>
        <v>0.74702594264455358</v>
      </c>
      <c r="M50">
        <f t="shared" si="11"/>
        <v>3.9859303257085754E-2</v>
      </c>
    </row>
    <row r="51" spans="1:21" x14ac:dyDescent="0.25">
      <c r="A51">
        <v>50</v>
      </c>
      <c r="B51">
        <f t="shared" si="9"/>
        <v>0.80327868852459017</v>
      </c>
      <c r="D51">
        <f>NORMDIST(sortiert4!A51,AVERAGE(sortiert4!A$2:A$62),_xlfn.STDEV.S(sortiert4!A$2:A$62),1)</f>
        <v>0.85204663670887504</v>
      </c>
      <c r="M51">
        <f t="shared" si="11"/>
        <v>4.8767948184284871E-2</v>
      </c>
    </row>
    <row r="52" spans="1:21" x14ac:dyDescent="0.25">
      <c r="A52">
        <v>51</v>
      </c>
      <c r="B52">
        <f t="shared" si="9"/>
        <v>0.81967213114754101</v>
      </c>
      <c r="D52">
        <f>NORMDIST(sortiert4!A52,AVERAGE(sortiert4!A$2:A$62),_xlfn.STDEV.S(sortiert4!A$2:A$62),1)</f>
        <v>0.87291400255985363</v>
      </c>
      <c r="M52">
        <f t="shared" si="11"/>
        <v>5.3241871412312625E-2</v>
      </c>
    </row>
    <row r="53" spans="1:21" x14ac:dyDescent="0.25">
      <c r="A53">
        <v>52</v>
      </c>
      <c r="B53">
        <f t="shared" si="9"/>
        <v>0.83606557377049184</v>
      </c>
      <c r="D53">
        <f>NORMDIST(sortiert4!A53,AVERAGE(sortiert4!A$2:A$62),_xlfn.STDEV.S(sortiert4!A$2:A$62),1)</f>
        <v>0.88254110381010253</v>
      </c>
      <c r="M53">
        <f t="shared" si="11"/>
        <v>4.6475530039610691E-2</v>
      </c>
    </row>
    <row r="54" spans="1:21" x14ac:dyDescent="0.25">
      <c r="A54">
        <v>53</v>
      </c>
      <c r="B54">
        <f t="shared" si="9"/>
        <v>0.85245901639344257</v>
      </c>
      <c r="D54">
        <f>NORMDIST(sortiert4!A54,AVERAGE(sortiert4!A$2:A$62),_xlfn.STDEV.S(sortiert4!A$2:A$62),1)</f>
        <v>0.90829359401596643</v>
      </c>
      <c r="M54">
        <f t="shared" si="11"/>
        <v>5.5834577622523862E-2</v>
      </c>
    </row>
    <row r="55" spans="1:21" x14ac:dyDescent="0.25">
      <c r="A55">
        <v>54</v>
      </c>
      <c r="B55">
        <f t="shared" si="9"/>
        <v>0.86885245901639341</v>
      </c>
      <c r="D55">
        <f>NORMDIST(sortiert4!A55,AVERAGE(sortiert4!A$2:A$62),_xlfn.STDEV.S(sortiert4!A$2:A$62),1)</f>
        <v>0.91587235342913531</v>
      </c>
      <c r="M55">
        <f t="shared" si="11"/>
        <v>4.7019894412741903E-2</v>
      </c>
    </row>
    <row r="56" spans="1:21" x14ac:dyDescent="0.25">
      <c r="A56">
        <v>55</v>
      </c>
      <c r="B56">
        <f t="shared" si="9"/>
        <v>0.88524590163934425</v>
      </c>
      <c r="D56">
        <f>NORMDIST(sortiert4!A56,AVERAGE(sortiert4!A$2:A$62),_xlfn.STDEV.S(sortiert4!A$2:A$62),1)</f>
        <v>0.94154511666935359</v>
      </c>
      <c r="M56">
        <f t="shared" si="11"/>
        <v>5.6299215030009342E-2</v>
      </c>
    </row>
    <row r="57" spans="1:21" x14ac:dyDescent="0.25">
      <c r="A57">
        <v>56</v>
      </c>
      <c r="B57">
        <f t="shared" si="9"/>
        <v>0.90163934426229508</v>
      </c>
      <c r="D57">
        <f>NORMDIST(sortiert4!A57,AVERAGE(sortiert4!A$2:A$62),_xlfn.STDEV.S(sortiert4!A$2:A$62),1)</f>
        <v>0.94154511666935359</v>
      </c>
      <c r="M57">
        <f t="shared" si="11"/>
        <v>3.9905772407058504E-2</v>
      </c>
    </row>
    <row r="58" spans="1:21" x14ac:dyDescent="0.25">
      <c r="A58">
        <v>57</v>
      </c>
      <c r="B58">
        <f t="shared" si="9"/>
        <v>0.91803278688524592</v>
      </c>
      <c r="D58">
        <f>NORMDIST(sortiert4!A58,AVERAGE(sortiert4!A$2:A$62),_xlfn.STDEV.S(sortiert4!A$2:A$62),1)</f>
        <v>0.94688673248635891</v>
      </c>
      <c r="M58">
        <f t="shared" si="11"/>
        <v>2.8853945601112985E-2</v>
      </c>
    </row>
    <row r="59" spans="1:21" x14ac:dyDescent="0.25">
      <c r="A59">
        <v>58</v>
      </c>
      <c r="B59">
        <f t="shared" si="9"/>
        <v>0.93442622950819676</v>
      </c>
      <c r="D59">
        <f>NORMDIST(sortiert4!A59,AVERAGE(sortiert4!A$2:A$62),_xlfn.STDEV.S(sortiert4!A$2:A$62),1)</f>
        <v>0.96061969846283024</v>
      </c>
      <c r="M59">
        <f t="shared" si="11"/>
        <v>2.6193468954633481E-2</v>
      </c>
    </row>
    <row r="60" spans="1:21" x14ac:dyDescent="0.25">
      <c r="A60">
        <v>59</v>
      </c>
      <c r="B60">
        <f t="shared" si="9"/>
        <v>0.95081967213114749</v>
      </c>
      <c r="D60">
        <f>NORMDIST(sortiert4!A60,AVERAGE(sortiert4!A$2:A$62),_xlfn.STDEV.S(sortiert4!A$2:A$62),1)</f>
        <v>0.96805494470917242</v>
      </c>
      <c r="M60">
        <f t="shared" si="11"/>
        <v>1.7235272578024929E-2</v>
      </c>
    </row>
    <row r="61" spans="1:21" x14ac:dyDescent="0.25">
      <c r="A61">
        <v>60</v>
      </c>
      <c r="B61">
        <f t="shared" si="9"/>
        <v>0.96721311475409832</v>
      </c>
      <c r="D61">
        <f>NORMDIST(sortiert4!A61,AVERAGE(sortiert4!A$2:A$62),_xlfn.STDEV.S(sortiert4!A$2:A$62),1)</f>
        <v>0.96805494470917242</v>
      </c>
      <c r="M61">
        <f t="shared" si="11"/>
        <v>8.4182995507409153E-4</v>
      </c>
    </row>
    <row r="62" spans="1:21" x14ac:dyDescent="0.25">
      <c r="A62">
        <v>61</v>
      </c>
      <c r="B62">
        <f t="shared" si="9"/>
        <v>0.98360655737704916</v>
      </c>
      <c r="D62">
        <f>NORMDIST(sortiert4!A62,AVERAGE(sortiert4!A$2:A$62),_xlfn.STDEV.S(sortiert4!A$2:A$62),1)</f>
        <v>0.98871242070336074</v>
      </c>
      <c r="M62">
        <f t="shared" si="11"/>
        <v>5.1058633263115771E-3</v>
      </c>
    </row>
    <row r="64" spans="1:21" x14ac:dyDescent="0.25">
      <c r="M64">
        <f>MAX(M2:M62)</f>
        <v>9.1037132773258866E-2</v>
      </c>
      <c r="N64">
        <f t="shared" ref="N64:U64" si="12">MAX(N2:N31)</f>
        <v>0.36231956776385982</v>
      </c>
      <c r="O64">
        <f t="shared" si="12"/>
        <v>0.31973539451112365</v>
      </c>
      <c r="P64">
        <f t="shared" si="12"/>
        <v>0.46177568634699773</v>
      </c>
      <c r="Q64">
        <f t="shared" si="12"/>
        <v>0.18322098732005498</v>
      </c>
      <c r="R64">
        <f t="shared" si="12"/>
        <v>0.44496892671997179</v>
      </c>
      <c r="S64">
        <f t="shared" si="12"/>
        <v>0.25204197610799417</v>
      </c>
      <c r="T64">
        <f t="shared" si="12"/>
        <v>6.7770582734797524E-2</v>
      </c>
      <c r="U64">
        <f t="shared" si="12"/>
        <v>0.22388298153910524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workbookViewId="0">
      <selection activeCell="K37" sqref="K37"/>
    </sheetView>
  </sheetViews>
  <sheetFormatPr baseColWidth="10" defaultRowHeight="15" x14ac:dyDescent="0.25"/>
  <sheetData>
    <row r="1" spans="1:21" x14ac:dyDescent="0.25">
      <c r="A1" t="s">
        <v>23</v>
      </c>
      <c r="B1" t="s">
        <v>25</v>
      </c>
      <c r="C1" t="s">
        <v>25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</row>
    <row r="2" spans="1:21" x14ac:dyDescent="0.25">
      <c r="A2">
        <v>1</v>
      </c>
      <c r="B2">
        <f>(A2-1)/61</f>
        <v>0</v>
      </c>
      <c r="C2">
        <f>(A2-1)/30</f>
        <v>0</v>
      </c>
      <c r="D2">
        <f>NORMDIST(sortiert5!A2,AVERAGE(sortiert5!A$2:A$62),_xlfn.STDEV.S(sortiert5!A$2:A$62),1)</f>
        <v>4.5809296210242698E-2</v>
      </c>
      <c r="E2" t="e">
        <f>NORMDIST(sortiert5!B2,AVERAGE(sortiert5!B$2:B$31),_xlfn.STDEV.S(sortiert5!B$2:B$31),1)</f>
        <v>#NUM!</v>
      </c>
      <c r="F2" t="e">
        <f>NORMDIST(sortiert5!C2,AVERAGE(sortiert5!C$2:C$31),_xlfn.STDEV.S(sortiert5!C$2:C$31),1)</f>
        <v>#NUM!</v>
      </c>
      <c r="G2" t="e">
        <f>NORMDIST(sortiert5!D2,AVERAGE(sortiert5!D$2:D$31),_xlfn.STDEV.S(sortiert5!D$2:D$31),1)</f>
        <v>#NUM!</v>
      </c>
      <c r="H2" t="e">
        <f>NORMDIST(sortiert5!E2,AVERAGE(sortiert5!E$2:E$31),_xlfn.STDEV.S(sortiert5!E$2:E$31),1)</f>
        <v>#NUM!</v>
      </c>
      <c r="I2" t="e">
        <f>NORMDIST(sortiert5!F2,AVERAGE(sortiert5!F$2:F$31),_xlfn.STDEV.S(sortiert5!F$2:F$31),1)</f>
        <v>#NUM!</v>
      </c>
      <c r="J2">
        <f>NORMDIST(sortiert5!G2,AVERAGE(sortiert5!G$2:G$31),_xlfn.STDEV.S(sortiert5!G$2:G$31),1)</f>
        <v>0.42756607029235294</v>
      </c>
      <c r="K2">
        <f>NORMDIST(sortiert5!H2,AVERAGE(sortiert5!H$2:H$31),_xlfn.STDEV.S(sortiert5!H$2:H$31),1)</f>
        <v>0.34988177763376094</v>
      </c>
      <c r="L2">
        <f>NORMDIST(sortiert5!I2,AVERAGE(sortiert5!I$2:I$31),_xlfn.STDEV.S(sortiert5!I$2:I$31),1)</f>
        <v>0.39636426268176816</v>
      </c>
      <c r="M2">
        <f t="shared" ref="M2:M33" si="0">ABS($B2-D2)</f>
        <v>4.5809296210242698E-2</v>
      </c>
      <c r="N2" t="e">
        <f t="shared" ref="N2:N31" si="1">ABS($C2-E2)</f>
        <v>#NUM!</v>
      </c>
      <c r="O2" t="e">
        <f t="shared" ref="O2:O31" si="2">ABS($C2-F2)</f>
        <v>#NUM!</v>
      </c>
      <c r="P2" t="e">
        <f t="shared" ref="P2:P31" si="3">ABS($C2-G2)</f>
        <v>#NUM!</v>
      </c>
      <c r="Q2" t="e">
        <f t="shared" ref="Q2:Q31" si="4">ABS($C2-H2)</f>
        <v>#NUM!</v>
      </c>
      <c r="R2" t="e">
        <f t="shared" ref="R2:R31" si="5">ABS($C2-I2)</f>
        <v>#NUM!</v>
      </c>
      <c r="S2">
        <f t="shared" ref="S2:S31" si="6">ABS($C2-J2)</f>
        <v>0.42756607029235294</v>
      </c>
      <c r="T2">
        <f t="shared" ref="T2:T31" si="7">ABS($C2-K2)</f>
        <v>0.34988177763376094</v>
      </c>
      <c r="U2">
        <f t="shared" ref="U2:U31" si="8">ABS($C2-L2)</f>
        <v>0.39636426268176816</v>
      </c>
    </row>
    <row r="3" spans="1:21" x14ac:dyDescent="0.25">
      <c r="A3">
        <v>2</v>
      </c>
      <c r="B3">
        <f t="shared" ref="B3:B62" si="9">(A3-1)/61</f>
        <v>1.6393442622950821E-2</v>
      </c>
      <c r="C3">
        <f t="shared" ref="C3:C31" si="10">(A3-1)/30</f>
        <v>3.3333333333333333E-2</v>
      </c>
      <c r="D3">
        <f>NORMDIST(sortiert5!A3,AVERAGE(sortiert5!A$2:A$62),_xlfn.STDEV.S(sortiert5!A$2:A$62),1)</f>
        <v>6.5239692060887408E-2</v>
      </c>
      <c r="E3" t="e">
        <f>NORMDIST(sortiert5!B3,AVERAGE(sortiert5!B$2:B$31),_xlfn.STDEV.S(sortiert5!B$2:B$31),1)</f>
        <v>#NUM!</v>
      </c>
      <c r="F3" t="e">
        <f>NORMDIST(sortiert5!C3,AVERAGE(sortiert5!C$2:C$31),_xlfn.STDEV.S(sortiert5!C$2:C$31),1)</f>
        <v>#NUM!</v>
      </c>
      <c r="G3" t="e">
        <f>NORMDIST(sortiert5!D3,AVERAGE(sortiert5!D$2:D$31),_xlfn.STDEV.S(sortiert5!D$2:D$31),1)</f>
        <v>#NUM!</v>
      </c>
      <c r="H3" t="e">
        <f>NORMDIST(sortiert5!E3,AVERAGE(sortiert5!E$2:E$31),_xlfn.STDEV.S(sortiert5!E$2:E$31),1)</f>
        <v>#NUM!</v>
      </c>
      <c r="I3" t="e">
        <f>NORMDIST(sortiert5!F3,AVERAGE(sortiert5!F$2:F$31),_xlfn.STDEV.S(sortiert5!F$2:F$31),1)</f>
        <v>#NUM!</v>
      </c>
      <c r="J3">
        <f>NORMDIST(sortiert5!G3,AVERAGE(sortiert5!G$2:G$31),_xlfn.STDEV.S(sortiert5!G$2:G$31),1)</f>
        <v>0.42756607029235294</v>
      </c>
      <c r="K3">
        <f>NORMDIST(sortiert5!H3,AVERAGE(sortiert5!H$2:H$31),_xlfn.STDEV.S(sortiert5!H$2:H$31),1)</f>
        <v>0.34988177763376094</v>
      </c>
      <c r="L3">
        <f>NORMDIST(sortiert5!I3,AVERAGE(sortiert5!I$2:I$31),_xlfn.STDEV.S(sortiert5!I$2:I$31),1)</f>
        <v>0.39636426268176816</v>
      </c>
      <c r="M3">
        <f t="shared" si="0"/>
        <v>4.8846249437936584E-2</v>
      </c>
      <c r="N3" t="e">
        <f t="shared" si="1"/>
        <v>#NUM!</v>
      </c>
      <c r="O3" t="e">
        <f t="shared" si="2"/>
        <v>#NUM!</v>
      </c>
      <c r="P3" t="e">
        <f t="shared" si="3"/>
        <v>#NUM!</v>
      </c>
      <c r="Q3" t="e">
        <f t="shared" si="4"/>
        <v>#NUM!</v>
      </c>
      <c r="R3" t="e">
        <f t="shared" si="5"/>
        <v>#NUM!</v>
      </c>
      <c r="S3">
        <f t="shared" si="6"/>
        <v>0.39423273695901961</v>
      </c>
      <c r="T3">
        <f t="shared" si="7"/>
        <v>0.31654844430042761</v>
      </c>
      <c r="U3">
        <f t="shared" si="8"/>
        <v>0.36303092934843484</v>
      </c>
    </row>
    <row r="4" spans="1:21" x14ac:dyDescent="0.25">
      <c r="A4">
        <v>3</v>
      </c>
      <c r="B4">
        <f t="shared" si="9"/>
        <v>3.2786885245901641E-2</v>
      </c>
      <c r="C4">
        <f t="shared" si="10"/>
        <v>6.6666666666666666E-2</v>
      </c>
      <c r="D4">
        <f>NORMDIST(sortiert5!A4,AVERAGE(sortiert5!A$2:A$62),_xlfn.STDEV.S(sortiert5!A$2:A$62),1)</f>
        <v>6.5239692060887408E-2</v>
      </c>
      <c r="E4" t="e">
        <f>NORMDIST(sortiert5!B4,AVERAGE(sortiert5!B$2:B$31),_xlfn.STDEV.S(sortiert5!B$2:B$31),1)</f>
        <v>#NUM!</v>
      </c>
      <c r="F4" t="e">
        <f>NORMDIST(sortiert5!C4,AVERAGE(sortiert5!C$2:C$31),_xlfn.STDEV.S(sortiert5!C$2:C$31),1)</f>
        <v>#NUM!</v>
      </c>
      <c r="G4" t="e">
        <f>NORMDIST(sortiert5!D4,AVERAGE(sortiert5!D$2:D$31),_xlfn.STDEV.S(sortiert5!D$2:D$31),1)</f>
        <v>#NUM!</v>
      </c>
      <c r="H4" t="e">
        <f>NORMDIST(sortiert5!E4,AVERAGE(sortiert5!E$2:E$31),_xlfn.STDEV.S(sortiert5!E$2:E$31),1)</f>
        <v>#NUM!</v>
      </c>
      <c r="I4" t="e">
        <f>NORMDIST(sortiert5!F4,AVERAGE(sortiert5!F$2:F$31),_xlfn.STDEV.S(sortiert5!F$2:F$31),1)</f>
        <v>#NUM!</v>
      </c>
      <c r="J4">
        <f>NORMDIST(sortiert5!G4,AVERAGE(sortiert5!G$2:G$31),_xlfn.STDEV.S(sortiert5!G$2:G$31),1)</f>
        <v>0.42756607029235294</v>
      </c>
      <c r="K4">
        <f>NORMDIST(sortiert5!H4,AVERAGE(sortiert5!H$2:H$31),_xlfn.STDEV.S(sortiert5!H$2:H$31),1)</f>
        <v>0.34988177763376094</v>
      </c>
      <c r="L4">
        <f>NORMDIST(sortiert5!I4,AVERAGE(sortiert5!I$2:I$31),_xlfn.STDEV.S(sortiert5!I$2:I$31),1)</f>
        <v>0.39636426268176816</v>
      </c>
      <c r="M4">
        <f t="shared" si="0"/>
        <v>3.2452806814985767E-2</v>
      </c>
      <c r="N4" t="e">
        <f t="shared" si="1"/>
        <v>#NUM!</v>
      </c>
      <c r="O4" t="e">
        <f t="shared" si="2"/>
        <v>#NUM!</v>
      </c>
      <c r="P4" t="e">
        <f t="shared" si="3"/>
        <v>#NUM!</v>
      </c>
      <c r="Q4" t="e">
        <f t="shared" si="4"/>
        <v>#NUM!</v>
      </c>
      <c r="R4" t="e">
        <f t="shared" si="5"/>
        <v>#NUM!</v>
      </c>
      <c r="S4">
        <f t="shared" si="6"/>
        <v>0.36089940362568629</v>
      </c>
      <c r="T4">
        <f t="shared" si="7"/>
        <v>0.28321511096709429</v>
      </c>
      <c r="U4">
        <f t="shared" si="8"/>
        <v>0.32969759601510151</v>
      </c>
    </row>
    <row r="5" spans="1:21" x14ac:dyDescent="0.25">
      <c r="A5">
        <v>4</v>
      </c>
      <c r="B5">
        <f t="shared" si="9"/>
        <v>4.9180327868852458E-2</v>
      </c>
      <c r="C5">
        <f t="shared" si="10"/>
        <v>0.1</v>
      </c>
      <c r="D5">
        <f>NORMDIST(sortiert5!A5,AVERAGE(sortiert5!A$2:A$62),_xlfn.STDEV.S(sortiert5!A$2:A$62),1)</f>
        <v>6.5239692060887408E-2</v>
      </c>
      <c r="E5" t="e">
        <f>NORMDIST(sortiert5!B5,AVERAGE(sortiert5!B$2:B$31),_xlfn.STDEV.S(sortiert5!B$2:B$31),1)</f>
        <v>#NUM!</v>
      </c>
      <c r="F5" t="e">
        <f>NORMDIST(sortiert5!C5,AVERAGE(sortiert5!C$2:C$31),_xlfn.STDEV.S(sortiert5!C$2:C$31),1)</f>
        <v>#NUM!</v>
      </c>
      <c r="G5" t="e">
        <f>NORMDIST(sortiert5!D5,AVERAGE(sortiert5!D$2:D$31),_xlfn.STDEV.S(sortiert5!D$2:D$31),1)</f>
        <v>#NUM!</v>
      </c>
      <c r="H5" t="e">
        <f>NORMDIST(sortiert5!E5,AVERAGE(sortiert5!E$2:E$31),_xlfn.STDEV.S(sortiert5!E$2:E$31),1)</f>
        <v>#NUM!</v>
      </c>
      <c r="I5" t="e">
        <f>NORMDIST(sortiert5!F5,AVERAGE(sortiert5!F$2:F$31),_xlfn.STDEV.S(sortiert5!F$2:F$31),1)</f>
        <v>#NUM!</v>
      </c>
      <c r="J5">
        <f>NORMDIST(sortiert5!G5,AVERAGE(sortiert5!G$2:G$31),_xlfn.STDEV.S(sortiert5!G$2:G$31),1)</f>
        <v>0.42756607029235294</v>
      </c>
      <c r="K5">
        <f>NORMDIST(sortiert5!H5,AVERAGE(sortiert5!H$2:H$31),_xlfn.STDEV.S(sortiert5!H$2:H$31),1)</f>
        <v>0.34988177763376094</v>
      </c>
      <c r="L5">
        <f>NORMDIST(sortiert5!I5,AVERAGE(sortiert5!I$2:I$31),_xlfn.STDEV.S(sortiert5!I$2:I$31),1)</f>
        <v>0.39636426268176816</v>
      </c>
      <c r="M5">
        <f t="shared" si="0"/>
        <v>1.605936419203495E-2</v>
      </c>
      <c r="N5" t="e">
        <f t="shared" si="1"/>
        <v>#NUM!</v>
      </c>
      <c r="O5" t="e">
        <f t="shared" si="2"/>
        <v>#NUM!</v>
      </c>
      <c r="P5" t="e">
        <f t="shared" si="3"/>
        <v>#NUM!</v>
      </c>
      <c r="Q5" t="e">
        <f t="shared" si="4"/>
        <v>#NUM!</v>
      </c>
      <c r="R5" t="e">
        <f t="shared" si="5"/>
        <v>#NUM!</v>
      </c>
      <c r="S5">
        <f t="shared" si="6"/>
        <v>0.32756607029235296</v>
      </c>
      <c r="T5">
        <f t="shared" si="7"/>
        <v>0.24988177763376093</v>
      </c>
      <c r="U5">
        <f t="shared" si="8"/>
        <v>0.29636426268176819</v>
      </c>
    </row>
    <row r="6" spans="1:21" x14ac:dyDescent="0.25">
      <c r="A6">
        <v>5</v>
      </c>
      <c r="B6">
        <f t="shared" si="9"/>
        <v>6.5573770491803282E-2</v>
      </c>
      <c r="C6">
        <f t="shared" si="10"/>
        <v>0.13333333333333333</v>
      </c>
      <c r="D6">
        <f>NORMDIST(sortiert5!A6,AVERAGE(sortiert5!A$2:A$62),_xlfn.STDEV.S(sortiert5!A$2:A$62),1)</f>
        <v>6.5239692060887408E-2</v>
      </c>
      <c r="E6" t="e">
        <f>NORMDIST(sortiert5!B6,AVERAGE(sortiert5!B$2:B$31),_xlfn.STDEV.S(sortiert5!B$2:B$31),1)</f>
        <v>#NUM!</v>
      </c>
      <c r="F6" t="e">
        <f>NORMDIST(sortiert5!C6,AVERAGE(sortiert5!C$2:C$31),_xlfn.STDEV.S(sortiert5!C$2:C$31),1)</f>
        <v>#NUM!</v>
      </c>
      <c r="G6" t="e">
        <f>NORMDIST(sortiert5!D6,AVERAGE(sortiert5!D$2:D$31),_xlfn.STDEV.S(sortiert5!D$2:D$31),1)</f>
        <v>#NUM!</v>
      </c>
      <c r="H6" t="e">
        <f>NORMDIST(sortiert5!E6,AVERAGE(sortiert5!E$2:E$31),_xlfn.STDEV.S(sortiert5!E$2:E$31),1)</f>
        <v>#NUM!</v>
      </c>
      <c r="I6" t="e">
        <f>NORMDIST(sortiert5!F6,AVERAGE(sortiert5!F$2:F$31),_xlfn.STDEV.S(sortiert5!F$2:F$31),1)</f>
        <v>#NUM!</v>
      </c>
      <c r="J6">
        <f>NORMDIST(sortiert5!G6,AVERAGE(sortiert5!G$2:G$31),_xlfn.STDEV.S(sortiert5!G$2:G$31),1)</f>
        <v>0.42756607029235294</v>
      </c>
      <c r="K6">
        <f>NORMDIST(sortiert5!H6,AVERAGE(sortiert5!H$2:H$31),_xlfn.STDEV.S(sortiert5!H$2:H$31),1)</f>
        <v>0.34988177763376094</v>
      </c>
      <c r="L6">
        <f>NORMDIST(sortiert5!I6,AVERAGE(sortiert5!I$2:I$31),_xlfn.STDEV.S(sortiert5!I$2:I$31),1)</f>
        <v>0.39636426268176816</v>
      </c>
      <c r="M6">
        <f t="shared" si="0"/>
        <v>3.3407843091587397E-4</v>
      </c>
      <c r="N6" t="e">
        <f t="shared" si="1"/>
        <v>#NUM!</v>
      </c>
      <c r="O6" t="e">
        <f t="shared" si="2"/>
        <v>#NUM!</v>
      </c>
      <c r="P6" t="e">
        <f t="shared" si="3"/>
        <v>#NUM!</v>
      </c>
      <c r="Q6" t="e">
        <f t="shared" si="4"/>
        <v>#NUM!</v>
      </c>
      <c r="R6" t="e">
        <f t="shared" si="5"/>
        <v>#NUM!</v>
      </c>
      <c r="S6">
        <f t="shared" si="6"/>
        <v>0.29423273695901964</v>
      </c>
      <c r="T6">
        <f t="shared" si="7"/>
        <v>0.21654844430042761</v>
      </c>
      <c r="U6">
        <f t="shared" si="8"/>
        <v>0.26303092934843486</v>
      </c>
    </row>
    <row r="7" spans="1:21" x14ac:dyDescent="0.25">
      <c r="A7">
        <v>6</v>
      </c>
      <c r="B7">
        <f t="shared" si="9"/>
        <v>8.1967213114754092E-2</v>
      </c>
      <c r="C7">
        <f t="shared" si="10"/>
        <v>0.16666666666666666</v>
      </c>
      <c r="D7">
        <f>NORMDIST(sortiert5!A7,AVERAGE(sortiert5!A$2:A$62),_xlfn.STDEV.S(sortiert5!A$2:A$62),1)</f>
        <v>9.0528498318004247E-2</v>
      </c>
      <c r="E7" t="e">
        <f>NORMDIST(sortiert5!B7,AVERAGE(sortiert5!B$2:B$31),_xlfn.STDEV.S(sortiert5!B$2:B$31),1)</f>
        <v>#NUM!</v>
      </c>
      <c r="F7" t="e">
        <f>NORMDIST(sortiert5!C7,AVERAGE(sortiert5!C$2:C$31),_xlfn.STDEV.S(sortiert5!C$2:C$31),1)</f>
        <v>#NUM!</v>
      </c>
      <c r="G7" t="e">
        <f>NORMDIST(sortiert5!D7,AVERAGE(sortiert5!D$2:D$31),_xlfn.STDEV.S(sortiert5!D$2:D$31),1)</f>
        <v>#NUM!</v>
      </c>
      <c r="H7" t="e">
        <f>NORMDIST(sortiert5!E7,AVERAGE(sortiert5!E$2:E$31),_xlfn.STDEV.S(sortiert5!E$2:E$31),1)</f>
        <v>#NUM!</v>
      </c>
      <c r="I7" t="e">
        <f>NORMDIST(sortiert5!F7,AVERAGE(sortiert5!F$2:F$31),_xlfn.STDEV.S(sortiert5!F$2:F$31),1)</f>
        <v>#NUM!</v>
      </c>
      <c r="J7">
        <f>NORMDIST(sortiert5!G7,AVERAGE(sortiert5!G$2:G$31),_xlfn.STDEV.S(sortiert5!G$2:G$31),1)</f>
        <v>0.42756607029235294</v>
      </c>
      <c r="K7">
        <f>NORMDIST(sortiert5!H7,AVERAGE(sortiert5!H$2:H$31),_xlfn.STDEV.S(sortiert5!H$2:H$31),1)</f>
        <v>0.34988177763376094</v>
      </c>
      <c r="L7">
        <f>NORMDIST(sortiert5!I7,AVERAGE(sortiert5!I$2:I$31),_xlfn.STDEV.S(sortiert5!I$2:I$31),1)</f>
        <v>0.39636426268176816</v>
      </c>
      <c r="M7">
        <f t="shared" si="0"/>
        <v>8.5612852032501546E-3</v>
      </c>
      <c r="N7" t="e">
        <f t="shared" si="1"/>
        <v>#NUM!</v>
      </c>
      <c r="O7" t="e">
        <f t="shared" si="2"/>
        <v>#NUM!</v>
      </c>
      <c r="P7" t="e">
        <f t="shared" si="3"/>
        <v>#NUM!</v>
      </c>
      <c r="Q7" t="e">
        <f t="shared" si="4"/>
        <v>#NUM!</v>
      </c>
      <c r="R7" t="e">
        <f t="shared" si="5"/>
        <v>#NUM!</v>
      </c>
      <c r="S7">
        <f t="shared" si="6"/>
        <v>0.26089940362568631</v>
      </c>
      <c r="T7">
        <f t="shared" si="7"/>
        <v>0.18321511096709428</v>
      </c>
      <c r="U7">
        <f t="shared" si="8"/>
        <v>0.22969759601510151</v>
      </c>
    </row>
    <row r="8" spans="1:21" x14ac:dyDescent="0.25">
      <c r="A8">
        <v>7</v>
      </c>
      <c r="B8">
        <f t="shared" si="9"/>
        <v>9.8360655737704916E-2</v>
      </c>
      <c r="C8">
        <f t="shared" si="10"/>
        <v>0.2</v>
      </c>
      <c r="D8">
        <f>NORMDIST(sortiert5!A8,AVERAGE(sortiert5!A$2:A$62),_xlfn.STDEV.S(sortiert5!A$2:A$62),1)</f>
        <v>9.0528498318004247E-2</v>
      </c>
      <c r="E8" t="e">
        <f>NORMDIST(sortiert5!B8,AVERAGE(sortiert5!B$2:B$31),_xlfn.STDEV.S(sortiert5!B$2:B$31),1)</f>
        <v>#NUM!</v>
      </c>
      <c r="F8" t="e">
        <f>NORMDIST(sortiert5!C8,AVERAGE(sortiert5!C$2:C$31),_xlfn.STDEV.S(sortiert5!C$2:C$31),1)</f>
        <v>#NUM!</v>
      </c>
      <c r="G8" t="e">
        <f>NORMDIST(sortiert5!D8,AVERAGE(sortiert5!D$2:D$31),_xlfn.STDEV.S(sortiert5!D$2:D$31),1)</f>
        <v>#NUM!</v>
      </c>
      <c r="H8" t="e">
        <f>NORMDIST(sortiert5!E8,AVERAGE(sortiert5!E$2:E$31),_xlfn.STDEV.S(sortiert5!E$2:E$31),1)</f>
        <v>#NUM!</v>
      </c>
      <c r="I8" t="e">
        <f>NORMDIST(sortiert5!F8,AVERAGE(sortiert5!F$2:F$31),_xlfn.STDEV.S(sortiert5!F$2:F$31),1)</f>
        <v>#NUM!</v>
      </c>
      <c r="J8">
        <f>NORMDIST(sortiert5!G8,AVERAGE(sortiert5!G$2:G$31),_xlfn.STDEV.S(sortiert5!G$2:G$31),1)</f>
        <v>0.42756607029235294</v>
      </c>
      <c r="K8">
        <f>NORMDIST(sortiert5!H8,AVERAGE(sortiert5!H$2:H$31),_xlfn.STDEV.S(sortiert5!H$2:H$31),1)</f>
        <v>0.34988177763376094</v>
      </c>
      <c r="L8">
        <f>NORMDIST(sortiert5!I8,AVERAGE(sortiert5!I$2:I$31),_xlfn.STDEV.S(sortiert5!I$2:I$31),1)</f>
        <v>0.39636426268176816</v>
      </c>
      <c r="M8">
        <f t="shared" si="0"/>
        <v>7.8321574197006694E-3</v>
      </c>
      <c r="N8" t="e">
        <f t="shared" si="1"/>
        <v>#NUM!</v>
      </c>
      <c r="O8" t="e">
        <f t="shared" si="2"/>
        <v>#NUM!</v>
      </c>
      <c r="P8" t="e">
        <f t="shared" si="3"/>
        <v>#NUM!</v>
      </c>
      <c r="Q8" t="e">
        <f t="shared" si="4"/>
        <v>#NUM!</v>
      </c>
      <c r="R8" t="e">
        <f t="shared" si="5"/>
        <v>#NUM!</v>
      </c>
      <c r="S8">
        <f t="shared" si="6"/>
        <v>0.22756607029235293</v>
      </c>
      <c r="T8">
        <f t="shared" si="7"/>
        <v>0.14988177763376093</v>
      </c>
      <c r="U8">
        <f t="shared" si="8"/>
        <v>0.19636426268176815</v>
      </c>
    </row>
    <row r="9" spans="1:21" x14ac:dyDescent="0.25">
      <c r="A9">
        <v>8</v>
      </c>
      <c r="B9">
        <f t="shared" si="9"/>
        <v>0.11475409836065574</v>
      </c>
      <c r="C9">
        <f t="shared" si="10"/>
        <v>0.23333333333333334</v>
      </c>
      <c r="D9">
        <f>NORMDIST(sortiert5!A9,AVERAGE(sortiert5!A$2:A$62),_xlfn.STDEV.S(sortiert5!A$2:A$62),1)</f>
        <v>0.12245511406070568</v>
      </c>
      <c r="E9" t="e">
        <f>NORMDIST(sortiert5!B9,AVERAGE(sortiert5!B$2:B$31),_xlfn.STDEV.S(sortiert5!B$2:B$31),1)</f>
        <v>#NUM!</v>
      </c>
      <c r="F9" t="e">
        <f>NORMDIST(sortiert5!C9,AVERAGE(sortiert5!C$2:C$31),_xlfn.STDEV.S(sortiert5!C$2:C$31),1)</f>
        <v>#NUM!</v>
      </c>
      <c r="G9" t="e">
        <f>NORMDIST(sortiert5!D9,AVERAGE(sortiert5!D$2:D$31),_xlfn.STDEV.S(sortiert5!D$2:D$31),1)</f>
        <v>#NUM!</v>
      </c>
      <c r="H9" t="e">
        <f>NORMDIST(sortiert5!E9,AVERAGE(sortiert5!E$2:E$31),_xlfn.STDEV.S(sortiert5!E$2:E$31),1)</f>
        <v>#NUM!</v>
      </c>
      <c r="I9" t="e">
        <f>NORMDIST(sortiert5!F9,AVERAGE(sortiert5!F$2:F$31),_xlfn.STDEV.S(sortiert5!F$2:F$31),1)</f>
        <v>#NUM!</v>
      </c>
      <c r="J9">
        <f>NORMDIST(sortiert5!G9,AVERAGE(sortiert5!G$2:G$31),_xlfn.STDEV.S(sortiert5!G$2:G$31),1)</f>
        <v>0.42756607029235294</v>
      </c>
      <c r="K9">
        <f>NORMDIST(sortiert5!H9,AVERAGE(sortiert5!H$2:H$31),_xlfn.STDEV.S(sortiert5!H$2:H$31),1)</f>
        <v>0.34988177763376094</v>
      </c>
      <c r="L9">
        <f>NORMDIST(sortiert5!I9,AVERAGE(sortiert5!I$2:I$31),_xlfn.STDEV.S(sortiert5!I$2:I$31),1)</f>
        <v>0.39636426268176816</v>
      </c>
      <c r="M9">
        <f t="shared" si="0"/>
        <v>7.7010157000499402E-3</v>
      </c>
      <c r="N9" t="e">
        <f t="shared" si="1"/>
        <v>#NUM!</v>
      </c>
      <c r="O9" t="e">
        <f t="shared" si="2"/>
        <v>#NUM!</v>
      </c>
      <c r="P9" t="e">
        <f t="shared" si="3"/>
        <v>#NUM!</v>
      </c>
      <c r="Q9" t="e">
        <f t="shared" si="4"/>
        <v>#NUM!</v>
      </c>
      <c r="R9" t="e">
        <f t="shared" si="5"/>
        <v>#NUM!</v>
      </c>
      <c r="S9">
        <f t="shared" si="6"/>
        <v>0.1942327369590196</v>
      </c>
      <c r="T9">
        <f t="shared" si="7"/>
        <v>0.1165484443004276</v>
      </c>
      <c r="U9">
        <f t="shared" si="8"/>
        <v>0.16303092934843483</v>
      </c>
    </row>
    <row r="10" spans="1:21" x14ac:dyDescent="0.25">
      <c r="A10">
        <v>9</v>
      </c>
      <c r="B10">
        <f t="shared" si="9"/>
        <v>0.13114754098360656</v>
      </c>
      <c r="C10">
        <f t="shared" si="10"/>
        <v>0.26666666666666666</v>
      </c>
      <c r="D10">
        <f>NORMDIST(sortiert5!A10,AVERAGE(sortiert5!A$2:A$62),_xlfn.STDEV.S(sortiert5!A$2:A$62),1)</f>
        <v>0.12245511406070568</v>
      </c>
      <c r="E10" t="e">
        <f>NORMDIST(sortiert5!B10,AVERAGE(sortiert5!B$2:B$31),_xlfn.STDEV.S(sortiert5!B$2:B$31),1)</f>
        <v>#NUM!</v>
      </c>
      <c r="F10" t="e">
        <f>NORMDIST(sortiert5!C10,AVERAGE(sortiert5!C$2:C$31),_xlfn.STDEV.S(sortiert5!C$2:C$31),1)</f>
        <v>#NUM!</v>
      </c>
      <c r="G10" t="e">
        <f>NORMDIST(sortiert5!D10,AVERAGE(sortiert5!D$2:D$31),_xlfn.STDEV.S(sortiert5!D$2:D$31),1)</f>
        <v>#NUM!</v>
      </c>
      <c r="H10" t="e">
        <f>NORMDIST(sortiert5!E10,AVERAGE(sortiert5!E$2:E$31),_xlfn.STDEV.S(sortiert5!E$2:E$31),1)</f>
        <v>#NUM!</v>
      </c>
      <c r="I10" t="e">
        <f>NORMDIST(sortiert5!F10,AVERAGE(sortiert5!F$2:F$31),_xlfn.STDEV.S(sortiert5!F$2:F$31),1)</f>
        <v>#NUM!</v>
      </c>
      <c r="J10">
        <f>NORMDIST(sortiert5!G10,AVERAGE(sortiert5!G$2:G$31),_xlfn.STDEV.S(sortiert5!G$2:G$31),1)</f>
        <v>0.42756607029235294</v>
      </c>
      <c r="K10">
        <f>NORMDIST(sortiert5!H10,AVERAGE(sortiert5!H$2:H$31),_xlfn.STDEV.S(sortiert5!H$2:H$31),1)</f>
        <v>0.34988177763376094</v>
      </c>
      <c r="L10">
        <f>NORMDIST(sortiert5!I10,AVERAGE(sortiert5!I$2:I$31),_xlfn.STDEV.S(sortiert5!I$2:I$31),1)</f>
        <v>0.39636426268176816</v>
      </c>
      <c r="M10">
        <f t="shared" si="0"/>
        <v>8.6924269229008838E-3</v>
      </c>
      <c r="N10" t="e">
        <f t="shared" si="1"/>
        <v>#NUM!</v>
      </c>
      <c r="O10" t="e">
        <f t="shared" si="2"/>
        <v>#NUM!</v>
      </c>
      <c r="P10" t="e">
        <f t="shared" si="3"/>
        <v>#NUM!</v>
      </c>
      <c r="Q10" t="e">
        <f t="shared" si="4"/>
        <v>#NUM!</v>
      </c>
      <c r="R10" t="e">
        <f t="shared" si="5"/>
        <v>#NUM!</v>
      </c>
      <c r="S10">
        <f t="shared" si="6"/>
        <v>0.16089940362568628</v>
      </c>
      <c r="T10">
        <f t="shared" si="7"/>
        <v>8.3215110967094275E-2</v>
      </c>
      <c r="U10">
        <f t="shared" si="8"/>
        <v>0.1296975960151015</v>
      </c>
    </row>
    <row r="11" spans="1:21" x14ac:dyDescent="0.25">
      <c r="A11">
        <v>10</v>
      </c>
      <c r="B11">
        <f t="shared" si="9"/>
        <v>0.14754098360655737</v>
      </c>
      <c r="C11">
        <f t="shared" si="10"/>
        <v>0.3</v>
      </c>
      <c r="D11">
        <f>NORMDIST(sortiert5!A11,AVERAGE(sortiert5!A$2:A$62),_xlfn.STDEV.S(sortiert5!A$2:A$62),1)</f>
        <v>0.20799783819302695</v>
      </c>
      <c r="E11" t="e">
        <f>NORMDIST(sortiert5!B11,AVERAGE(sortiert5!B$2:B$31),_xlfn.STDEV.S(sortiert5!B$2:B$31),1)</f>
        <v>#NUM!</v>
      </c>
      <c r="F11" t="e">
        <f>NORMDIST(sortiert5!C11,AVERAGE(sortiert5!C$2:C$31),_xlfn.STDEV.S(sortiert5!C$2:C$31),1)</f>
        <v>#NUM!</v>
      </c>
      <c r="G11" t="e">
        <f>NORMDIST(sortiert5!D11,AVERAGE(sortiert5!D$2:D$31),_xlfn.STDEV.S(sortiert5!D$2:D$31),1)</f>
        <v>#NUM!</v>
      </c>
      <c r="H11" t="e">
        <f>NORMDIST(sortiert5!E11,AVERAGE(sortiert5!E$2:E$31),_xlfn.STDEV.S(sortiert5!E$2:E$31),1)</f>
        <v>#NUM!</v>
      </c>
      <c r="I11" t="e">
        <f>NORMDIST(sortiert5!F11,AVERAGE(sortiert5!F$2:F$31),_xlfn.STDEV.S(sortiert5!F$2:F$31),1)</f>
        <v>#NUM!</v>
      </c>
      <c r="J11">
        <f>NORMDIST(sortiert5!G11,AVERAGE(sortiert5!G$2:G$31),_xlfn.STDEV.S(sortiert5!G$2:G$31),1)</f>
        <v>0.42756607029235294</v>
      </c>
      <c r="K11">
        <f>NORMDIST(sortiert5!H11,AVERAGE(sortiert5!H$2:H$31),_xlfn.STDEV.S(sortiert5!H$2:H$31),1)</f>
        <v>0.34988177763376094</v>
      </c>
      <c r="L11">
        <f>NORMDIST(sortiert5!I11,AVERAGE(sortiert5!I$2:I$31),_xlfn.STDEV.S(sortiert5!I$2:I$31),1)</f>
        <v>0.39636426268176816</v>
      </c>
      <c r="M11">
        <f t="shared" si="0"/>
        <v>6.0456854586469572E-2</v>
      </c>
      <c r="N11" t="e">
        <f t="shared" si="1"/>
        <v>#NUM!</v>
      </c>
      <c r="O11" t="e">
        <f t="shared" si="2"/>
        <v>#NUM!</v>
      </c>
      <c r="P11" t="e">
        <f t="shared" si="3"/>
        <v>#NUM!</v>
      </c>
      <c r="Q11" t="e">
        <f t="shared" si="4"/>
        <v>#NUM!</v>
      </c>
      <c r="R11" t="e">
        <f t="shared" si="5"/>
        <v>#NUM!</v>
      </c>
      <c r="S11">
        <f t="shared" si="6"/>
        <v>0.12756607029235295</v>
      </c>
      <c r="T11">
        <f t="shared" si="7"/>
        <v>4.9881777633760949E-2</v>
      </c>
      <c r="U11">
        <f t="shared" si="8"/>
        <v>9.6364262681768176E-2</v>
      </c>
    </row>
    <row r="12" spans="1:21" x14ac:dyDescent="0.25">
      <c r="A12">
        <v>11</v>
      </c>
      <c r="B12">
        <f t="shared" si="9"/>
        <v>0.16393442622950818</v>
      </c>
      <c r="C12">
        <f t="shared" si="10"/>
        <v>0.33333333333333331</v>
      </c>
      <c r="D12">
        <f>NORMDIST(sortiert5!A12,AVERAGE(sortiert5!A$2:A$62),_xlfn.STDEV.S(sortiert5!A$2:A$62),1)</f>
        <v>0.20799783819302695</v>
      </c>
      <c r="E12" t="e">
        <f>NORMDIST(sortiert5!B12,AVERAGE(sortiert5!B$2:B$31),_xlfn.STDEV.S(sortiert5!B$2:B$31),1)</f>
        <v>#NUM!</v>
      </c>
      <c r="F12" t="e">
        <f>NORMDIST(sortiert5!C12,AVERAGE(sortiert5!C$2:C$31),_xlfn.STDEV.S(sortiert5!C$2:C$31),1)</f>
        <v>#NUM!</v>
      </c>
      <c r="G12" t="e">
        <f>NORMDIST(sortiert5!D12,AVERAGE(sortiert5!D$2:D$31),_xlfn.STDEV.S(sortiert5!D$2:D$31),1)</f>
        <v>#NUM!</v>
      </c>
      <c r="H12" t="e">
        <f>NORMDIST(sortiert5!E12,AVERAGE(sortiert5!E$2:E$31),_xlfn.STDEV.S(sortiert5!E$2:E$31),1)</f>
        <v>#NUM!</v>
      </c>
      <c r="I12" t="e">
        <f>NORMDIST(sortiert5!F12,AVERAGE(sortiert5!F$2:F$31),_xlfn.STDEV.S(sortiert5!F$2:F$31),1)</f>
        <v>#NUM!</v>
      </c>
      <c r="J12">
        <f>NORMDIST(sortiert5!G12,AVERAGE(sortiert5!G$2:G$31),_xlfn.STDEV.S(sortiert5!G$2:G$31),1)</f>
        <v>0.42756607029235294</v>
      </c>
      <c r="K12">
        <f>NORMDIST(sortiert5!H12,AVERAGE(sortiert5!H$2:H$31),_xlfn.STDEV.S(sortiert5!H$2:H$31),1)</f>
        <v>0.34988177763376094</v>
      </c>
      <c r="L12">
        <f>NORMDIST(sortiert5!I12,AVERAGE(sortiert5!I$2:I$31),_xlfn.STDEV.S(sortiert5!I$2:I$31),1)</f>
        <v>0.39636426268176816</v>
      </c>
      <c r="M12">
        <f t="shared" si="0"/>
        <v>4.4063411963518762E-2</v>
      </c>
      <c r="N12" t="e">
        <f t="shared" si="1"/>
        <v>#NUM!</v>
      </c>
      <c r="O12" t="e">
        <f t="shared" si="2"/>
        <v>#NUM!</v>
      </c>
      <c r="P12" t="e">
        <f t="shared" si="3"/>
        <v>#NUM!</v>
      </c>
      <c r="Q12" t="e">
        <f t="shared" si="4"/>
        <v>#NUM!</v>
      </c>
      <c r="R12" t="e">
        <f t="shared" si="5"/>
        <v>#NUM!</v>
      </c>
      <c r="S12">
        <f t="shared" si="6"/>
        <v>9.4232736959019625E-2</v>
      </c>
      <c r="T12">
        <f t="shared" si="7"/>
        <v>1.6548444300427623E-2</v>
      </c>
      <c r="U12">
        <f t="shared" si="8"/>
        <v>6.303092934843485E-2</v>
      </c>
    </row>
    <row r="13" spans="1:21" x14ac:dyDescent="0.25">
      <c r="A13">
        <v>12</v>
      </c>
      <c r="B13">
        <f t="shared" si="9"/>
        <v>0.18032786885245902</v>
      </c>
      <c r="C13">
        <f t="shared" si="10"/>
        <v>0.36666666666666664</v>
      </c>
      <c r="D13">
        <f>NORMDIST(sortiert5!A13,AVERAGE(sortiert5!A$2:A$62),_xlfn.STDEV.S(sortiert5!A$2:A$62),1)</f>
        <v>0.20799783819302695</v>
      </c>
      <c r="E13" t="e">
        <f>NORMDIST(sortiert5!B13,AVERAGE(sortiert5!B$2:B$31),_xlfn.STDEV.S(sortiert5!B$2:B$31),1)</f>
        <v>#NUM!</v>
      </c>
      <c r="F13" t="e">
        <f>NORMDIST(sortiert5!C13,AVERAGE(sortiert5!C$2:C$31),_xlfn.STDEV.S(sortiert5!C$2:C$31),1)</f>
        <v>#NUM!</v>
      </c>
      <c r="G13" t="e">
        <f>NORMDIST(sortiert5!D13,AVERAGE(sortiert5!D$2:D$31),_xlfn.STDEV.S(sortiert5!D$2:D$31),1)</f>
        <v>#NUM!</v>
      </c>
      <c r="H13" t="e">
        <f>NORMDIST(sortiert5!E13,AVERAGE(sortiert5!E$2:E$31),_xlfn.STDEV.S(sortiert5!E$2:E$31),1)</f>
        <v>#NUM!</v>
      </c>
      <c r="I13" t="e">
        <f>NORMDIST(sortiert5!F13,AVERAGE(sortiert5!F$2:F$31),_xlfn.STDEV.S(sortiert5!F$2:F$31),1)</f>
        <v>#NUM!</v>
      </c>
      <c r="J13">
        <f>NORMDIST(sortiert5!G13,AVERAGE(sortiert5!G$2:G$31),_xlfn.STDEV.S(sortiert5!G$2:G$31),1)</f>
        <v>0.42756607029235294</v>
      </c>
      <c r="K13">
        <f>NORMDIST(sortiert5!H13,AVERAGE(sortiert5!H$2:H$31),_xlfn.STDEV.S(sortiert5!H$2:H$31),1)</f>
        <v>0.34988177763376094</v>
      </c>
      <c r="L13">
        <f>NORMDIST(sortiert5!I13,AVERAGE(sortiert5!I$2:I$31),_xlfn.STDEV.S(sortiert5!I$2:I$31),1)</f>
        <v>0.39636426268176816</v>
      </c>
      <c r="M13">
        <f t="shared" si="0"/>
        <v>2.7669969340567924E-2</v>
      </c>
      <c r="N13" t="e">
        <f t="shared" si="1"/>
        <v>#NUM!</v>
      </c>
      <c r="O13" t="e">
        <f t="shared" si="2"/>
        <v>#NUM!</v>
      </c>
      <c r="P13" t="e">
        <f t="shared" si="3"/>
        <v>#NUM!</v>
      </c>
      <c r="Q13" t="e">
        <f t="shared" si="4"/>
        <v>#NUM!</v>
      </c>
      <c r="R13" t="e">
        <f t="shared" si="5"/>
        <v>#NUM!</v>
      </c>
      <c r="S13">
        <f t="shared" si="6"/>
        <v>6.0899403625686299E-2</v>
      </c>
      <c r="T13">
        <f t="shared" si="7"/>
        <v>1.6784889032905703E-2</v>
      </c>
      <c r="U13">
        <f t="shared" si="8"/>
        <v>2.9697596015101524E-2</v>
      </c>
    </row>
    <row r="14" spans="1:21" x14ac:dyDescent="0.25">
      <c r="A14">
        <v>13</v>
      </c>
      <c r="B14">
        <f t="shared" si="9"/>
        <v>0.19672131147540983</v>
      </c>
      <c r="C14">
        <f t="shared" si="10"/>
        <v>0.4</v>
      </c>
      <c r="D14">
        <f>NORMDIST(sortiert5!A14,AVERAGE(sortiert5!A$2:A$62),_xlfn.STDEV.S(sortiert5!A$2:A$62),1)</f>
        <v>0.20799783819302695</v>
      </c>
      <c r="E14" t="e">
        <f>NORMDIST(sortiert5!B14,AVERAGE(sortiert5!B$2:B$31),_xlfn.STDEV.S(sortiert5!B$2:B$31),1)</f>
        <v>#NUM!</v>
      </c>
      <c r="F14" t="e">
        <f>NORMDIST(sortiert5!C14,AVERAGE(sortiert5!C$2:C$31),_xlfn.STDEV.S(sortiert5!C$2:C$31),1)</f>
        <v>#NUM!</v>
      </c>
      <c r="G14" t="e">
        <f>NORMDIST(sortiert5!D14,AVERAGE(sortiert5!D$2:D$31),_xlfn.STDEV.S(sortiert5!D$2:D$31),1)</f>
        <v>#NUM!</v>
      </c>
      <c r="H14" t="e">
        <f>NORMDIST(sortiert5!E14,AVERAGE(sortiert5!E$2:E$31),_xlfn.STDEV.S(sortiert5!E$2:E$31),1)</f>
        <v>#NUM!</v>
      </c>
      <c r="I14" t="e">
        <f>NORMDIST(sortiert5!F14,AVERAGE(sortiert5!F$2:F$31),_xlfn.STDEV.S(sortiert5!F$2:F$31),1)</f>
        <v>#NUM!</v>
      </c>
      <c r="J14">
        <f>NORMDIST(sortiert5!G14,AVERAGE(sortiert5!G$2:G$31),_xlfn.STDEV.S(sortiert5!G$2:G$31),1)</f>
        <v>0.42756607029235294</v>
      </c>
      <c r="K14">
        <f>NORMDIST(sortiert5!H14,AVERAGE(sortiert5!H$2:H$31),_xlfn.STDEV.S(sortiert5!H$2:H$31),1)</f>
        <v>0.34988177763376094</v>
      </c>
      <c r="L14">
        <f>NORMDIST(sortiert5!I14,AVERAGE(sortiert5!I$2:I$31),_xlfn.STDEV.S(sortiert5!I$2:I$31),1)</f>
        <v>0.39636426268176816</v>
      </c>
      <c r="M14">
        <f t="shared" si="0"/>
        <v>1.1276526717617114E-2</v>
      </c>
      <c r="N14" t="e">
        <f t="shared" si="1"/>
        <v>#NUM!</v>
      </c>
      <c r="O14" t="e">
        <f t="shared" si="2"/>
        <v>#NUM!</v>
      </c>
      <c r="P14" t="e">
        <f t="shared" si="3"/>
        <v>#NUM!</v>
      </c>
      <c r="Q14" t="e">
        <f t="shared" si="4"/>
        <v>#NUM!</v>
      </c>
      <c r="R14" t="e">
        <f t="shared" si="5"/>
        <v>#NUM!</v>
      </c>
      <c r="S14">
        <f t="shared" si="6"/>
        <v>2.7566070292352918E-2</v>
      </c>
      <c r="T14">
        <f t="shared" si="7"/>
        <v>5.0118222366239085E-2</v>
      </c>
      <c r="U14">
        <f t="shared" si="8"/>
        <v>3.6357373182318575E-3</v>
      </c>
    </row>
    <row r="15" spans="1:21" x14ac:dyDescent="0.25">
      <c r="A15">
        <v>14</v>
      </c>
      <c r="B15">
        <f t="shared" si="9"/>
        <v>0.21311475409836064</v>
      </c>
      <c r="C15">
        <f t="shared" si="10"/>
        <v>0.43333333333333335</v>
      </c>
      <c r="D15">
        <f>NORMDIST(sortiert5!A15,AVERAGE(sortiert5!A$2:A$62),_xlfn.STDEV.S(sortiert5!A$2:A$62),1)</f>
        <v>0.26151511770610292</v>
      </c>
      <c r="E15" t="e">
        <f>NORMDIST(sortiert5!B15,AVERAGE(sortiert5!B$2:B$31),_xlfn.STDEV.S(sortiert5!B$2:B$31),1)</f>
        <v>#NUM!</v>
      </c>
      <c r="F15" t="e">
        <f>NORMDIST(sortiert5!C15,AVERAGE(sortiert5!C$2:C$31),_xlfn.STDEV.S(sortiert5!C$2:C$31),1)</f>
        <v>#NUM!</v>
      </c>
      <c r="G15" t="e">
        <f>NORMDIST(sortiert5!D15,AVERAGE(sortiert5!D$2:D$31),_xlfn.STDEV.S(sortiert5!D$2:D$31),1)</f>
        <v>#NUM!</v>
      </c>
      <c r="H15" t="e">
        <f>NORMDIST(sortiert5!E15,AVERAGE(sortiert5!E$2:E$31),_xlfn.STDEV.S(sortiert5!E$2:E$31),1)</f>
        <v>#NUM!</v>
      </c>
      <c r="I15" t="e">
        <f>NORMDIST(sortiert5!F15,AVERAGE(sortiert5!F$2:F$31),_xlfn.STDEV.S(sortiert5!F$2:F$31),1)</f>
        <v>#NUM!</v>
      </c>
      <c r="J15">
        <f>NORMDIST(sortiert5!G15,AVERAGE(sortiert5!G$2:G$31),_xlfn.STDEV.S(sortiert5!G$2:G$31),1)</f>
        <v>0.42756607029235294</v>
      </c>
      <c r="K15">
        <f>NORMDIST(sortiert5!H15,AVERAGE(sortiert5!H$2:H$31),_xlfn.STDEV.S(sortiert5!H$2:H$31),1)</f>
        <v>0.34988177763376094</v>
      </c>
      <c r="L15">
        <f>NORMDIST(sortiert5!I15,AVERAGE(sortiert5!I$2:I$31),_xlfn.STDEV.S(sortiert5!I$2:I$31),1)</f>
        <v>0.39636426268176816</v>
      </c>
      <c r="M15">
        <f t="shared" si="0"/>
        <v>4.8400363607742275E-2</v>
      </c>
      <c r="N15" t="e">
        <f t="shared" si="1"/>
        <v>#NUM!</v>
      </c>
      <c r="O15" t="e">
        <f t="shared" si="2"/>
        <v>#NUM!</v>
      </c>
      <c r="P15" t="e">
        <f t="shared" si="3"/>
        <v>#NUM!</v>
      </c>
      <c r="Q15" t="e">
        <f t="shared" si="4"/>
        <v>#NUM!</v>
      </c>
      <c r="R15" t="e">
        <f t="shared" si="5"/>
        <v>#NUM!</v>
      </c>
      <c r="S15">
        <f t="shared" si="6"/>
        <v>5.7672630409804082E-3</v>
      </c>
      <c r="T15">
        <f t="shared" si="7"/>
        <v>8.3451555699572411E-2</v>
      </c>
      <c r="U15">
        <f t="shared" si="8"/>
        <v>3.6969070651565183E-2</v>
      </c>
    </row>
    <row r="16" spans="1:21" x14ac:dyDescent="0.25">
      <c r="A16">
        <v>15</v>
      </c>
      <c r="B16">
        <f t="shared" si="9"/>
        <v>0.22950819672131148</v>
      </c>
      <c r="C16">
        <f t="shared" si="10"/>
        <v>0.46666666666666667</v>
      </c>
      <c r="D16">
        <f>NORMDIST(sortiert5!A16,AVERAGE(sortiert5!A$2:A$62),_xlfn.STDEV.S(sortiert5!A$2:A$62),1)</f>
        <v>0.26151511770610292</v>
      </c>
      <c r="E16" t="e">
        <f>NORMDIST(sortiert5!B16,AVERAGE(sortiert5!B$2:B$31),_xlfn.STDEV.S(sortiert5!B$2:B$31),1)</f>
        <v>#NUM!</v>
      </c>
      <c r="F16" t="e">
        <f>NORMDIST(sortiert5!C16,AVERAGE(sortiert5!C$2:C$31),_xlfn.STDEV.S(sortiert5!C$2:C$31),1)</f>
        <v>#NUM!</v>
      </c>
      <c r="G16" t="e">
        <f>NORMDIST(sortiert5!D16,AVERAGE(sortiert5!D$2:D$31),_xlfn.STDEV.S(sortiert5!D$2:D$31),1)</f>
        <v>#NUM!</v>
      </c>
      <c r="H16" t="e">
        <f>NORMDIST(sortiert5!E16,AVERAGE(sortiert5!E$2:E$31),_xlfn.STDEV.S(sortiert5!E$2:E$31),1)</f>
        <v>#NUM!</v>
      </c>
      <c r="I16" t="e">
        <f>NORMDIST(sortiert5!F16,AVERAGE(sortiert5!F$2:F$31),_xlfn.STDEV.S(sortiert5!F$2:F$31),1)</f>
        <v>#NUM!</v>
      </c>
      <c r="J16">
        <f>NORMDIST(sortiert5!G16,AVERAGE(sortiert5!G$2:G$31),_xlfn.STDEV.S(sortiert5!G$2:G$31),1)</f>
        <v>0.42756607029235294</v>
      </c>
      <c r="K16">
        <f>NORMDIST(sortiert5!H16,AVERAGE(sortiert5!H$2:H$31),_xlfn.STDEV.S(sortiert5!H$2:H$31),1)</f>
        <v>0.34988177763376094</v>
      </c>
      <c r="L16">
        <f>NORMDIST(sortiert5!I16,AVERAGE(sortiert5!I$2:I$31),_xlfn.STDEV.S(sortiert5!I$2:I$31),1)</f>
        <v>0.39636426268176816</v>
      </c>
      <c r="M16">
        <f t="shared" si="0"/>
        <v>3.2006920984791437E-2</v>
      </c>
      <c r="N16" t="e">
        <f t="shared" si="1"/>
        <v>#NUM!</v>
      </c>
      <c r="O16" t="e">
        <f t="shared" si="2"/>
        <v>#NUM!</v>
      </c>
      <c r="P16" t="e">
        <f t="shared" si="3"/>
        <v>#NUM!</v>
      </c>
      <c r="Q16" t="e">
        <f t="shared" si="4"/>
        <v>#NUM!</v>
      </c>
      <c r="R16" t="e">
        <f t="shared" si="5"/>
        <v>#NUM!</v>
      </c>
      <c r="S16">
        <f t="shared" si="6"/>
        <v>3.9100596374313734E-2</v>
      </c>
      <c r="T16">
        <f t="shared" si="7"/>
        <v>0.11678488903290574</v>
      </c>
      <c r="U16">
        <f t="shared" si="8"/>
        <v>7.0302403984898509E-2</v>
      </c>
    </row>
    <row r="17" spans="1:21" x14ac:dyDescent="0.25">
      <c r="A17">
        <v>16</v>
      </c>
      <c r="B17">
        <f t="shared" si="9"/>
        <v>0.24590163934426229</v>
      </c>
      <c r="C17">
        <f t="shared" si="10"/>
        <v>0.5</v>
      </c>
      <c r="D17">
        <f>NORMDIST(sortiert5!A17,AVERAGE(sortiert5!A$2:A$62),_xlfn.STDEV.S(sortiert5!A$2:A$62),1)</f>
        <v>0.26151511770610292</v>
      </c>
      <c r="E17" t="e">
        <f>NORMDIST(sortiert5!B17,AVERAGE(sortiert5!B$2:B$31),_xlfn.STDEV.S(sortiert5!B$2:B$31),1)</f>
        <v>#NUM!</v>
      </c>
      <c r="F17" t="e">
        <f>NORMDIST(sortiert5!C17,AVERAGE(sortiert5!C$2:C$31),_xlfn.STDEV.S(sortiert5!C$2:C$31),1)</f>
        <v>#NUM!</v>
      </c>
      <c r="G17" t="e">
        <f>NORMDIST(sortiert5!D17,AVERAGE(sortiert5!D$2:D$31),_xlfn.STDEV.S(sortiert5!D$2:D$31),1)</f>
        <v>#NUM!</v>
      </c>
      <c r="H17" t="e">
        <f>NORMDIST(sortiert5!E17,AVERAGE(sortiert5!E$2:E$31),_xlfn.STDEV.S(sortiert5!E$2:E$31),1)</f>
        <v>#NUM!</v>
      </c>
      <c r="I17" t="e">
        <f>NORMDIST(sortiert5!F17,AVERAGE(sortiert5!F$2:F$31),_xlfn.STDEV.S(sortiert5!F$2:F$31),1)</f>
        <v>#NUM!</v>
      </c>
      <c r="J17">
        <f>NORMDIST(sortiert5!G17,AVERAGE(sortiert5!G$2:G$31),_xlfn.STDEV.S(sortiert5!G$2:G$31),1)</f>
        <v>0.42756607029235294</v>
      </c>
      <c r="K17">
        <f>NORMDIST(sortiert5!H17,AVERAGE(sortiert5!H$2:H$31),_xlfn.STDEV.S(sortiert5!H$2:H$31),1)</f>
        <v>0.34988177763376094</v>
      </c>
      <c r="L17">
        <f>NORMDIST(sortiert5!I17,AVERAGE(sortiert5!I$2:I$31),_xlfn.STDEV.S(sortiert5!I$2:I$31),1)</f>
        <v>0.39636426268176816</v>
      </c>
      <c r="M17">
        <f t="shared" si="0"/>
        <v>1.5613478361840627E-2</v>
      </c>
      <c r="N17" t="e">
        <f t="shared" si="1"/>
        <v>#NUM!</v>
      </c>
      <c r="O17" t="e">
        <f t="shared" si="2"/>
        <v>#NUM!</v>
      </c>
      <c r="P17" t="e">
        <f t="shared" si="3"/>
        <v>#NUM!</v>
      </c>
      <c r="Q17" t="e">
        <f t="shared" si="4"/>
        <v>#NUM!</v>
      </c>
      <c r="R17" t="e">
        <f t="shared" si="5"/>
        <v>#NUM!</v>
      </c>
      <c r="S17">
        <f t="shared" si="6"/>
        <v>7.243392970764706E-2</v>
      </c>
      <c r="T17">
        <f t="shared" si="7"/>
        <v>0.15011822236623906</v>
      </c>
      <c r="U17">
        <f t="shared" si="8"/>
        <v>0.10363573731823184</v>
      </c>
    </row>
    <row r="18" spans="1:21" x14ac:dyDescent="0.25">
      <c r="A18">
        <v>17</v>
      </c>
      <c r="B18">
        <f t="shared" si="9"/>
        <v>0.26229508196721313</v>
      </c>
      <c r="C18">
        <f t="shared" si="10"/>
        <v>0.53333333333333333</v>
      </c>
      <c r="D18">
        <f>NORMDIST(sortiert5!A18,AVERAGE(sortiert5!A$2:A$62),_xlfn.STDEV.S(sortiert5!A$2:A$62),1)</f>
        <v>0.32133289802399162</v>
      </c>
      <c r="E18" t="e">
        <f>NORMDIST(sortiert5!B18,AVERAGE(sortiert5!B$2:B$31),_xlfn.STDEV.S(sortiert5!B$2:B$31),1)</f>
        <v>#NUM!</v>
      </c>
      <c r="F18" t="e">
        <f>NORMDIST(sortiert5!C18,AVERAGE(sortiert5!C$2:C$31),_xlfn.STDEV.S(sortiert5!C$2:C$31),1)</f>
        <v>#NUM!</v>
      </c>
      <c r="G18" t="e">
        <f>NORMDIST(sortiert5!D18,AVERAGE(sortiert5!D$2:D$31),_xlfn.STDEV.S(sortiert5!D$2:D$31),1)</f>
        <v>#NUM!</v>
      </c>
      <c r="H18" t="e">
        <f>NORMDIST(sortiert5!E18,AVERAGE(sortiert5!E$2:E$31),_xlfn.STDEV.S(sortiert5!E$2:E$31),1)</f>
        <v>#NUM!</v>
      </c>
      <c r="I18" t="e">
        <f>NORMDIST(sortiert5!F18,AVERAGE(sortiert5!F$2:F$31),_xlfn.STDEV.S(sortiert5!F$2:F$31),1)</f>
        <v>#NUM!</v>
      </c>
      <c r="J18">
        <f>NORMDIST(sortiert5!G18,AVERAGE(sortiert5!G$2:G$31),_xlfn.STDEV.S(sortiert5!G$2:G$31),1)</f>
        <v>0.42756607029235294</v>
      </c>
      <c r="K18">
        <f>NORMDIST(sortiert5!H18,AVERAGE(sortiert5!H$2:H$31),_xlfn.STDEV.S(sortiert5!H$2:H$31),1)</f>
        <v>0.34988177763376094</v>
      </c>
      <c r="L18">
        <f>NORMDIST(sortiert5!I18,AVERAGE(sortiert5!I$2:I$31),_xlfn.STDEV.S(sortiert5!I$2:I$31),1)</f>
        <v>0.39636426268176816</v>
      </c>
      <c r="M18">
        <f t="shared" si="0"/>
        <v>5.9037816056778492E-2</v>
      </c>
      <c r="N18" t="e">
        <f t="shared" si="1"/>
        <v>#NUM!</v>
      </c>
      <c r="O18" t="e">
        <f t="shared" si="2"/>
        <v>#NUM!</v>
      </c>
      <c r="P18" t="e">
        <f t="shared" si="3"/>
        <v>#NUM!</v>
      </c>
      <c r="Q18" t="e">
        <f t="shared" si="4"/>
        <v>#NUM!</v>
      </c>
      <c r="R18" t="e">
        <f t="shared" si="5"/>
        <v>#NUM!</v>
      </c>
      <c r="S18">
        <f t="shared" si="6"/>
        <v>0.10576726304098039</v>
      </c>
      <c r="T18">
        <f t="shared" si="7"/>
        <v>0.18345155569957239</v>
      </c>
      <c r="U18">
        <f t="shared" si="8"/>
        <v>0.13696907065156516</v>
      </c>
    </row>
    <row r="19" spans="1:21" x14ac:dyDescent="0.25">
      <c r="A19">
        <v>18</v>
      </c>
      <c r="B19">
        <f t="shared" si="9"/>
        <v>0.27868852459016391</v>
      </c>
      <c r="C19">
        <f t="shared" si="10"/>
        <v>0.56666666666666665</v>
      </c>
      <c r="D19">
        <f>NORMDIST(sortiert5!A19,AVERAGE(sortiert5!A$2:A$62),_xlfn.STDEV.S(sortiert5!A$2:A$62),1)</f>
        <v>0.32133289802399162</v>
      </c>
      <c r="E19" t="e">
        <f>NORMDIST(sortiert5!B19,AVERAGE(sortiert5!B$2:B$31),_xlfn.STDEV.S(sortiert5!B$2:B$31),1)</f>
        <v>#NUM!</v>
      </c>
      <c r="F19" t="e">
        <f>NORMDIST(sortiert5!C19,AVERAGE(sortiert5!C$2:C$31),_xlfn.STDEV.S(sortiert5!C$2:C$31),1)</f>
        <v>#NUM!</v>
      </c>
      <c r="G19" t="e">
        <f>NORMDIST(sortiert5!D19,AVERAGE(sortiert5!D$2:D$31),_xlfn.STDEV.S(sortiert5!D$2:D$31),1)</f>
        <v>#NUM!</v>
      </c>
      <c r="H19" t="e">
        <f>NORMDIST(sortiert5!E19,AVERAGE(sortiert5!E$2:E$31),_xlfn.STDEV.S(sortiert5!E$2:E$31),1)</f>
        <v>#NUM!</v>
      </c>
      <c r="I19" t="e">
        <f>NORMDIST(sortiert5!F19,AVERAGE(sortiert5!F$2:F$31),_xlfn.STDEV.S(sortiert5!F$2:F$31),1)</f>
        <v>#NUM!</v>
      </c>
      <c r="J19">
        <f>NORMDIST(sortiert5!G19,AVERAGE(sortiert5!G$2:G$31),_xlfn.STDEV.S(sortiert5!G$2:G$31),1)</f>
        <v>0.42756607029235294</v>
      </c>
      <c r="K19">
        <f>NORMDIST(sortiert5!H19,AVERAGE(sortiert5!H$2:H$31),_xlfn.STDEV.S(sortiert5!H$2:H$31),1)</f>
        <v>0.34988177763376094</v>
      </c>
      <c r="L19">
        <f>NORMDIST(sortiert5!I19,AVERAGE(sortiert5!I$2:I$31),_xlfn.STDEV.S(sortiert5!I$2:I$31),1)</f>
        <v>0.39636426268176816</v>
      </c>
      <c r="M19">
        <f t="shared" si="0"/>
        <v>4.2644373433827709E-2</v>
      </c>
      <c r="N19" t="e">
        <f t="shared" si="1"/>
        <v>#NUM!</v>
      </c>
      <c r="O19" t="e">
        <f t="shared" si="2"/>
        <v>#NUM!</v>
      </c>
      <c r="P19" t="e">
        <f t="shared" si="3"/>
        <v>#NUM!</v>
      </c>
      <c r="Q19" t="e">
        <f t="shared" si="4"/>
        <v>#NUM!</v>
      </c>
      <c r="R19" t="e">
        <f t="shared" si="5"/>
        <v>#NUM!</v>
      </c>
      <c r="S19">
        <f t="shared" si="6"/>
        <v>0.13910059637431371</v>
      </c>
      <c r="T19">
        <f t="shared" si="7"/>
        <v>0.21678488903290571</v>
      </c>
      <c r="U19">
        <f t="shared" si="8"/>
        <v>0.17030240398489849</v>
      </c>
    </row>
    <row r="20" spans="1:21" x14ac:dyDescent="0.25">
      <c r="A20">
        <v>19</v>
      </c>
      <c r="B20">
        <f t="shared" si="9"/>
        <v>0.29508196721311475</v>
      </c>
      <c r="C20">
        <f t="shared" si="10"/>
        <v>0.6</v>
      </c>
      <c r="D20">
        <f>NORMDIST(sortiert5!A20,AVERAGE(sortiert5!A$2:A$62),_xlfn.STDEV.S(sortiert5!A$2:A$62),1)</f>
        <v>0.32133289802399162</v>
      </c>
      <c r="E20" t="e">
        <f>NORMDIST(sortiert5!B20,AVERAGE(sortiert5!B$2:B$31),_xlfn.STDEV.S(sortiert5!B$2:B$31),1)</f>
        <v>#NUM!</v>
      </c>
      <c r="F20" t="e">
        <f>NORMDIST(sortiert5!C20,AVERAGE(sortiert5!C$2:C$31),_xlfn.STDEV.S(sortiert5!C$2:C$31),1)</f>
        <v>#NUM!</v>
      </c>
      <c r="G20" t="e">
        <f>NORMDIST(sortiert5!D20,AVERAGE(sortiert5!D$2:D$31),_xlfn.STDEV.S(sortiert5!D$2:D$31),1)</f>
        <v>#NUM!</v>
      </c>
      <c r="H20" t="e">
        <f>NORMDIST(sortiert5!E20,AVERAGE(sortiert5!E$2:E$31),_xlfn.STDEV.S(sortiert5!E$2:E$31),1)</f>
        <v>#NUM!</v>
      </c>
      <c r="I20" t="e">
        <f>NORMDIST(sortiert5!F20,AVERAGE(sortiert5!F$2:F$31),_xlfn.STDEV.S(sortiert5!F$2:F$31),1)</f>
        <v>#NUM!</v>
      </c>
      <c r="J20">
        <f>NORMDIST(sortiert5!G20,AVERAGE(sortiert5!G$2:G$31),_xlfn.STDEV.S(sortiert5!G$2:G$31),1)</f>
        <v>0.42756607029235294</v>
      </c>
      <c r="K20">
        <f>NORMDIST(sortiert5!H20,AVERAGE(sortiert5!H$2:H$31),_xlfn.STDEV.S(sortiert5!H$2:H$31),1)</f>
        <v>0.34988177763376094</v>
      </c>
      <c r="L20">
        <f>NORMDIST(sortiert5!I20,AVERAGE(sortiert5!I$2:I$31),_xlfn.STDEV.S(sortiert5!I$2:I$31),1)</f>
        <v>0.39636426268176816</v>
      </c>
      <c r="M20">
        <f t="shared" si="0"/>
        <v>2.6250930810876871E-2</v>
      </c>
      <c r="N20" t="e">
        <f t="shared" si="1"/>
        <v>#NUM!</v>
      </c>
      <c r="O20" t="e">
        <f t="shared" si="2"/>
        <v>#NUM!</v>
      </c>
      <c r="P20" t="e">
        <f t="shared" si="3"/>
        <v>#NUM!</v>
      </c>
      <c r="Q20" t="e">
        <f t="shared" si="4"/>
        <v>#NUM!</v>
      </c>
      <c r="R20" t="e">
        <f t="shared" si="5"/>
        <v>#NUM!</v>
      </c>
      <c r="S20">
        <f t="shared" si="6"/>
        <v>0.17243392970764704</v>
      </c>
      <c r="T20">
        <f t="shared" si="7"/>
        <v>0.25011822236623904</v>
      </c>
      <c r="U20">
        <f t="shared" si="8"/>
        <v>0.20363573731823181</v>
      </c>
    </row>
    <row r="21" spans="1:21" x14ac:dyDescent="0.25">
      <c r="A21">
        <v>20</v>
      </c>
      <c r="B21">
        <f t="shared" si="9"/>
        <v>0.31147540983606559</v>
      </c>
      <c r="C21">
        <f t="shared" si="10"/>
        <v>0.6333333333333333</v>
      </c>
      <c r="D21">
        <f>NORMDIST(sortiert5!A21,AVERAGE(sortiert5!A$2:A$62),_xlfn.STDEV.S(sortiert5!A$2:A$62),1)</f>
        <v>0.32133289802399162</v>
      </c>
      <c r="E21" t="e">
        <f>NORMDIST(sortiert5!B21,AVERAGE(sortiert5!B$2:B$31),_xlfn.STDEV.S(sortiert5!B$2:B$31),1)</f>
        <v>#NUM!</v>
      </c>
      <c r="F21" t="e">
        <f>NORMDIST(sortiert5!C21,AVERAGE(sortiert5!C$2:C$31),_xlfn.STDEV.S(sortiert5!C$2:C$31),1)</f>
        <v>#NUM!</v>
      </c>
      <c r="G21" t="e">
        <f>NORMDIST(sortiert5!D21,AVERAGE(sortiert5!D$2:D$31),_xlfn.STDEV.S(sortiert5!D$2:D$31),1)</f>
        <v>#NUM!</v>
      </c>
      <c r="H21" t="e">
        <f>NORMDIST(sortiert5!E21,AVERAGE(sortiert5!E$2:E$31),_xlfn.STDEV.S(sortiert5!E$2:E$31),1)</f>
        <v>#NUM!</v>
      </c>
      <c r="I21" t="e">
        <f>NORMDIST(sortiert5!F21,AVERAGE(sortiert5!F$2:F$31),_xlfn.STDEV.S(sortiert5!F$2:F$31),1)</f>
        <v>#NUM!</v>
      </c>
      <c r="J21">
        <f>NORMDIST(sortiert5!G21,AVERAGE(sortiert5!G$2:G$31),_xlfn.STDEV.S(sortiert5!G$2:G$31),1)</f>
        <v>0.42756607029235294</v>
      </c>
      <c r="K21">
        <f>NORMDIST(sortiert5!H21,AVERAGE(sortiert5!H$2:H$31),_xlfn.STDEV.S(sortiert5!H$2:H$31),1)</f>
        <v>0.34988177763376094</v>
      </c>
      <c r="L21">
        <f>NORMDIST(sortiert5!I21,AVERAGE(sortiert5!I$2:I$31),_xlfn.STDEV.S(sortiert5!I$2:I$31),1)</f>
        <v>0.39636426268176816</v>
      </c>
      <c r="M21">
        <f t="shared" si="0"/>
        <v>9.8574881879260334E-3</v>
      </c>
      <c r="N21" t="e">
        <f t="shared" si="1"/>
        <v>#NUM!</v>
      </c>
      <c r="O21" t="e">
        <f t="shared" si="2"/>
        <v>#NUM!</v>
      </c>
      <c r="P21" t="e">
        <f t="shared" si="3"/>
        <v>#NUM!</v>
      </c>
      <c r="Q21" t="e">
        <f t="shared" si="4"/>
        <v>#NUM!</v>
      </c>
      <c r="R21" t="e">
        <f t="shared" si="5"/>
        <v>#NUM!</v>
      </c>
      <c r="S21">
        <f t="shared" si="6"/>
        <v>0.20576726304098036</v>
      </c>
      <c r="T21">
        <f t="shared" si="7"/>
        <v>0.28345155569957237</v>
      </c>
      <c r="U21">
        <f t="shared" si="8"/>
        <v>0.23696907065156514</v>
      </c>
    </row>
    <row r="22" spans="1:21" x14ac:dyDescent="0.25">
      <c r="A22">
        <v>21</v>
      </c>
      <c r="B22">
        <f t="shared" si="9"/>
        <v>0.32786885245901637</v>
      </c>
      <c r="C22">
        <f t="shared" si="10"/>
        <v>0.66666666666666663</v>
      </c>
      <c r="D22">
        <f>NORMDIST(sortiert5!A22,AVERAGE(sortiert5!A$2:A$62),_xlfn.STDEV.S(sortiert5!A$2:A$62),1)</f>
        <v>0.32133289802399162</v>
      </c>
      <c r="E22" t="e">
        <f>NORMDIST(sortiert5!B22,AVERAGE(sortiert5!B$2:B$31),_xlfn.STDEV.S(sortiert5!B$2:B$31),1)</f>
        <v>#NUM!</v>
      </c>
      <c r="F22" t="e">
        <f>NORMDIST(sortiert5!C22,AVERAGE(sortiert5!C$2:C$31),_xlfn.STDEV.S(sortiert5!C$2:C$31),1)</f>
        <v>#NUM!</v>
      </c>
      <c r="G22" t="e">
        <f>NORMDIST(sortiert5!D22,AVERAGE(sortiert5!D$2:D$31),_xlfn.STDEV.S(sortiert5!D$2:D$31),1)</f>
        <v>#NUM!</v>
      </c>
      <c r="H22" t="e">
        <f>NORMDIST(sortiert5!E22,AVERAGE(sortiert5!E$2:E$31),_xlfn.STDEV.S(sortiert5!E$2:E$31),1)</f>
        <v>#NUM!</v>
      </c>
      <c r="I22" t="e">
        <f>NORMDIST(sortiert5!F22,AVERAGE(sortiert5!F$2:F$31),_xlfn.STDEV.S(sortiert5!F$2:F$31),1)</f>
        <v>#NUM!</v>
      </c>
      <c r="J22">
        <f>NORMDIST(sortiert5!G22,AVERAGE(sortiert5!G$2:G$31),_xlfn.STDEV.S(sortiert5!G$2:G$31),1)</f>
        <v>0.42756607029235294</v>
      </c>
      <c r="K22">
        <f>NORMDIST(sortiert5!H22,AVERAGE(sortiert5!H$2:H$31),_xlfn.STDEV.S(sortiert5!H$2:H$31),1)</f>
        <v>0.34988177763376094</v>
      </c>
      <c r="L22">
        <f>NORMDIST(sortiert5!I22,AVERAGE(sortiert5!I$2:I$31),_xlfn.STDEV.S(sortiert5!I$2:I$31),1)</f>
        <v>0.39636426268176816</v>
      </c>
      <c r="M22">
        <f t="shared" si="0"/>
        <v>6.5359544350247489E-3</v>
      </c>
      <c r="N22" t="e">
        <f t="shared" si="1"/>
        <v>#NUM!</v>
      </c>
      <c r="O22" t="e">
        <f t="shared" si="2"/>
        <v>#NUM!</v>
      </c>
      <c r="P22" t="e">
        <f t="shared" si="3"/>
        <v>#NUM!</v>
      </c>
      <c r="Q22" t="e">
        <f t="shared" si="4"/>
        <v>#NUM!</v>
      </c>
      <c r="R22" t="e">
        <f t="shared" si="5"/>
        <v>#NUM!</v>
      </c>
      <c r="S22">
        <f t="shared" si="6"/>
        <v>0.23910059637431369</v>
      </c>
      <c r="T22">
        <f t="shared" si="7"/>
        <v>0.31678488903290569</v>
      </c>
      <c r="U22">
        <f t="shared" si="8"/>
        <v>0.27030240398489846</v>
      </c>
    </row>
    <row r="23" spans="1:21" x14ac:dyDescent="0.25">
      <c r="A23">
        <v>22</v>
      </c>
      <c r="B23">
        <f t="shared" si="9"/>
        <v>0.34426229508196721</v>
      </c>
      <c r="C23">
        <f t="shared" si="10"/>
        <v>0.7</v>
      </c>
      <c r="D23">
        <f>NORMDIST(sortiert5!A23,AVERAGE(sortiert5!A$2:A$62),_xlfn.STDEV.S(sortiert5!A$2:A$62),1)</f>
        <v>0.38618805607637308</v>
      </c>
      <c r="E23" t="e">
        <f>NORMDIST(sortiert5!B23,AVERAGE(sortiert5!B$2:B$31),_xlfn.STDEV.S(sortiert5!B$2:B$31),1)</f>
        <v>#NUM!</v>
      </c>
      <c r="F23" t="e">
        <f>NORMDIST(sortiert5!C23,AVERAGE(sortiert5!C$2:C$31),_xlfn.STDEV.S(sortiert5!C$2:C$31),1)</f>
        <v>#NUM!</v>
      </c>
      <c r="G23" t="e">
        <f>NORMDIST(sortiert5!D23,AVERAGE(sortiert5!D$2:D$31),_xlfn.STDEV.S(sortiert5!D$2:D$31),1)</f>
        <v>#NUM!</v>
      </c>
      <c r="H23" t="e">
        <f>NORMDIST(sortiert5!E23,AVERAGE(sortiert5!E$2:E$31),_xlfn.STDEV.S(sortiert5!E$2:E$31),1)</f>
        <v>#NUM!</v>
      </c>
      <c r="I23" t="e">
        <f>NORMDIST(sortiert5!F23,AVERAGE(sortiert5!F$2:F$31),_xlfn.STDEV.S(sortiert5!F$2:F$31),1)</f>
        <v>#NUM!</v>
      </c>
      <c r="J23">
        <f>NORMDIST(sortiert5!G23,AVERAGE(sortiert5!G$2:G$31),_xlfn.STDEV.S(sortiert5!G$2:G$31),1)</f>
        <v>0.42756607029235294</v>
      </c>
      <c r="K23">
        <f>NORMDIST(sortiert5!H23,AVERAGE(sortiert5!H$2:H$31),_xlfn.STDEV.S(sortiert5!H$2:H$31),1)</f>
        <v>0.34988177763376094</v>
      </c>
      <c r="L23">
        <f>NORMDIST(sortiert5!I23,AVERAGE(sortiert5!I$2:I$31),_xlfn.STDEV.S(sortiert5!I$2:I$31),1)</f>
        <v>0.39636426268176816</v>
      </c>
      <c r="M23">
        <f t="shared" si="0"/>
        <v>4.192576099440587E-2</v>
      </c>
      <c r="N23" t="e">
        <f t="shared" si="1"/>
        <v>#NUM!</v>
      </c>
      <c r="O23" t="e">
        <f t="shared" si="2"/>
        <v>#NUM!</v>
      </c>
      <c r="P23" t="e">
        <f t="shared" si="3"/>
        <v>#NUM!</v>
      </c>
      <c r="Q23" t="e">
        <f t="shared" si="4"/>
        <v>#NUM!</v>
      </c>
      <c r="R23" t="e">
        <f t="shared" si="5"/>
        <v>#NUM!</v>
      </c>
      <c r="S23">
        <f t="shared" si="6"/>
        <v>0.27243392970764702</v>
      </c>
      <c r="T23">
        <f t="shared" si="7"/>
        <v>0.35011822236623902</v>
      </c>
      <c r="U23">
        <f t="shared" si="8"/>
        <v>0.30363573731823179</v>
      </c>
    </row>
    <row r="24" spans="1:21" x14ac:dyDescent="0.25">
      <c r="A24">
        <v>23</v>
      </c>
      <c r="B24">
        <f t="shared" si="9"/>
        <v>0.36065573770491804</v>
      </c>
      <c r="C24">
        <f t="shared" si="10"/>
        <v>0.73333333333333328</v>
      </c>
      <c r="D24">
        <f>NORMDIST(sortiert5!A24,AVERAGE(sortiert5!A$2:A$62),_xlfn.STDEV.S(sortiert5!A$2:A$62),1)</f>
        <v>0.38618805607637308</v>
      </c>
      <c r="E24" t="e">
        <f>NORMDIST(sortiert5!B24,AVERAGE(sortiert5!B$2:B$31),_xlfn.STDEV.S(sortiert5!B$2:B$31),1)</f>
        <v>#NUM!</v>
      </c>
      <c r="F24" t="e">
        <f>NORMDIST(sortiert5!C24,AVERAGE(sortiert5!C$2:C$31),_xlfn.STDEV.S(sortiert5!C$2:C$31),1)</f>
        <v>#NUM!</v>
      </c>
      <c r="G24" t="e">
        <f>NORMDIST(sortiert5!D24,AVERAGE(sortiert5!D$2:D$31),_xlfn.STDEV.S(sortiert5!D$2:D$31),1)</f>
        <v>#NUM!</v>
      </c>
      <c r="H24" t="e">
        <f>NORMDIST(sortiert5!E24,AVERAGE(sortiert5!E$2:E$31),_xlfn.STDEV.S(sortiert5!E$2:E$31),1)</f>
        <v>#NUM!</v>
      </c>
      <c r="I24" t="e">
        <f>NORMDIST(sortiert5!F24,AVERAGE(sortiert5!F$2:F$31),_xlfn.STDEV.S(sortiert5!F$2:F$31),1)</f>
        <v>#NUM!</v>
      </c>
      <c r="J24">
        <f>NORMDIST(sortiert5!G24,AVERAGE(sortiert5!G$2:G$31),_xlfn.STDEV.S(sortiert5!G$2:G$31),1)</f>
        <v>0.42756607029235294</v>
      </c>
      <c r="K24">
        <f>NORMDIST(sortiert5!H24,AVERAGE(sortiert5!H$2:H$31),_xlfn.STDEV.S(sortiert5!H$2:H$31),1)</f>
        <v>0.34988177763376094</v>
      </c>
      <c r="L24">
        <f>NORMDIST(sortiert5!I24,AVERAGE(sortiert5!I$2:I$31),_xlfn.STDEV.S(sortiert5!I$2:I$31),1)</f>
        <v>0.39636426268176816</v>
      </c>
      <c r="M24">
        <f t="shared" si="0"/>
        <v>2.5532318371455032E-2</v>
      </c>
      <c r="N24" t="e">
        <f t="shared" si="1"/>
        <v>#NUM!</v>
      </c>
      <c r="O24" t="e">
        <f t="shared" si="2"/>
        <v>#NUM!</v>
      </c>
      <c r="P24" t="e">
        <f t="shared" si="3"/>
        <v>#NUM!</v>
      </c>
      <c r="Q24" t="e">
        <f t="shared" si="4"/>
        <v>#NUM!</v>
      </c>
      <c r="R24" t="e">
        <f t="shared" si="5"/>
        <v>#NUM!</v>
      </c>
      <c r="S24">
        <f t="shared" si="6"/>
        <v>0.30576726304098034</v>
      </c>
      <c r="T24">
        <f t="shared" si="7"/>
        <v>0.38345155569957234</v>
      </c>
      <c r="U24">
        <f t="shared" si="8"/>
        <v>0.33696907065156512</v>
      </c>
    </row>
    <row r="25" spans="1:21" x14ac:dyDescent="0.25">
      <c r="A25">
        <v>24</v>
      </c>
      <c r="B25">
        <f t="shared" si="9"/>
        <v>0.37704918032786883</v>
      </c>
      <c r="C25">
        <f t="shared" si="10"/>
        <v>0.76666666666666672</v>
      </c>
      <c r="D25">
        <f>NORMDIST(sortiert5!A25,AVERAGE(sortiert5!A$2:A$62),_xlfn.STDEV.S(sortiert5!A$2:A$62),1)</f>
        <v>0.38618805607637308</v>
      </c>
      <c r="E25" t="e">
        <f>NORMDIST(sortiert5!B25,AVERAGE(sortiert5!B$2:B$31),_xlfn.STDEV.S(sortiert5!B$2:B$31),1)</f>
        <v>#NUM!</v>
      </c>
      <c r="F25" t="e">
        <f>NORMDIST(sortiert5!C25,AVERAGE(sortiert5!C$2:C$31),_xlfn.STDEV.S(sortiert5!C$2:C$31),1)</f>
        <v>#NUM!</v>
      </c>
      <c r="G25" t="e">
        <f>NORMDIST(sortiert5!D25,AVERAGE(sortiert5!D$2:D$31),_xlfn.STDEV.S(sortiert5!D$2:D$31),1)</f>
        <v>#NUM!</v>
      </c>
      <c r="H25" t="e">
        <f>NORMDIST(sortiert5!E25,AVERAGE(sortiert5!E$2:E$31),_xlfn.STDEV.S(sortiert5!E$2:E$31),1)</f>
        <v>#NUM!</v>
      </c>
      <c r="I25" t="e">
        <f>NORMDIST(sortiert5!F25,AVERAGE(sortiert5!F$2:F$31),_xlfn.STDEV.S(sortiert5!F$2:F$31),1)</f>
        <v>#NUM!</v>
      </c>
      <c r="J25">
        <f>NORMDIST(sortiert5!G25,AVERAGE(sortiert5!G$2:G$31),_xlfn.STDEV.S(sortiert5!G$2:G$31),1)</f>
        <v>0.42756607029235294</v>
      </c>
      <c r="K25">
        <f>NORMDIST(sortiert5!H25,AVERAGE(sortiert5!H$2:H$31),_xlfn.STDEV.S(sortiert5!H$2:H$31),1)</f>
        <v>0.34988177763376094</v>
      </c>
      <c r="L25">
        <f>NORMDIST(sortiert5!I25,AVERAGE(sortiert5!I$2:I$31),_xlfn.STDEV.S(sortiert5!I$2:I$31),1)</f>
        <v>0.39636426268176816</v>
      </c>
      <c r="M25">
        <f t="shared" si="0"/>
        <v>9.1388757485042493E-3</v>
      </c>
      <c r="N25" t="e">
        <f t="shared" si="1"/>
        <v>#NUM!</v>
      </c>
      <c r="O25" t="e">
        <f t="shared" si="2"/>
        <v>#NUM!</v>
      </c>
      <c r="P25" t="e">
        <f t="shared" si="3"/>
        <v>#NUM!</v>
      </c>
      <c r="Q25" t="e">
        <f t="shared" si="4"/>
        <v>#NUM!</v>
      </c>
      <c r="R25" t="e">
        <f t="shared" si="5"/>
        <v>#NUM!</v>
      </c>
      <c r="S25">
        <f t="shared" si="6"/>
        <v>0.33910059637431378</v>
      </c>
      <c r="T25">
        <f t="shared" si="7"/>
        <v>0.41678488903290578</v>
      </c>
      <c r="U25">
        <f t="shared" si="8"/>
        <v>0.37030240398489855</v>
      </c>
    </row>
    <row r="26" spans="1:21" x14ac:dyDescent="0.25">
      <c r="A26">
        <v>25</v>
      </c>
      <c r="B26">
        <f t="shared" si="9"/>
        <v>0.39344262295081966</v>
      </c>
      <c r="C26">
        <f t="shared" si="10"/>
        <v>0.8</v>
      </c>
      <c r="D26">
        <f>NORMDIST(sortiert5!A26,AVERAGE(sortiert5!A$2:A$62),_xlfn.STDEV.S(sortiert5!A$2:A$62),1)</f>
        <v>0.38618805607637308</v>
      </c>
      <c r="E26" t="e">
        <f>NORMDIST(sortiert5!B26,AVERAGE(sortiert5!B$2:B$31),_xlfn.STDEV.S(sortiert5!B$2:B$31),1)</f>
        <v>#NUM!</v>
      </c>
      <c r="F26" t="e">
        <f>NORMDIST(sortiert5!C26,AVERAGE(sortiert5!C$2:C$31),_xlfn.STDEV.S(sortiert5!C$2:C$31),1)</f>
        <v>#NUM!</v>
      </c>
      <c r="G26" t="e">
        <f>NORMDIST(sortiert5!D26,AVERAGE(sortiert5!D$2:D$31),_xlfn.STDEV.S(sortiert5!D$2:D$31),1)</f>
        <v>#NUM!</v>
      </c>
      <c r="H26" t="e">
        <f>NORMDIST(sortiert5!E26,AVERAGE(sortiert5!E$2:E$31),_xlfn.STDEV.S(sortiert5!E$2:E$31),1)</f>
        <v>#NUM!</v>
      </c>
      <c r="I26" t="e">
        <f>NORMDIST(sortiert5!F26,AVERAGE(sortiert5!F$2:F$31),_xlfn.STDEV.S(sortiert5!F$2:F$31),1)</f>
        <v>#NUM!</v>
      </c>
      <c r="J26">
        <f>NORMDIST(sortiert5!G26,AVERAGE(sortiert5!G$2:G$31),_xlfn.STDEV.S(sortiert5!G$2:G$31),1)</f>
        <v>0.42756607029235294</v>
      </c>
      <c r="K26">
        <f>NORMDIST(sortiert5!H26,AVERAGE(sortiert5!H$2:H$31),_xlfn.STDEV.S(sortiert5!H$2:H$31),1)</f>
        <v>0.34988177763376094</v>
      </c>
      <c r="L26">
        <f>NORMDIST(sortiert5!I26,AVERAGE(sortiert5!I$2:I$31),_xlfn.STDEV.S(sortiert5!I$2:I$31),1)</f>
        <v>0.39636426268176816</v>
      </c>
      <c r="M26">
        <f t="shared" si="0"/>
        <v>7.2545668744465885E-3</v>
      </c>
      <c r="N26" t="e">
        <f t="shared" si="1"/>
        <v>#NUM!</v>
      </c>
      <c r="O26" t="e">
        <f t="shared" si="2"/>
        <v>#NUM!</v>
      </c>
      <c r="P26" t="e">
        <f t="shared" si="3"/>
        <v>#NUM!</v>
      </c>
      <c r="Q26" t="e">
        <f t="shared" si="4"/>
        <v>#NUM!</v>
      </c>
      <c r="R26" t="e">
        <f t="shared" si="5"/>
        <v>#NUM!</v>
      </c>
      <c r="S26">
        <f t="shared" si="6"/>
        <v>0.3724339297076471</v>
      </c>
      <c r="T26">
        <f t="shared" si="7"/>
        <v>0.45011822236623911</v>
      </c>
      <c r="U26">
        <f t="shared" si="8"/>
        <v>0.40363573731823188</v>
      </c>
    </row>
    <row r="27" spans="1:21" x14ac:dyDescent="0.25">
      <c r="A27">
        <v>26</v>
      </c>
      <c r="B27">
        <f t="shared" si="9"/>
        <v>0.4098360655737705</v>
      </c>
      <c r="C27">
        <f t="shared" si="10"/>
        <v>0.83333333333333337</v>
      </c>
      <c r="D27">
        <f>NORMDIST(sortiert5!A27,AVERAGE(sortiert5!A$2:A$62),_xlfn.STDEV.S(sortiert5!A$2:A$62),1)</f>
        <v>0.38618805607637308</v>
      </c>
      <c r="E27" t="e">
        <f>NORMDIST(sortiert5!B27,AVERAGE(sortiert5!B$2:B$31),_xlfn.STDEV.S(sortiert5!B$2:B$31),1)</f>
        <v>#NUM!</v>
      </c>
      <c r="F27" t="e">
        <f>NORMDIST(sortiert5!C27,AVERAGE(sortiert5!C$2:C$31),_xlfn.STDEV.S(sortiert5!C$2:C$31),1)</f>
        <v>#NUM!</v>
      </c>
      <c r="G27" t="e">
        <f>NORMDIST(sortiert5!D27,AVERAGE(sortiert5!D$2:D$31),_xlfn.STDEV.S(sortiert5!D$2:D$31),1)</f>
        <v>#NUM!</v>
      </c>
      <c r="H27" t="e">
        <f>NORMDIST(sortiert5!E27,AVERAGE(sortiert5!E$2:E$31),_xlfn.STDEV.S(sortiert5!E$2:E$31),1)</f>
        <v>#NUM!</v>
      </c>
      <c r="I27" t="e">
        <f>NORMDIST(sortiert5!F27,AVERAGE(sortiert5!F$2:F$31),_xlfn.STDEV.S(sortiert5!F$2:F$31),1)</f>
        <v>#NUM!</v>
      </c>
      <c r="J27">
        <f>NORMDIST(sortiert5!G27,AVERAGE(sortiert5!G$2:G$31),_xlfn.STDEV.S(sortiert5!G$2:G$31),1)</f>
        <v>0.42756607029235294</v>
      </c>
      <c r="K27">
        <f>NORMDIST(sortiert5!H27,AVERAGE(sortiert5!H$2:H$31),_xlfn.STDEV.S(sortiert5!H$2:H$31),1)</f>
        <v>0.34988177763376094</v>
      </c>
      <c r="L27">
        <f>NORMDIST(sortiert5!I27,AVERAGE(sortiert5!I$2:I$31),_xlfn.STDEV.S(sortiert5!I$2:I$31),1)</f>
        <v>0.39636426268176816</v>
      </c>
      <c r="M27">
        <f t="shared" si="0"/>
        <v>2.3648009497397426E-2</v>
      </c>
      <c r="N27" t="e">
        <f t="shared" si="1"/>
        <v>#NUM!</v>
      </c>
      <c r="O27" t="e">
        <f t="shared" si="2"/>
        <v>#NUM!</v>
      </c>
      <c r="P27" t="e">
        <f t="shared" si="3"/>
        <v>#NUM!</v>
      </c>
      <c r="Q27" t="e">
        <f t="shared" si="4"/>
        <v>#NUM!</v>
      </c>
      <c r="R27" t="e">
        <f t="shared" si="5"/>
        <v>#NUM!</v>
      </c>
      <c r="S27">
        <f t="shared" si="6"/>
        <v>0.40576726304098043</v>
      </c>
      <c r="T27">
        <f t="shared" si="7"/>
        <v>0.48345155569957243</v>
      </c>
      <c r="U27">
        <f t="shared" si="8"/>
        <v>0.43696907065156521</v>
      </c>
    </row>
    <row r="28" spans="1:21" x14ac:dyDescent="0.25">
      <c r="A28">
        <v>27</v>
      </c>
      <c r="B28">
        <f t="shared" si="9"/>
        <v>0.42622950819672129</v>
      </c>
      <c r="C28">
        <f t="shared" si="10"/>
        <v>0.8666666666666667</v>
      </c>
      <c r="D28">
        <f>NORMDIST(sortiert5!A28,AVERAGE(sortiert5!A$2:A$62),_xlfn.STDEV.S(sortiert5!A$2:A$62),1)</f>
        <v>0.38618805607637308</v>
      </c>
      <c r="E28" t="e">
        <f>NORMDIST(sortiert5!B28,AVERAGE(sortiert5!B$2:B$31),_xlfn.STDEV.S(sortiert5!B$2:B$31),1)</f>
        <v>#NUM!</v>
      </c>
      <c r="F28" t="e">
        <f>NORMDIST(sortiert5!C28,AVERAGE(sortiert5!C$2:C$31),_xlfn.STDEV.S(sortiert5!C$2:C$31),1)</f>
        <v>#NUM!</v>
      </c>
      <c r="G28" t="e">
        <f>NORMDIST(sortiert5!D28,AVERAGE(sortiert5!D$2:D$31),_xlfn.STDEV.S(sortiert5!D$2:D$31),1)</f>
        <v>#NUM!</v>
      </c>
      <c r="H28" t="e">
        <f>NORMDIST(sortiert5!E28,AVERAGE(sortiert5!E$2:E$31),_xlfn.STDEV.S(sortiert5!E$2:E$31),1)</f>
        <v>#NUM!</v>
      </c>
      <c r="I28" t="e">
        <f>NORMDIST(sortiert5!F28,AVERAGE(sortiert5!F$2:F$31),_xlfn.STDEV.S(sortiert5!F$2:F$31),1)</f>
        <v>#NUM!</v>
      </c>
      <c r="J28">
        <f>NORMDIST(sortiert5!G28,AVERAGE(sortiert5!G$2:G$31),_xlfn.STDEV.S(sortiert5!G$2:G$31),1)</f>
        <v>0.42756607029235294</v>
      </c>
      <c r="K28">
        <f>NORMDIST(sortiert5!H28,AVERAGE(sortiert5!H$2:H$31),_xlfn.STDEV.S(sortiert5!H$2:H$31),1)</f>
        <v>0.99390606792614611</v>
      </c>
      <c r="L28">
        <f>NORMDIST(sortiert5!I28,AVERAGE(sortiert5!I$2:I$31),_xlfn.STDEV.S(sortiert5!I$2:I$31),1)</f>
        <v>0.39636426268176816</v>
      </c>
      <c r="M28">
        <f t="shared" si="0"/>
        <v>4.0041452120348209E-2</v>
      </c>
      <c r="N28" t="e">
        <f t="shared" si="1"/>
        <v>#NUM!</v>
      </c>
      <c r="O28" t="e">
        <f t="shared" si="2"/>
        <v>#NUM!</v>
      </c>
      <c r="P28" t="e">
        <f t="shared" si="3"/>
        <v>#NUM!</v>
      </c>
      <c r="Q28" t="e">
        <f t="shared" si="4"/>
        <v>#NUM!</v>
      </c>
      <c r="R28" t="e">
        <f t="shared" si="5"/>
        <v>#NUM!</v>
      </c>
      <c r="S28">
        <f t="shared" si="6"/>
        <v>0.43910059637431376</v>
      </c>
      <c r="T28">
        <f t="shared" si="7"/>
        <v>0.12723940125947941</v>
      </c>
      <c r="U28">
        <f t="shared" si="8"/>
        <v>0.47030240398489853</v>
      </c>
    </row>
    <row r="29" spans="1:21" x14ac:dyDescent="0.25">
      <c r="A29">
        <v>28</v>
      </c>
      <c r="B29">
        <f t="shared" si="9"/>
        <v>0.44262295081967212</v>
      </c>
      <c r="C29">
        <f t="shared" si="10"/>
        <v>0.9</v>
      </c>
      <c r="D29">
        <f>NORMDIST(sortiert5!A29,AVERAGE(sortiert5!A$2:A$62),_xlfn.STDEV.S(sortiert5!A$2:A$62),1)</f>
        <v>0.38618805607637308</v>
      </c>
      <c r="E29" t="e">
        <f>NORMDIST(sortiert5!B29,AVERAGE(sortiert5!B$2:B$31),_xlfn.STDEV.S(sortiert5!B$2:B$31),1)</f>
        <v>#NUM!</v>
      </c>
      <c r="F29" t="e">
        <f>NORMDIST(sortiert5!C29,AVERAGE(sortiert5!C$2:C$31),_xlfn.STDEV.S(sortiert5!C$2:C$31),1)</f>
        <v>#NUM!</v>
      </c>
      <c r="G29" t="e">
        <f>NORMDIST(sortiert5!D29,AVERAGE(sortiert5!D$2:D$31),_xlfn.STDEV.S(sortiert5!D$2:D$31),1)</f>
        <v>#NUM!</v>
      </c>
      <c r="H29" t="e">
        <f>NORMDIST(sortiert5!E29,AVERAGE(sortiert5!E$2:E$31),_xlfn.STDEV.S(sortiert5!E$2:E$31),1)</f>
        <v>#NUM!</v>
      </c>
      <c r="I29" t="e">
        <f>NORMDIST(sortiert5!F29,AVERAGE(sortiert5!F$2:F$31),_xlfn.STDEV.S(sortiert5!F$2:F$31),1)</f>
        <v>#NUM!</v>
      </c>
      <c r="J29">
        <f>NORMDIST(sortiert5!G29,AVERAGE(sortiert5!G$2:G$31),_xlfn.STDEV.S(sortiert5!G$2:G$31),1)</f>
        <v>0.42756607029235294</v>
      </c>
      <c r="K29">
        <f>NORMDIST(sortiert5!H29,AVERAGE(sortiert5!H$2:H$31),_xlfn.STDEV.S(sortiert5!H$2:H$31),1)</f>
        <v>0.99390606792614611</v>
      </c>
      <c r="L29">
        <f>NORMDIST(sortiert5!I29,AVERAGE(sortiert5!I$2:I$31),_xlfn.STDEV.S(sortiert5!I$2:I$31),1)</f>
        <v>0.39636426268176816</v>
      </c>
      <c r="M29">
        <f t="shared" si="0"/>
        <v>5.6434894743299047E-2</v>
      </c>
      <c r="N29" t="e">
        <f t="shared" si="1"/>
        <v>#NUM!</v>
      </c>
      <c r="O29" t="e">
        <f t="shared" si="2"/>
        <v>#NUM!</v>
      </c>
      <c r="P29" t="e">
        <f t="shared" si="3"/>
        <v>#NUM!</v>
      </c>
      <c r="Q29" t="e">
        <f t="shared" si="4"/>
        <v>#NUM!</v>
      </c>
      <c r="R29" t="e">
        <f t="shared" si="5"/>
        <v>#NUM!</v>
      </c>
      <c r="S29">
        <f t="shared" si="6"/>
        <v>0.47243392970764708</v>
      </c>
      <c r="T29">
        <f t="shared" si="7"/>
        <v>9.3906067926146086E-2</v>
      </c>
      <c r="U29">
        <f t="shared" si="8"/>
        <v>0.50363573731823186</v>
      </c>
    </row>
    <row r="30" spans="1:21" x14ac:dyDescent="0.25">
      <c r="A30">
        <v>29</v>
      </c>
      <c r="B30">
        <f t="shared" si="9"/>
        <v>0.45901639344262296</v>
      </c>
      <c r="C30">
        <f t="shared" si="10"/>
        <v>0.93333333333333335</v>
      </c>
      <c r="D30">
        <f>NORMDIST(sortiert5!A30,AVERAGE(sortiert5!A$2:A$62),_xlfn.STDEV.S(sortiert5!A$2:A$62),1)</f>
        <v>0.45439627709444358</v>
      </c>
      <c r="E30" t="e">
        <f>NORMDIST(sortiert5!B30,AVERAGE(sortiert5!B$2:B$31),_xlfn.STDEV.S(sortiert5!B$2:B$31),1)</f>
        <v>#NUM!</v>
      </c>
      <c r="F30" t="e">
        <f>NORMDIST(sortiert5!C30,AVERAGE(sortiert5!C$2:C$31),_xlfn.STDEV.S(sortiert5!C$2:C$31),1)</f>
        <v>#NUM!</v>
      </c>
      <c r="G30" t="e">
        <f>NORMDIST(sortiert5!D30,AVERAGE(sortiert5!D$2:D$31),_xlfn.STDEV.S(sortiert5!D$2:D$31),1)</f>
        <v>#NUM!</v>
      </c>
      <c r="H30" t="e">
        <f>NORMDIST(sortiert5!E30,AVERAGE(sortiert5!E$2:E$31),_xlfn.STDEV.S(sortiert5!E$2:E$31),1)</f>
        <v>#NUM!</v>
      </c>
      <c r="I30" t="e">
        <f>NORMDIST(sortiert5!F30,AVERAGE(sortiert5!F$2:F$31),_xlfn.STDEV.S(sortiert5!F$2:F$31),1)</f>
        <v>#NUM!</v>
      </c>
      <c r="J30">
        <f>NORMDIST(sortiert5!G30,AVERAGE(sortiert5!G$2:G$31),_xlfn.STDEV.S(sortiert5!G$2:G$31),1)</f>
        <v>0.42756607029235294</v>
      </c>
      <c r="K30">
        <f>NORMDIST(sortiert5!H30,AVERAGE(sortiert5!H$2:H$31),_xlfn.STDEV.S(sortiert5!H$2:H$31),1)</f>
        <v>0.99390606792614611</v>
      </c>
      <c r="L30">
        <f>NORMDIST(sortiert5!I30,AVERAGE(sortiert5!I$2:I$31),_xlfn.STDEV.S(sortiert5!I$2:I$31),1)</f>
        <v>0.99988281829086756</v>
      </c>
      <c r="M30">
        <f t="shared" si="0"/>
        <v>4.6201163481793817E-3</v>
      </c>
      <c r="N30" t="e">
        <f t="shared" si="1"/>
        <v>#NUM!</v>
      </c>
      <c r="O30" t="e">
        <f t="shared" si="2"/>
        <v>#NUM!</v>
      </c>
      <c r="P30" t="e">
        <f t="shared" si="3"/>
        <v>#NUM!</v>
      </c>
      <c r="Q30" t="e">
        <f t="shared" si="4"/>
        <v>#NUM!</v>
      </c>
      <c r="R30" t="e">
        <f t="shared" si="5"/>
        <v>#NUM!</v>
      </c>
      <c r="S30">
        <f t="shared" si="6"/>
        <v>0.50576726304098041</v>
      </c>
      <c r="T30">
        <f t="shared" si="7"/>
        <v>6.057273459281276E-2</v>
      </c>
      <c r="U30">
        <f t="shared" si="8"/>
        <v>6.6549484957534211E-2</v>
      </c>
    </row>
    <row r="31" spans="1:21" x14ac:dyDescent="0.25">
      <c r="A31">
        <v>30</v>
      </c>
      <c r="B31">
        <f t="shared" si="9"/>
        <v>0.47540983606557374</v>
      </c>
      <c r="C31">
        <f t="shared" si="10"/>
        <v>0.96666666666666667</v>
      </c>
      <c r="D31">
        <f>NORMDIST(sortiert5!A31,AVERAGE(sortiert5!A$2:A$62),_xlfn.STDEV.S(sortiert5!A$2:A$62),1)</f>
        <v>0.45439627709444358</v>
      </c>
      <c r="E31" t="e">
        <f>NORMDIST(sortiert5!B31,AVERAGE(sortiert5!B$2:B$31),_xlfn.STDEV.S(sortiert5!B$2:B$31),1)</f>
        <v>#NUM!</v>
      </c>
      <c r="F31" t="e">
        <f>NORMDIST(sortiert5!C31,AVERAGE(sortiert5!C$2:C$31),_xlfn.STDEV.S(sortiert5!C$2:C$31),1)</f>
        <v>#NUM!</v>
      </c>
      <c r="G31" t="e">
        <f>NORMDIST(sortiert5!D31,AVERAGE(sortiert5!D$2:D$31),_xlfn.STDEV.S(sortiert5!D$2:D$31),1)</f>
        <v>#NUM!</v>
      </c>
      <c r="H31" t="e">
        <f>NORMDIST(sortiert5!E31,AVERAGE(sortiert5!E$2:E$31),_xlfn.STDEV.S(sortiert5!E$2:E$31),1)</f>
        <v>#NUM!</v>
      </c>
      <c r="I31" t="e">
        <f>NORMDIST(sortiert5!F31,AVERAGE(sortiert5!F$2:F$31),_xlfn.STDEV.S(sortiert5!F$2:F$31),1)</f>
        <v>#NUM!</v>
      </c>
      <c r="J31">
        <f>NORMDIST(sortiert5!G31,AVERAGE(sortiert5!G$2:G$31),_xlfn.STDEV.S(sortiert5!G$2:G$31),1)</f>
        <v>0.99999994037816575</v>
      </c>
      <c r="K31">
        <f>NORMDIST(sortiert5!H31,AVERAGE(sortiert5!H$2:H$31),_xlfn.STDEV.S(sortiert5!H$2:H$31),1)</f>
        <v>0.99390606792614611</v>
      </c>
      <c r="L31">
        <f>NORMDIST(sortiert5!I31,AVERAGE(sortiert5!I$2:I$31),_xlfn.STDEV.S(sortiert5!I$2:I$31),1)</f>
        <v>0.99988281829086756</v>
      </c>
      <c r="M31">
        <f t="shared" si="0"/>
        <v>2.1013558971130164E-2</v>
      </c>
      <c r="N31" t="e">
        <f t="shared" si="1"/>
        <v>#NUM!</v>
      </c>
      <c r="O31" t="e">
        <f t="shared" si="2"/>
        <v>#NUM!</v>
      </c>
      <c r="P31" t="e">
        <f t="shared" si="3"/>
        <v>#NUM!</v>
      </c>
      <c r="Q31" t="e">
        <f t="shared" si="4"/>
        <v>#NUM!</v>
      </c>
      <c r="R31" t="e">
        <f t="shared" si="5"/>
        <v>#NUM!</v>
      </c>
      <c r="S31">
        <f t="shared" si="6"/>
        <v>3.3333273711499078E-2</v>
      </c>
      <c r="T31">
        <f t="shared" si="7"/>
        <v>2.7239401259479434E-2</v>
      </c>
      <c r="U31">
        <f t="shared" si="8"/>
        <v>3.3216151624200885E-2</v>
      </c>
    </row>
    <row r="32" spans="1:21" x14ac:dyDescent="0.25">
      <c r="A32">
        <v>31</v>
      </c>
      <c r="B32">
        <f t="shared" si="9"/>
        <v>0.49180327868852458</v>
      </c>
      <c r="D32">
        <f>NORMDIST(sortiert5!A32,AVERAGE(sortiert5!A$2:A$62),_xlfn.STDEV.S(sortiert5!A$2:A$62),1)</f>
        <v>0.45439627709444358</v>
      </c>
      <c r="M32">
        <f t="shared" si="0"/>
        <v>3.7407001594081002E-2</v>
      </c>
    </row>
    <row r="33" spans="1:13" x14ac:dyDescent="0.25">
      <c r="A33">
        <v>32</v>
      </c>
      <c r="B33">
        <f t="shared" si="9"/>
        <v>0.50819672131147542</v>
      </c>
      <c r="D33">
        <f>NORMDIST(sortiert5!A33,AVERAGE(sortiert5!A$2:A$62),_xlfn.STDEV.S(sortiert5!A$2:A$62),1)</f>
        <v>0.52397987812090485</v>
      </c>
      <c r="M33">
        <f t="shared" si="0"/>
        <v>1.5783156809429433E-2</v>
      </c>
    </row>
    <row r="34" spans="1:13" x14ac:dyDescent="0.25">
      <c r="A34">
        <v>33</v>
      </c>
      <c r="B34">
        <f t="shared" si="9"/>
        <v>0.52459016393442626</v>
      </c>
      <c r="D34">
        <f>NORMDIST(sortiert5!A34,AVERAGE(sortiert5!A$2:A$62),_xlfn.STDEV.S(sortiert5!A$2:A$62),1)</f>
        <v>0.52397987812090485</v>
      </c>
      <c r="M34">
        <f t="shared" ref="M34:M62" si="11">ABS($B34-D34)</f>
        <v>6.102858135214051E-4</v>
      </c>
    </row>
    <row r="35" spans="1:13" x14ac:dyDescent="0.25">
      <c r="A35">
        <v>34</v>
      </c>
      <c r="B35">
        <f t="shared" si="9"/>
        <v>0.54098360655737709</v>
      </c>
      <c r="D35">
        <f>NORMDIST(sortiert5!A35,AVERAGE(sortiert5!A$2:A$62),_xlfn.STDEV.S(sortiert5!A$2:A$62),1)</f>
        <v>0.52397987812090485</v>
      </c>
      <c r="M35">
        <f t="shared" si="11"/>
        <v>1.7003728436472243E-2</v>
      </c>
    </row>
    <row r="36" spans="1:13" x14ac:dyDescent="0.25">
      <c r="A36">
        <v>35</v>
      </c>
      <c r="B36">
        <f t="shared" si="9"/>
        <v>0.55737704918032782</v>
      </c>
      <c r="D36">
        <f>NORMDIST(sortiert5!A36,AVERAGE(sortiert5!A$2:A$62),_xlfn.STDEV.S(sortiert5!A$2:A$62),1)</f>
        <v>0.52397987812090485</v>
      </c>
      <c r="M36">
        <f t="shared" si="11"/>
        <v>3.339717105942297E-2</v>
      </c>
    </row>
    <row r="37" spans="1:13" x14ac:dyDescent="0.25">
      <c r="A37">
        <v>36</v>
      </c>
      <c r="B37">
        <f t="shared" si="9"/>
        <v>0.57377049180327866</v>
      </c>
      <c r="D37">
        <f>NORMDIST(sortiert5!A37,AVERAGE(sortiert5!A$2:A$62),_xlfn.STDEV.S(sortiert5!A$2:A$62),1)</f>
        <v>0.52397987812090485</v>
      </c>
      <c r="M37">
        <f t="shared" si="11"/>
        <v>4.9790613682373808E-2</v>
      </c>
    </row>
    <row r="38" spans="1:13" x14ac:dyDescent="0.25">
      <c r="A38">
        <v>37</v>
      </c>
      <c r="B38">
        <f t="shared" si="9"/>
        <v>0.5901639344262295</v>
      </c>
      <c r="D38">
        <f>NORMDIST(sortiert5!A38,AVERAGE(sortiert5!A$2:A$62),_xlfn.STDEV.S(sortiert5!A$2:A$62),1)</f>
        <v>0.52397987812090485</v>
      </c>
      <c r="M38">
        <f t="shared" si="11"/>
        <v>6.6184056305324646E-2</v>
      </c>
    </row>
    <row r="39" spans="1:13" x14ac:dyDescent="0.25">
      <c r="A39">
        <v>38</v>
      </c>
      <c r="B39">
        <f t="shared" si="9"/>
        <v>0.60655737704918034</v>
      </c>
      <c r="D39">
        <f>NORMDIST(sortiert5!A39,AVERAGE(sortiert5!A$2:A$62),_xlfn.STDEV.S(sortiert5!A$2:A$62),1)</f>
        <v>0.52397987812090485</v>
      </c>
      <c r="M39">
        <f t="shared" si="11"/>
        <v>8.2577498928275483E-2</v>
      </c>
    </row>
    <row r="40" spans="1:13" x14ac:dyDescent="0.25">
      <c r="A40">
        <v>39</v>
      </c>
      <c r="B40">
        <f t="shared" si="9"/>
        <v>0.62295081967213117</v>
      </c>
      <c r="D40">
        <f>NORMDIST(sortiert5!A40,AVERAGE(sortiert5!A$2:A$62),_xlfn.STDEV.S(sortiert5!A$2:A$62),1)</f>
        <v>0.59283798160016687</v>
      </c>
      <c r="M40">
        <f t="shared" si="11"/>
        <v>3.0112838071964299E-2</v>
      </c>
    </row>
    <row r="41" spans="1:13" x14ac:dyDescent="0.25">
      <c r="A41">
        <v>40</v>
      </c>
      <c r="B41">
        <f t="shared" si="9"/>
        <v>0.63934426229508201</v>
      </c>
      <c r="D41">
        <f>NORMDIST(sortiert5!A41,AVERAGE(sortiert5!A$2:A$62),_xlfn.STDEV.S(sortiert5!A$2:A$62),1)</f>
        <v>0.59283798160016687</v>
      </c>
      <c r="M41">
        <f t="shared" si="11"/>
        <v>4.6506280694915136E-2</v>
      </c>
    </row>
    <row r="42" spans="1:13" x14ac:dyDescent="0.25">
      <c r="A42">
        <v>41</v>
      </c>
      <c r="B42">
        <f t="shared" si="9"/>
        <v>0.65573770491803274</v>
      </c>
      <c r="D42">
        <f>NORMDIST(sortiert5!A42,AVERAGE(sortiert5!A$2:A$62),_xlfn.STDEV.S(sortiert5!A$2:A$62),1)</f>
        <v>0.59283798160016687</v>
      </c>
      <c r="M42">
        <f t="shared" si="11"/>
        <v>6.2899723317865863E-2</v>
      </c>
    </row>
    <row r="43" spans="1:13" x14ac:dyDescent="0.25">
      <c r="A43">
        <v>42</v>
      </c>
      <c r="B43">
        <f t="shared" si="9"/>
        <v>0.67213114754098358</v>
      </c>
      <c r="D43">
        <f>NORMDIST(sortiert5!A43,AVERAGE(sortiert5!A$2:A$62),_xlfn.STDEV.S(sortiert5!A$2:A$62),1)</f>
        <v>0.59283798160016687</v>
      </c>
      <c r="M43">
        <f t="shared" si="11"/>
        <v>7.9293165940816701E-2</v>
      </c>
    </row>
    <row r="44" spans="1:13" x14ac:dyDescent="0.25">
      <c r="A44">
        <v>43</v>
      </c>
      <c r="B44">
        <f t="shared" si="9"/>
        <v>0.68852459016393441</v>
      </c>
      <c r="D44">
        <f>NORMDIST(sortiert5!A44,AVERAGE(sortiert5!A$2:A$62),_xlfn.STDEV.S(sortiert5!A$2:A$62),1)</f>
        <v>0.65893489692589724</v>
      </c>
      <c r="M44">
        <f t="shared" si="11"/>
        <v>2.9589693238037174E-2</v>
      </c>
    </row>
    <row r="45" spans="1:13" x14ac:dyDescent="0.25">
      <c r="A45">
        <v>44</v>
      </c>
      <c r="B45">
        <f t="shared" si="9"/>
        <v>0.70491803278688525</v>
      </c>
      <c r="D45">
        <f>NORMDIST(sortiert5!A45,AVERAGE(sortiert5!A$2:A$62),_xlfn.STDEV.S(sortiert5!A$2:A$62),1)</f>
        <v>0.65893489692589724</v>
      </c>
      <c r="M45">
        <f t="shared" si="11"/>
        <v>4.5983135860988011E-2</v>
      </c>
    </row>
    <row r="46" spans="1:13" x14ac:dyDescent="0.25">
      <c r="A46">
        <v>45</v>
      </c>
      <c r="B46">
        <f t="shared" si="9"/>
        <v>0.72131147540983609</v>
      </c>
      <c r="D46">
        <f>NORMDIST(sortiert5!A46,AVERAGE(sortiert5!A$2:A$62),_xlfn.STDEV.S(sortiert5!A$2:A$62),1)</f>
        <v>0.65893489692589724</v>
      </c>
      <c r="M46">
        <f t="shared" si="11"/>
        <v>6.2376578483938849E-2</v>
      </c>
    </row>
    <row r="47" spans="1:13" x14ac:dyDescent="0.25">
      <c r="A47">
        <v>46</v>
      </c>
      <c r="B47">
        <f t="shared" si="9"/>
        <v>0.73770491803278693</v>
      </c>
      <c r="D47">
        <f>NORMDIST(sortiert5!A47,AVERAGE(sortiert5!A$2:A$62),_xlfn.STDEV.S(sortiert5!A$2:A$62),1)</f>
        <v>0.65893489692589724</v>
      </c>
      <c r="M47">
        <f t="shared" si="11"/>
        <v>7.8770021106889687E-2</v>
      </c>
    </row>
    <row r="48" spans="1:13" x14ac:dyDescent="0.25">
      <c r="A48">
        <v>47</v>
      </c>
      <c r="B48">
        <f t="shared" si="9"/>
        <v>0.75409836065573765</v>
      </c>
      <c r="D48">
        <f>NORMDIST(sortiert5!A48,AVERAGE(sortiert5!A$2:A$62),_xlfn.STDEV.S(sortiert5!A$2:A$62),1)</f>
        <v>0.72047883758086328</v>
      </c>
      <c r="M48">
        <f t="shared" si="11"/>
        <v>3.3619523074874369E-2</v>
      </c>
    </row>
    <row r="49" spans="1:21" x14ac:dyDescent="0.25">
      <c r="A49">
        <v>48</v>
      </c>
      <c r="B49">
        <f t="shared" si="9"/>
        <v>0.77049180327868849</v>
      </c>
      <c r="D49">
        <f>NORMDIST(sortiert5!A49,AVERAGE(sortiert5!A$2:A$62),_xlfn.STDEV.S(sortiert5!A$2:A$62),1)</f>
        <v>0.72047883758086328</v>
      </c>
      <c r="M49">
        <f t="shared" si="11"/>
        <v>5.0012965697825207E-2</v>
      </c>
    </row>
    <row r="50" spans="1:21" x14ac:dyDescent="0.25">
      <c r="A50">
        <v>49</v>
      </c>
      <c r="B50">
        <f t="shared" si="9"/>
        <v>0.78688524590163933</v>
      </c>
      <c r="D50">
        <f>NORMDIST(sortiert5!A50,AVERAGE(sortiert5!A$2:A$62),_xlfn.STDEV.S(sortiert5!A$2:A$62),1)</f>
        <v>0.77606508753233316</v>
      </c>
      <c r="M50">
        <f t="shared" si="11"/>
        <v>1.0820158369306165E-2</v>
      </c>
    </row>
    <row r="51" spans="1:21" x14ac:dyDescent="0.25">
      <c r="A51">
        <v>50</v>
      </c>
      <c r="B51">
        <f t="shared" si="9"/>
        <v>0.80327868852459017</v>
      </c>
      <c r="D51">
        <f>NORMDIST(sortiert5!A51,AVERAGE(sortiert5!A$2:A$62),_xlfn.STDEV.S(sortiert5!A$2:A$62),1)</f>
        <v>0.77606508753233316</v>
      </c>
      <c r="M51">
        <f t="shared" si="11"/>
        <v>2.7213600992257003E-2</v>
      </c>
    </row>
    <row r="52" spans="1:21" x14ac:dyDescent="0.25">
      <c r="A52">
        <v>51</v>
      </c>
      <c r="B52">
        <f t="shared" si="9"/>
        <v>0.81967213114754101</v>
      </c>
      <c r="D52">
        <f>NORMDIST(sortiert5!A52,AVERAGE(sortiert5!A$2:A$62),_xlfn.STDEV.S(sortiert5!A$2:A$62),1)</f>
        <v>0.82476491328729928</v>
      </c>
      <c r="M52">
        <f t="shared" si="11"/>
        <v>5.0927821397582784E-3</v>
      </c>
    </row>
    <row r="53" spans="1:21" x14ac:dyDescent="0.25">
      <c r="A53">
        <v>52</v>
      </c>
      <c r="B53">
        <f t="shared" si="9"/>
        <v>0.83606557377049184</v>
      </c>
      <c r="D53">
        <f>NORMDIST(sortiert5!A53,AVERAGE(sortiert5!A$2:A$62),_xlfn.STDEV.S(sortiert5!A$2:A$62),1)</f>
        <v>0.82476491328729928</v>
      </c>
      <c r="M53">
        <f t="shared" si="11"/>
        <v>1.1300660483192559E-2</v>
      </c>
    </row>
    <row r="54" spans="1:21" x14ac:dyDescent="0.25">
      <c r="A54">
        <v>53</v>
      </c>
      <c r="B54">
        <f t="shared" si="9"/>
        <v>0.85245901639344257</v>
      </c>
      <c r="D54">
        <f>NORMDIST(sortiert5!A54,AVERAGE(sortiert5!A$2:A$62),_xlfn.STDEV.S(sortiert5!A$2:A$62),1)</f>
        <v>0.82476491328729928</v>
      </c>
      <c r="M54">
        <f t="shared" si="11"/>
        <v>2.7694103106143286E-2</v>
      </c>
    </row>
    <row r="55" spans="1:21" x14ac:dyDescent="0.25">
      <c r="A55">
        <v>54</v>
      </c>
      <c r="B55">
        <f t="shared" si="9"/>
        <v>0.86885245901639341</v>
      </c>
      <c r="D55">
        <f>NORMDIST(sortiert5!A55,AVERAGE(sortiert5!A$2:A$62),_xlfn.STDEV.S(sortiert5!A$2:A$62),1)</f>
        <v>0.86615204995930339</v>
      </c>
      <c r="M55">
        <f t="shared" si="11"/>
        <v>2.7004090570900141E-3</v>
      </c>
    </row>
    <row r="56" spans="1:21" x14ac:dyDescent="0.25">
      <c r="A56">
        <v>55</v>
      </c>
      <c r="B56">
        <f t="shared" si="9"/>
        <v>0.88524590163934425</v>
      </c>
      <c r="D56">
        <f>NORMDIST(sortiert5!A56,AVERAGE(sortiert5!A$2:A$62),_xlfn.STDEV.S(sortiert5!A$2:A$62),1)</f>
        <v>0.86615204995930339</v>
      </c>
      <c r="M56">
        <f t="shared" si="11"/>
        <v>1.9093851680040852E-2</v>
      </c>
    </row>
    <row r="57" spans="1:21" x14ac:dyDescent="0.25">
      <c r="A57">
        <v>56</v>
      </c>
      <c r="B57">
        <f t="shared" si="9"/>
        <v>0.90163934426229508</v>
      </c>
      <c r="D57">
        <f>NORMDIST(sortiert5!A57,AVERAGE(sortiert5!A$2:A$62),_xlfn.STDEV.S(sortiert5!A$2:A$62),1)</f>
        <v>0.90026987052967966</v>
      </c>
      <c r="M57">
        <f t="shared" si="11"/>
        <v>1.3694737326154227E-3</v>
      </c>
    </row>
    <row r="58" spans="1:21" x14ac:dyDescent="0.25">
      <c r="A58">
        <v>57</v>
      </c>
      <c r="B58">
        <f t="shared" si="9"/>
        <v>0.91803278688524592</v>
      </c>
      <c r="D58">
        <f>NORMDIST(sortiert5!A58,AVERAGE(sortiert5!A$2:A$62),_xlfn.STDEV.S(sortiert5!A$2:A$62),1)</f>
        <v>0.90026987052967966</v>
      </c>
      <c r="M58">
        <f t="shared" si="11"/>
        <v>1.7762916355566261E-2</v>
      </c>
    </row>
    <row r="59" spans="1:21" x14ac:dyDescent="0.25">
      <c r="A59">
        <v>58</v>
      </c>
      <c r="B59">
        <f t="shared" si="9"/>
        <v>0.93442622950819676</v>
      </c>
      <c r="D59">
        <f>NORMDIST(sortiert5!A59,AVERAGE(sortiert5!A$2:A$62),_xlfn.STDEV.S(sortiert5!A$2:A$62),1)</f>
        <v>0.92755180029219797</v>
      </c>
      <c r="M59">
        <f t="shared" si="11"/>
        <v>6.8744292159987896E-3</v>
      </c>
    </row>
    <row r="60" spans="1:21" x14ac:dyDescent="0.25">
      <c r="A60">
        <v>59</v>
      </c>
      <c r="B60">
        <f t="shared" si="9"/>
        <v>0.95081967213114749</v>
      </c>
      <c r="D60">
        <f>NORMDIST(sortiert5!A60,AVERAGE(sortiert5!A$2:A$62),_xlfn.STDEV.S(sortiert5!A$2:A$62),1)</f>
        <v>0.92755180029219797</v>
      </c>
      <c r="M60">
        <f t="shared" si="11"/>
        <v>2.3267871838949516E-2</v>
      </c>
    </row>
    <row r="61" spans="1:21" x14ac:dyDescent="0.25">
      <c r="A61">
        <v>60</v>
      </c>
      <c r="B61">
        <f t="shared" si="9"/>
        <v>0.96721311475409832</v>
      </c>
      <c r="D61">
        <f>NORMDIST(sortiert5!A61,AVERAGE(sortiert5!A$2:A$62),_xlfn.STDEV.S(sortiert5!A$2:A$62),1)</f>
        <v>0.99785120477786515</v>
      </c>
      <c r="M61">
        <f t="shared" si="11"/>
        <v>3.0638090023766829E-2</v>
      </c>
    </row>
    <row r="62" spans="1:21" x14ac:dyDescent="0.25">
      <c r="A62">
        <v>61</v>
      </c>
      <c r="B62">
        <f t="shared" si="9"/>
        <v>0.98360655737704916</v>
      </c>
      <c r="D62">
        <f>NORMDIST(sortiert5!A62,AVERAGE(sortiert5!A$2:A$62),_xlfn.STDEV.S(sortiert5!A$2:A$62),1)</f>
        <v>0.99981048948559725</v>
      </c>
      <c r="M62">
        <f t="shared" si="11"/>
        <v>1.6203932108548091E-2</v>
      </c>
    </row>
    <row r="64" spans="1:21" x14ac:dyDescent="0.25">
      <c r="M64">
        <f>MAX(M2:M62)</f>
        <v>8.2577498928275483E-2</v>
      </c>
      <c r="N64" t="e">
        <f t="shared" ref="N64:U64" si="12">MAX(N2:N31)</f>
        <v>#NUM!</v>
      </c>
      <c r="O64" t="e">
        <f t="shared" si="12"/>
        <v>#NUM!</v>
      </c>
      <c r="P64" t="e">
        <f t="shared" si="12"/>
        <v>#NUM!</v>
      </c>
      <c r="Q64" t="e">
        <f t="shared" si="12"/>
        <v>#NUM!</v>
      </c>
      <c r="R64" t="e">
        <f t="shared" si="12"/>
        <v>#NUM!</v>
      </c>
      <c r="S64">
        <f t="shared" si="12"/>
        <v>0.50576726304098041</v>
      </c>
      <c r="T64">
        <f t="shared" si="12"/>
        <v>0.48345155569957243</v>
      </c>
      <c r="U64">
        <f t="shared" si="12"/>
        <v>0.50363573731823186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opLeftCell="A43" workbookViewId="0">
      <selection activeCell="D53" sqref="D53"/>
    </sheetView>
  </sheetViews>
  <sheetFormatPr baseColWidth="10" defaultRowHeight="15" x14ac:dyDescent="0.25"/>
  <cols>
    <col min="1" max="1" width="16.85546875" bestFit="1" customWidth="1"/>
  </cols>
  <sheetData>
    <row r="1" spans="1:12" x14ac:dyDescent="0.25">
      <c r="A1" t="s">
        <v>1</v>
      </c>
      <c r="B1" s="6" t="s">
        <v>79</v>
      </c>
      <c r="C1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</row>
    <row r="2" spans="1:12" x14ac:dyDescent="0.25">
      <c r="A2">
        <f>Aktion1!B2+Aktion0!B2+Aktion2!B2+Aktion3!B2+Aktion4!B2+Aktion5!B2</f>
        <v>120</v>
      </c>
      <c r="B2">
        <f>Aktion1!C2+Aktion0!C2+Aktion2!C2+Aktion3!C2+Aktion4!C2+Aktion5!C2</f>
        <v>382</v>
      </c>
      <c r="C2">
        <f>Aktion1!D2+Aktion0!D2+Aktion2!D2+Aktion3!D2+Aktion4!D2+Aktion5!D2</f>
        <v>576</v>
      </c>
      <c r="D2">
        <f>Aktion1!E2+Aktion0!E2+Aktion2!E2+Aktion3!E2+Aktion4!E2+Aktion5!E2</f>
        <v>267</v>
      </c>
      <c r="E2">
        <f>Aktion1!F2+Aktion0!F2+Aktion2!F2+Aktion3!F2+Aktion4!F2+Aktion5!F2</f>
        <v>864</v>
      </c>
      <c r="F2">
        <f>Aktion1!G2+Aktion0!G2+Aktion2!G2+Aktion3!G2+Aktion4!G2+Aktion5!G2</f>
        <v>276</v>
      </c>
      <c r="G2">
        <f>Aktion1!H2+Aktion0!H2+Aktion2!H2+Aktion3!H2+Aktion4!H2+Aktion5!H2</f>
        <v>393</v>
      </c>
      <c r="H2">
        <f>Aktion1!I2+Aktion0!I2+Aktion2!I2+Aktion3!I2+Aktion4!I2+Aktion5!I2</f>
        <v>237</v>
      </c>
      <c r="I2">
        <f>Aktion1!J2+Aktion0!J2+Aktion2!J2+Aktion3!J2+Aktion4!J2+Aktion5!J2</f>
        <v>270</v>
      </c>
      <c r="L2">
        <f>IF(SUM($A$2:A2)&lt;6750,ROUND(SUM($A$2:A2)*0.9,0),6750)</f>
        <v>108</v>
      </c>
    </row>
    <row r="3" spans="1:12" x14ac:dyDescent="0.25">
      <c r="A3">
        <f>Aktion1!B3+Aktion0!B3+Aktion2!B3+Aktion3!B3+Aktion4!B3+Aktion5!B3</f>
        <v>251</v>
      </c>
      <c r="B3">
        <f>Aktion1!C3+Aktion0!C3+Aktion2!C3+Aktion3!C3+Aktion4!C3+Aktion5!C3</f>
        <v>420</v>
      </c>
      <c r="C3">
        <f>Aktion1!D3+Aktion0!D3+Aktion2!D3+Aktion3!D3+Aktion4!D3+Aktion5!D3</f>
        <v>277</v>
      </c>
      <c r="D3">
        <f>Aktion1!E3+Aktion0!E3+Aktion2!E3+Aktion3!E3+Aktion4!E3+Aktion5!E3</f>
        <v>298</v>
      </c>
      <c r="E3">
        <f>Aktion1!F3+Aktion0!F3+Aktion2!F3+Aktion3!F3+Aktion4!F3+Aktion5!F3</f>
        <v>345</v>
      </c>
      <c r="F3">
        <f>Aktion1!G3+Aktion0!G3+Aktion2!G3+Aktion3!G3+Aktion4!G3+Aktion5!G3</f>
        <v>264</v>
      </c>
      <c r="G3">
        <f>Aktion1!H3+Aktion0!H3+Aktion2!H3+Aktion3!H3+Aktion4!H3+Aktion5!H3</f>
        <v>330</v>
      </c>
      <c r="H3">
        <f>Aktion1!I3+Aktion0!I3+Aktion2!I3+Aktion3!I3+Aktion4!I3+Aktion5!I3</f>
        <v>268</v>
      </c>
      <c r="I3">
        <f>Aktion1!J3+Aktion0!J3+Aktion2!J3+Aktion3!J3+Aktion4!J3+Aktion5!J3</f>
        <v>253</v>
      </c>
      <c r="L3">
        <f>IF(SUM($A$2:A3)&lt;6750,ROUND(SUM($A$2:A3)*0.9,0),6750)</f>
        <v>334</v>
      </c>
    </row>
    <row r="4" spans="1:12" x14ac:dyDescent="0.25">
      <c r="A4">
        <f>Aktion1!B4+Aktion0!B4+Aktion2!B4+Aktion3!B4+Aktion4!B4+Aktion5!B4</f>
        <v>414</v>
      </c>
      <c r="B4">
        <f>Aktion1!C4+Aktion0!C4+Aktion2!C4+Aktion3!C4+Aktion4!C4+Aktion5!C4</f>
        <v>488</v>
      </c>
      <c r="C4">
        <f>Aktion1!D4+Aktion0!D4+Aktion2!D4+Aktion3!D4+Aktion4!D4+Aktion5!D4</f>
        <v>288</v>
      </c>
      <c r="D4">
        <f>Aktion1!E4+Aktion0!E4+Aktion2!E4+Aktion3!E4+Aktion4!E4+Aktion5!E4</f>
        <v>404</v>
      </c>
      <c r="E4">
        <f>Aktion1!F4+Aktion0!F4+Aktion2!F4+Aktion3!F4+Aktion4!F4+Aktion5!F4</f>
        <v>308</v>
      </c>
      <c r="F4">
        <f>Aktion1!G4+Aktion0!G4+Aktion2!G4+Aktion3!G4+Aktion4!G4+Aktion5!G4</f>
        <v>1050</v>
      </c>
      <c r="G4">
        <f>Aktion1!H4+Aktion0!H4+Aktion2!H4+Aktion3!H4+Aktion4!H4+Aktion5!H4</f>
        <v>488</v>
      </c>
      <c r="H4">
        <f>Aktion1!I4+Aktion0!I4+Aktion2!I4+Aktion3!I4+Aktion4!I4+Aktion5!I4</f>
        <v>389</v>
      </c>
      <c r="I4">
        <f>Aktion1!J4+Aktion0!J4+Aktion2!J4+Aktion3!J4+Aktion4!J4+Aktion5!J4</f>
        <v>388</v>
      </c>
      <c r="L4">
        <f>IF(SUM($A$2:A4)&lt;6750,ROUND(SUM($A$2:A4)*0.9,0),6750)</f>
        <v>707</v>
      </c>
    </row>
    <row r="5" spans="1:12" x14ac:dyDescent="0.25">
      <c r="A5">
        <f>Aktion1!B5+Aktion0!B5+Aktion2!B5+Aktion3!B5+Aktion4!B5+Aktion5!B5</f>
        <v>404</v>
      </c>
      <c r="B5">
        <f>Aktion1!C5+Aktion0!C5+Aktion2!C5+Aktion3!C5+Aktion4!C5+Aktion5!C5</f>
        <v>479</v>
      </c>
      <c r="C5">
        <f>Aktion1!D5+Aktion0!D5+Aktion2!D5+Aktion3!D5+Aktion4!D5+Aktion5!D5</f>
        <v>353</v>
      </c>
      <c r="D5">
        <f>Aktion1!E5+Aktion0!E5+Aktion2!E5+Aktion3!E5+Aktion4!E5+Aktion5!E5</f>
        <v>274</v>
      </c>
      <c r="E5">
        <f>Aktion1!F5+Aktion0!F5+Aktion2!F5+Aktion3!F5+Aktion4!F5+Aktion5!F5</f>
        <v>278</v>
      </c>
      <c r="F5">
        <f>Aktion1!G5+Aktion0!G5+Aktion2!G5+Aktion3!G5+Aktion4!G5+Aktion5!G5</f>
        <v>269</v>
      </c>
      <c r="G5">
        <f>Aktion1!H5+Aktion0!H5+Aktion2!H5+Aktion3!H5+Aktion4!H5+Aktion5!H5</f>
        <v>548</v>
      </c>
      <c r="H5">
        <f>Aktion1!I5+Aktion0!I5+Aktion2!I5+Aktion3!I5+Aktion4!I5+Aktion5!I5</f>
        <v>359</v>
      </c>
      <c r="I5">
        <f>Aktion1!J5+Aktion0!J5+Aktion2!J5+Aktion3!J5+Aktion4!J5+Aktion5!J5</f>
        <v>511</v>
      </c>
      <c r="L5">
        <f>IF(SUM($A$2:A5)&lt;6750,ROUND(SUM($A$2:A5)*0.9,0),6750)</f>
        <v>1070</v>
      </c>
    </row>
    <row r="6" spans="1:12" x14ac:dyDescent="0.25">
      <c r="A6">
        <f>Aktion1!B6+Aktion0!B6+Aktion2!B6+Aktion3!B6+Aktion4!B6+Aktion5!B6</f>
        <v>134</v>
      </c>
      <c r="B6">
        <f>Aktion1!C6+Aktion0!C6+Aktion2!C6+Aktion3!C6+Aktion4!C6+Aktion5!C6</f>
        <v>319</v>
      </c>
      <c r="C6">
        <f>Aktion1!D6+Aktion0!D6+Aktion2!D6+Aktion3!D6+Aktion4!D6+Aktion5!D6</f>
        <v>241</v>
      </c>
      <c r="D6">
        <f>Aktion1!E6+Aktion0!E6+Aktion2!E6+Aktion3!E6+Aktion4!E6+Aktion5!E6</f>
        <v>265</v>
      </c>
      <c r="E6">
        <f>Aktion1!F6+Aktion0!F6+Aktion2!F6+Aktion3!F6+Aktion4!F6+Aktion5!F6</f>
        <v>588</v>
      </c>
      <c r="F6">
        <f>Aktion1!G6+Aktion0!G6+Aktion2!G6+Aktion3!G6+Aktion4!G6+Aktion5!G6</f>
        <v>287</v>
      </c>
      <c r="G6">
        <f>Aktion1!H6+Aktion0!H6+Aktion2!H6+Aktion3!H6+Aktion4!H6+Aktion5!H6</f>
        <v>349</v>
      </c>
      <c r="H6">
        <f>Aktion1!I6+Aktion0!I6+Aktion2!I6+Aktion3!I6+Aktion4!I6+Aktion5!I6</f>
        <v>252</v>
      </c>
      <c r="I6">
        <f>Aktion1!J6+Aktion0!J6+Aktion2!J6+Aktion3!J6+Aktion4!J6+Aktion5!J6</f>
        <v>249</v>
      </c>
      <c r="L6">
        <f>IF(SUM($A$2:A6)&lt;6750,ROUND(SUM($A$2:A6)*0.9,0),6750)</f>
        <v>1191</v>
      </c>
    </row>
    <row r="7" spans="1:12" x14ac:dyDescent="0.25">
      <c r="A7">
        <f>Aktion1!B7+Aktion0!B7+Aktion2!B7+Aktion3!B7+Aktion4!B7+Aktion5!B7</f>
        <v>693</v>
      </c>
      <c r="B7">
        <f>Aktion1!C7+Aktion0!C7+Aktion2!C7+Aktion3!C7+Aktion4!C7+Aktion5!C7</f>
        <v>431</v>
      </c>
      <c r="C7">
        <f>Aktion1!D7+Aktion0!D7+Aktion2!D7+Aktion3!D7+Aktion4!D7+Aktion5!D7</f>
        <v>279</v>
      </c>
      <c r="D7">
        <f>Aktion1!E7+Aktion0!E7+Aktion2!E7+Aktion3!E7+Aktion4!E7+Aktion5!E7</f>
        <v>223</v>
      </c>
      <c r="E7">
        <f>Aktion1!F7+Aktion0!F7+Aktion2!F7+Aktion3!F7+Aktion4!F7+Aktion5!F7</f>
        <v>303</v>
      </c>
      <c r="F7">
        <f>Aktion1!G7+Aktion0!G7+Aktion2!G7+Aktion3!G7+Aktion4!G7+Aktion5!G7</f>
        <v>254</v>
      </c>
      <c r="G7">
        <f>Aktion1!H7+Aktion0!H7+Aktion2!H7+Aktion3!H7+Aktion4!H7+Aktion5!H7</f>
        <v>216</v>
      </c>
      <c r="H7">
        <f>Aktion1!I7+Aktion0!I7+Aktion2!I7+Aktion3!I7+Aktion4!I7+Aktion5!I7</f>
        <v>401</v>
      </c>
      <c r="I7">
        <f>Aktion1!J7+Aktion0!J7+Aktion2!J7+Aktion3!J7+Aktion4!J7+Aktion5!J7</f>
        <v>465</v>
      </c>
      <c r="L7">
        <f>IF(SUM($A$2:A7)&lt;6750,ROUND(SUM($A$2:A7)*0.9,0),6750)</f>
        <v>1814</v>
      </c>
    </row>
    <row r="8" spans="1:12" x14ac:dyDescent="0.25">
      <c r="A8">
        <f>Aktion1!B8+Aktion0!B8+Aktion2!B8+Aktion3!B8+Aktion4!B8+Aktion5!B8</f>
        <v>309</v>
      </c>
      <c r="B8">
        <f>Aktion1!C8+Aktion0!C8+Aktion2!C8+Aktion3!C8+Aktion4!C8+Aktion5!C8</f>
        <v>488</v>
      </c>
      <c r="C8">
        <f>Aktion1!D8+Aktion0!D8+Aktion2!D8+Aktion3!D8+Aktion4!D8+Aktion5!D8</f>
        <v>358</v>
      </c>
      <c r="D8">
        <f>Aktion1!E8+Aktion0!E8+Aktion2!E8+Aktion3!E8+Aktion4!E8+Aktion5!E8</f>
        <v>928</v>
      </c>
      <c r="E8">
        <f>Aktion1!F8+Aktion0!F8+Aktion2!F8+Aktion3!F8+Aktion4!F8+Aktion5!F8</f>
        <v>601</v>
      </c>
      <c r="F8">
        <f>Aktion1!G8+Aktion0!G8+Aktion2!G8+Aktion3!G8+Aktion4!G8+Aktion5!G8</f>
        <v>232</v>
      </c>
      <c r="G8">
        <f>Aktion1!H8+Aktion0!H8+Aktion2!H8+Aktion3!H8+Aktion4!H8+Aktion5!H8</f>
        <v>351</v>
      </c>
      <c r="H8">
        <f>Aktion1!I8+Aktion0!I8+Aktion2!I8+Aktion3!I8+Aktion4!I8+Aktion5!I8</f>
        <v>313</v>
      </c>
      <c r="I8">
        <f>Aktion1!J8+Aktion0!J8+Aktion2!J8+Aktion3!J8+Aktion4!J8+Aktion5!J8</f>
        <v>253</v>
      </c>
      <c r="L8">
        <f>IF(SUM($A$2:A8)&lt;6750,ROUND(SUM($A$2:A8)*0.9,0),6750)</f>
        <v>2093</v>
      </c>
    </row>
    <row r="9" spans="1:12" x14ac:dyDescent="0.25">
      <c r="A9">
        <f>Aktion1!B9+Aktion0!B9+Aktion2!B9+Aktion3!B9+Aktion4!B9+Aktion5!B9</f>
        <v>518</v>
      </c>
      <c r="B9">
        <f>Aktion1!C9+Aktion0!C9+Aktion2!C9+Aktion3!C9+Aktion4!C9+Aktion5!C9</f>
        <v>326</v>
      </c>
      <c r="C9">
        <f>Aktion1!D9+Aktion0!D9+Aktion2!D9+Aktion3!D9+Aktion4!D9+Aktion5!D9</f>
        <v>325</v>
      </c>
      <c r="D9">
        <f>Aktion1!E9+Aktion0!E9+Aktion2!E9+Aktion3!E9+Aktion4!E9+Aktion5!E9</f>
        <v>318</v>
      </c>
      <c r="E9">
        <f>Aktion1!F9+Aktion0!F9+Aktion2!F9+Aktion3!F9+Aktion4!F9+Aktion5!F9</f>
        <v>908</v>
      </c>
      <c r="F9">
        <f>Aktion1!G9+Aktion0!G9+Aktion2!G9+Aktion3!G9+Aktion4!G9+Aktion5!G9</f>
        <v>651</v>
      </c>
      <c r="G9">
        <f>Aktion1!H9+Aktion0!H9+Aktion2!H9+Aktion3!H9+Aktion4!H9+Aktion5!H9</f>
        <v>383</v>
      </c>
      <c r="H9">
        <f>Aktion1!I9+Aktion0!I9+Aktion2!I9+Aktion3!I9+Aktion4!I9+Aktion5!I9</f>
        <v>259</v>
      </c>
      <c r="I9">
        <f>Aktion1!J9+Aktion0!J9+Aktion2!J9+Aktion3!J9+Aktion4!J9+Aktion5!J9</f>
        <v>470</v>
      </c>
      <c r="L9">
        <f>IF(SUM($A$2:A9)&lt;6750,ROUND(SUM($A$2:A9)*0.9,0),6750)</f>
        <v>2559</v>
      </c>
    </row>
    <row r="10" spans="1:12" x14ac:dyDescent="0.25">
      <c r="A10">
        <f>Aktion1!B10+Aktion0!B10+Aktion2!B10+Aktion3!B10+Aktion4!B10+Aktion5!B10</f>
        <v>462</v>
      </c>
      <c r="B10">
        <f>Aktion1!C10+Aktion0!C10+Aktion2!C10+Aktion3!C10+Aktion4!C10+Aktion5!C10</f>
        <v>467</v>
      </c>
      <c r="C10">
        <f>Aktion1!D10+Aktion0!D10+Aktion2!D10+Aktion3!D10+Aktion4!D10+Aktion5!D10</f>
        <v>380</v>
      </c>
      <c r="D10">
        <f>Aktion1!E10+Aktion0!E10+Aktion2!E10+Aktion3!E10+Aktion4!E10+Aktion5!E10</f>
        <v>437</v>
      </c>
      <c r="E10">
        <f>Aktion1!F10+Aktion0!F10+Aktion2!F10+Aktion3!F10+Aktion4!F10+Aktion5!F10</f>
        <v>306</v>
      </c>
      <c r="F10">
        <f>Aktion1!G10+Aktion0!G10+Aktion2!G10+Aktion3!G10+Aktion4!G10+Aktion5!G10</f>
        <v>259</v>
      </c>
      <c r="G10">
        <f>Aktion1!H10+Aktion0!H10+Aktion2!H10+Aktion3!H10+Aktion4!H10+Aktion5!H10</f>
        <v>387</v>
      </c>
      <c r="H10">
        <f>Aktion1!I10+Aktion0!I10+Aktion2!I10+Aktion3!I10+Aktion4!I10+Aktion5!I10</f>
        <v>327</v>
      </c>
      <c r="I10">
        <f>Aktion1!J10+Aktion0!J10+Aktion2!J10+Aktion3!J10+Aktion4!J10+Aktion5!J10</f>
        <v>568</v>
      </c>
      <c r="L10">
        <f>IF(SUM($A$2:A10)&lt;6750,ROUND(SUM($A$2:A10)*0.9,0),6750)</f>
        <v>2975</v>
      </c>
    </row>
    <row r="11" spans="1:12" x14ac:dyDescent="0.25">
      <c r="A11">
        <f>Aktion1!B11+Aktion0!B11+Aktion2!B11+Aktion3!B11+Aktion4!B11+Aktion5!B11</f>
        <v>638</v>
      </c>
      <c r="B11">
        <f>Aktion1!C11+Aktion0!C11+Aktion2!C11+Aktion3!C11+Aktion4!C11+Aktion5!C11</f>
        <v>315</v>
      </c>
      <c r="C11">
        <f>Aktion1!D11+Aktion0!D11+Aktion2!D11+Aktion3!D11+Aktion4!D11+Aktion5!D11</f>
        <v>279</v>
      </c>
      <c r="D11">
        <f>Aktion1!E11+Aktion0!E11+Aktion2!E11+Aktion3!E11+Aktion4!E11+Aktion5!E11</f>
        <v>602</v>
      </c>
      <c r="E11">
        <f>Aktion1!F11+Aktion0!F11+Aktion2!F11+Aktion3!F11+Aktion4!F11+Aktion5!F11</f>
        <v>215</v>
      </c>
      <c r="F11">
        <f>Aktion1!G11+Aktion0!G11+Aktion2!G11+Aktion3!G11+Aktion4!G11+Aktion5!G11</f>
        <v>242</v>
      </c>
      <c r="G11">
        <f>Aktion1!H11+Aktion0!H11+Aktion2!H11+Aktion3!H11+Aktion4!H11+Aktion5!H11</f>
        <v>456</v>
      </c>
      <c r="H11">
        <f>Aktion1!I11+Aktion0!I11+Aktion2!I11+Aktion3!I11+Aktion4!I11+Aktion5!I11</f>
        <v>524</v>
      </c>
      <c r="I11">
        <f>Aktion1!J11+Aktion0!J11+Aktion2!J11+Aktion3!J11+Aktion4!J11+Aktion5!J11</f>
        <v>323</v>
      </c>
      <c r="L11">
        <f>IF(SUM($A$2:A11)&lt;6750,ROUND(SUM($A$2:A11)*0.9,0),6750)</f>
        <v>3549</v>
      </c>
    </row>
    <row r="12" spans="1:12" x14ac:dyDescent="0.25">
      <c r="A12">
        <f>Aktion1!B12+Aktion0!B12+Aktion2!B12+Aktion3!B12+Aktion4!B12+Aktion5!B12</f>
        <v>388</v>
      </c>
      <c r="B12">
        <f>Aktion1!C12+Aktion0!C12+Aktion2!C12+Aktion3!C12+Aktion4!C12+Aktion5!C12</f>
        <v>326</v>
      </c>
      <c r="C12">
        <f>Aktion1!D12+Aktion0!D12+Aktion2!D12+Aktion3!D12+Aktion4!D12+Aktion5!D12</f>
        <v>271</v>
      </c>
      <c r="D12">
        <f>Aktion1!E12+Aktion0!E12+Aktion2!E12+Aktion3!E12+Aktion4!E12+Aktion5!E12</f>
        <v>314</v>
      </c>
      <c r="E12">
        <f>Aktion1!F12+Aktion0!F12+Aktion2!F12+Aktion3!F12+Aktion4!F12+Aktion5!F12</f>
        <v>289</v>
      </c>
      <c r="F12">
        <f>Aktion1!G12+Aktion0!G12+Aktion2!G12+Aktion3!G12+Aktion4!G12+Aktion5!G12</f>
        <v>204</v>
      </c>
      <c r="G12">
        <f>Aktion1!H12+Aktion0!H12+Aktion2!H12+Aktion3!H12+Aktion4!H12+Aktion5!H12</f>
        <v>264</v>
      </c>
      <c r="H12">
        <f>Aktion1!I12+Aktion0!I12+Aktion2!I12+Aktion3!I12+Aktion4!I12+Aktion5!I12</f>
        <v>420</v>
      </c>
      <c r="I12">
        <f>Aktion1!J12+Aktion0!J12+Aktion2!J12+Aktion3!J12+Aktion4!J12+Aktion5!J12</f>
        <v>435</v>
      </c>
      <c r="L12">
        <f>IF(SUM($A$2:A12)&lt;6750,ROUND(SUM($A$2:A12)*0.9,0),6750)</f>
        <v>3898</v>
      </c>
    </row>
    <row r="13" spans="1:12" x14ac:dyDescent="0.25">
      <c r="A13">
        <f>Aktion1!B13+Aktion0!B13+Aktion2!B13+Aktion3!B13+Aktion4!B13+Aktion5!B13</f>
        <v>522</v>
      </c>
      <c r="B13">
        <f>Aktion1!C13+Aktion0!C13+Aktion2!C13+Aktion3!C13+Aktion4!C13+Aktion5!C13</f>
        <v>323</v>
      </c>
      <c r="C13">
        <f>Aktion1!D13+Aktion0!D13+Aktion2!D13+Aktion3!D13+Aktion4!D13+Aktion5!D13</f>
        <v>570</v>
      </c>
      <c r="D13">
        <f>Aktion1!E13+Aktion0!E13+Aktion2!E13+Aktion3!E13+Aktion4!E13+Aktion5!E13</f>
        <v>318</v>
      </c>
      <c r="E13">
        <f>Aktion1!F13+Aktion0!F13+Aktion2!F13+Aktion3!F13+Aktion4!F13+Aktion5!F13</f>
        <v>367</v>
      </c>
      <c r="F13">
        <f>Aktion1!G13+Aktion0!G13+Aktion2!G13+Aktion3!G13+Aktion4!G13+Aktion5!G13</f>
        <v>674</v>
      </c>
      <c r="G13">
        <f>Aktion1!H13+Aktion0!H13+Aktion2!H13+Aktion3!H13+Aktion4!H13+Aktion5!H13</f>
        <v>212</v>
      </c>
      <c r="H13">
        <f>Aktion1!I13+Aktion0!I13+Aktion2!I13+Aktion3!I13+Aktion4!I13+Aktion5!I13</f>
        <v>370</v>
      </c>
      <c r="I13">
        <f>Aktion1!J13+Aktion0!J13+Aktion2!J13+Aktion3!J13+Aktion4!J13+Aktion5!J13</f>
        <v>645</v>
      </c>
      <c r="L13">
        <f>IF(SUM($A$2:A13)&lt;6750,ROUND(SUM($A$2:A13)*0.9,0),6750)</f>
        <v>4368</v>
      </c>
    </row>
    <row r="14" spans="1:12" x14ac:dyDescent="0.25">
      <c r="A14">
        <f>Aktion1!B14+Aktion0!B14+Aktion2!B14+Aktion3!B14+Aktion4!B14+Aktion5!B14</f>
        <v>388</v>
      </c>
      <c r="B14">
        <f>Aktion1!C14+Aktion0!C14+Aktion2!C14+Aktion3!C14+Aktion4!C14+Aktion5!C14</f>
        <v>349</v>
      </c>
      <c r="C14">
        <f>Aktion1!D14+Aktion0!D14+Aktion2!D14+Aktion3!D14+Aktion4!D14+Aktion5!D14</f>
        <v>1037</v>
      </c>
      <c r="D14">
        <f>Aktion1!E14+Aktion0!E14+Aktion2!E14+Aktion3!E14+Aktion4!E14+Aktion5!E14</f>
        <v>605</v>
      </c>
      <c r="E14">
        <f>Aktion1!F14+Aktion0!F14+Aktion2!F14+Aktion3!F14+Aktion4!F14+Aktion5!F14</f>
        <v>301</v>
      </c>
      <c r="F14">
        <f>Aktion1!G14+Aktion0!G14+Aktion2!G14+Aktion3!G14+Aktion4!G14+Aktion5!G14</f>
        <v>362</v>
      </c>
      <c r="G14">
        <f>Aktion1!H14+Aktion0!H14+Aktion2!H14+Aktion3!H14+Aktion4!H14+Aktion5!H14</f>
        <v>230</v>
      </c>
      <c r="H14">
        <f>Aktion1!I14+Aktion0!I14+Aktion2!I14+Aktion3!I14+Aktion4!I14+Aktion5!I14</f>
        <v>241</v>
      </c>
      <c r="I14">
        <f>Aktion1!J14+Aktion0!J14+Aktion2!J14+Aktion3!J14+Aktion4!J14+Aktion5!J14</f>
        <v>350</v>
      </c>
      <c r="L14">
        <f>IF(SUM($A$2:A14)&lt;6750,ROUND(SUM($A$2:A14)*0.9,0),6750)</f>
        <v>4717</v>
      </c>
    </row>
    <row r="15" spans="1:12" x14ac:dyDescent="0.25">
      <c r="A15">
        <f>Aktion1!B15+Aktion0!B15+Aktion2!B15+Aktion3!B15+Aktion4!B15+Aktion5!B15</f>
        <v>406</v>
      </c>
      <c r="B15">
        <f>Aktion1!C15+Aktion0!C15+Aktion2!C15+Aktion3!C15+Aktion4!C15+Aktion5!C15</f>
        <v>355</v>
      </c>
      <c r="C15">
        <f>Aktion1!D15+Aktion0!D15+Aktion2!D15+Aktion3!D15+Aktion4!D15+Aktion5!D15</f>
        <v>301</v>
      </c>
      <c r="D15">
        <f>Aktion1!E15+Aktion0!E15+Aktion2!E15+Aktion3!E15+Aktion4!E15+Aktion5!E15</f>
        <v>277</v>
      </c>
      <c r="E15">
        <f>Aktion1!F15+Aktion0!F15+Aktion2!F15+Aktion3!F15+Aktion4!F15+Aktion5!F15</f>
        <v>411</v>
      </c>
      <c r="F15">
        <f>Aktion1!G15+Aktion0!G15+Aktion2!G15+Aktion3!G15+Aktion4!G15+Aktion5!G15</f>
        <v>546</v>
      </c>
      <c r="G15">
        <f>Aktion1!H15+Aktion0!H15+Aktion2!H15+Aktion3!H15+Aktion4!H15+Aktion5!H15</f>
        <v>665</v>
      </c>
      <c r="H15">
        <f>Aktion1!I15+Aktion0!I15+Aktion2!I15+Aktion3!I15+Aktion4!I15+Aktion5!I15</f>
        <v>403</v>
      </c>
      <c r="I15">
        <f>Aktion1!J15+Aktion0!J15+Aktion2!J15+Aktion3!J15+Aktion4!J15+Aktion5!J15</f>
        <v>251</v>
      </c>
      <c r="L15">
        <f>IF(SUM($A$2:A15)&lt;6750,ROUND(SUM($A$2:A15)*0.9,0),6750)</f>
        <v>5082</v>
      </c>
    </row>
    <row r="16" spans="1:12" x14ac:dyDescent="0.25">
      <c r="A16">
        <f>Aktion1!B16+Aktion0!B16+Aktion2!B16+Aktion3!B16+Aktion4!B16+Aktion5!B16</f>
        <v>203</v>
      </c>
      <c r="B16">
        <f>Aktion1!C16+Aktion0!C16+Aktion2!C16+Aktion3!C16+Aktion4!C16+Aktion5!C16</f>
        <v>248</v>
      </c>
      <c r="C16">
        <f>Aktion1!D16+Aktion0!D16+Aktion2!D16+Aktion3!D16+Aktion4!D16+Aktion5!D16</f>
        <v>297</v>
      </c>
      <c r="D16">
        <f>Aktion1!E16+Aktion0!E16+Aktion2!E16+Aktion3!E16+Aktion4!E16+Aktion5!E16</f>
        <v>496</v>
      </c>
      <c r="E16">
        <f>Aktion1!F16+Aktion0!F16+Aktion2!F16+Aktion3!F16+Aktion4!F16+Aktion5!F16</f>
        <v>359</v>
      </c>
      <c r="F16">
        <f>Aktion1!G16+Aktion0!G16+Aktion2!G16+Aktion3!G16+Aktion4!G16+Aktion5!G16</f>
        <v>292</v>
      </c>
      <c r="G16">
        <f>Aktion1!H16+Aktion0!H16+Aktion2!H16+Aktion3!H16+Aktion4!H16+Aktion5!H16</f>
        <v>222</v>
      </c>
      <c r="H16">
        <f>Aktion1!I16+Aktion0!I16+Aktion2!I16+Aktion3!I16+Aktion4!I16+Aktion5!I16</f>
        <v>292</v>
      </c>
      <c r="I16">
        <f>Aktion1!J16+Aktion0!J16+Aktion2!J16+Aktion3!J16+Aktion4!J16+Aktion5!J16</f>
        <v>646</v>
      </c>
      <c r="L16">
        <f>IF(SUM($A$2:A16)&lt;6750,ROUND(SUM($A$2:A16)*0.9,0),6750)</f>
        <v>5265</v>
      </c>
    </row>
    <row r="17" spans="1:12" x14ac:dyDescent="0.25">
      <c r="A17">
        <f>Aktion1!B17+Aktion0!B17+Aktion2!B17+Aktion3!B17+Aktion4!B17+Aktion5!B17</f>
        <v>499</v>
      </c>
      <c r="B17">
        <f>Aktion1!C17+Aktion0!C17+Aktion2!C17+Aktion3!C17+Aktion4!C17+Aktion5!C17</f>
        <v>269</v>
      </c>
      <c r="C17">
        <f>Aktion1!D17+Aktion0!D17+Aktion2!D17+Aktion3!D17+Aktion4!D17+Aktion5!D17</f>
        <v>375</v>
      </c>
      <c r="D17">
        <f>Aktion1!E17+Aktion0!E17+Aktion2!E17+Aktion3!E17+Aktion4!E17+Aktion5!E17</f>
        <v>360</v>
      </c>
      <c r="E17">
        <f>Aktion1!F17+Aktion0!F17+Aktion2!F17+Aktion3!F17+Aktion4!F17+Aktion5!F17</f>
        <v>262</v>
      </c>
      <c r="F17">
        <f>Aktion1!G17+Aktion0!G17+Aktion2!G17+Aktion3!G17+Aktion4!G17+Aktion5!G17</f>
        <v>383</v>
      </c>
      <c r="G17">
        <f>Aktion1!H17+Aktion0!H17+Aktion2!H17+Aktion3!H17+Aktion4!H17+Aktion5!H17</f>
        <v>242</v>
      </c>
      <c r="H17">
        <f>Aktion1!I17+Aktion0!I17+Aktion2!I17+Aktion3!I17+Aktion4!I17+Aktion5!I17</f>
        <v>340</v>
      </c>
      <c r="I17">
        <f>Aktion1!J17+Aktion0!J17+Aktion2!J17+Aktion3!J17+Aktion4!J17+Aktion5!J17</f>
        <v>350</v>
      </c>
      <c r="L17">
        <f>IF(SUM($A$2:A17)&lt;6750,ROUND(SUM($A$2:A17)*0.9,0),6750)</f>
        <v>5714</v>
      </c>
    </row>
    <row r="18" spans="1:12" x14ac:dyDescent="0.25">
      <c r="A18">
        <f>Aktion1!B18+Aktion0!B18+Aktion2!B18+Aktion3!B18+Aktion4!B18+Aktion5!B18</f>
        <v>375</v>
      </c>
      <c r="B18">
        <f>Aktion1!C18+Aktion0!C18+Aktion2!C18+Aktion3!C18+Aktion4!C18+Aktion5!C18</f>
        <v>268</v>
      </c>
      <c r="C18">
        <f>Aktion1!D18+Aktion0!D18+Aktion2!D18+Aktion3!D18+Aktion4!D18+Aktion5!D18</f>
        <v>269</v>
      </c>
      <c r="D18">
        <f>Aktion1!E18+Aktion0!E18+Aktion2!E18+Aktion3!E18+Aktion4!E18+Aktion5!E18</f>
        <v>339</v>
      </c>
      <c r="E18">
        <f>Aktion1!F18+Aktion0!F18+Aktion2!F18+Aktion3!F18+Aktion4!F18+Aktion5!F18</f>
        <v>298</v>
      </c>
      <c r="F18">
        <f>Aktion1!G18+Aktion0!G18+Aktion2!G18+Aktion3!G18+Aktion4!G18+Aktion5!G18</f>
        <v>256</v>
      </c>
      <c r="G18">
        <f>Aktion1!H18+Aktion0!H18+Aktion2!H18+Aktion3!H18+Aktion4!H18+Aktion5!H18</f>
        <v>489</v>
      </c>
      <c r="H18">
        <f>Aktion1!I18+Aktion0!I18+Aktion2!I18+Aktion3!I18+Aktion4!I18+Aktion5!I18</f>
        <v>342</v>
      </c>
      <c r="I18">
        <f>Aktion1!J18+Aktion0!J18+Aktion2!J18+Aktion3!J18+Aktion4!J18+Aktion5!J18</f>
        <v>310</v>
      </c>
      <c r="L18">
        <f>IF(SUM($A$2:A18)&lt;6750,ROUND(SUM($A$2:A18)*0.9,0),6750)</f>
        <v>6052</v>
      </c>
    </row>
    <row r="19" spans="1:12" x14ac:dyDescent="0.25">
      <c r="A19">
        <f>Aktion1!B19+Aktion0!B19+Aktion2!B19+Aktion3!B19+Aktion4!B19+Aktion5!B19</f>
        <v>216</v>
      </c>
      <c r="B19">
        <f>Aktion1!C19+Aktion0!C19+Aktion2!C19+Aktion3!C19+Aktion4!C19+Aktion5!C19</f>
        <v>294</v>
      </c>
      <c r="C19">
        <f>Aktion1!D19+Aktion0!D19+Aktion2!D19+Aktion3!D19+Aktion4!D19+Aktion5!D19</f>
        <v>471</v>
      </c>
      <c r="D19">
        <f>Aktion1!E19+Aktion0!E19+Aktion2!E19+Aktion3!E19+Aktion4!E19+Aktion5!E19</f>
        <v>321</v>
      </c>
      <c r="E19">
        <f>Aktion1!F19+Aktion0!F19+Aktion2!F19+Aktion3!F19+Aktion4!F19+Aktion5!F19</f>
        <v>270</v>
      </c>
      <c r="F19">
        <f>Aktion1!G19+Aktion0!G19+Aktion2!G19+Aktion3!G19+Aktion4!G19+Aktion5!G19</f>
        <v>233</v>
      </c>
      <c r="G19">
        <f>Aktion1!H19+Aktion0!H19+Aktion2!H19+Aktion3!H19+Aktion4!H19+Aktion5!H19</f>
        <v>346</v>
      </c>
      <c r="H19">
        <f>Aktion1!I19+Aktion0!I19+Aktion2!I19+Aktion3!I19+Aktion4!I19+Aktion5!I19</f>
        <v>308</v>
      </c>
      <c r="I19">
        <f>Aktion1!J19+Aktion0!J19+Aktion2!J19+Aktion3!J19+Aktion4!J19+Aktion5!J19</f>
        <v>285</v>
      </c>
      <c r="L19">
        <f>IF(SUM($A$2:A19)&lt;6750,ROUND(SUM($A$2:A19)*0.9,0),6750)</f>
        <v>6750</v>
      </c>
    </row>
    <row r="20" spans="1:12" x14ac:dyDescent="0.25">
      <c r="A20">
        <f>Aktion1!B20+Aktion0!B20+Aktion2!B20+Aktion3!B20+Aktion4!B20+Aktion5!B20</f>
        <v>158</v>
      </c>
      <c r="B20">
        <f>Aktion1!C20+Aktion0!C20+Aktion2!C20+Aktion3!C20+Aktion4!C20+Aktion5!C20</f>
        <v>383</v>
      </c>
      <c r="C20">
        <f>Aktion1!D20+Aktion0!D20+Aktion2!D20+Aktion3!D20+Aktion4!D20+Aktion5!D20</f>
        <v>313</v>
      </c>
      <c r="D20">
        <f>Aktion1!E20+Aktion0!E20+Aktion2!E20+Aktion3!E20+Aktion4!E20+Aktion5!E20</f>
        <v>275</v>
      </c>
      <c r="E20">
        <f>Aktion1!F20+Aktion0!F20+Aktion2!F20+Aktion3!F20+Aktion4!F20+Aktion5!F20</f>
        <v>358</v>
      </c>
      <c r="F20">
        <f>Aktion1!G20+Aktion0!G20+Aktion2!G20+Aktion3!G20+Aktion4!G20+Aktion5!G20</f>
        <v>451</v>
      </c>
      <c r="G20">
        <f>Aktion1!H20+Aktion0!H20+Aktion2!H20+Aktion3!H20+Aktion4!H20+Aktion5!H20</f>
        <v>267</v>
      </c>
      <c r="H20">
        <f>Aktion1!I20+Aktion0!I20+Aktion2!I20+Aktion3!I20+Aktion4!I20+Aktion5!I20</f>
        <v>242</v>
      </c>
      <c r="I20">
        <f>Aktion1!J20+Aktion0!J20+Aktion2!J20+Aktion3!J20+Aktion4!J20+Aktion5!J20</f>
        <v>325</v>
      </c>
      <c r="L20">
        <f>IF(SUM($A$2:A20)&lt;6750,ROUND(SUM($A$2:A20)*0.9,0),6750)</f>
        <v>6750</v>
      </c>
    </row>
    <row r="21" spans="1:12" x14ac:dyDescent="0.25">
      <c r="A21">
        <f>Aktion1!B21+Aktion0!B21+Aktion2!B21+Aktion3!B21+Aktion4!B21+Aktion5!B21</f>
        <v>452</v>
      </c>
      <c r="B21">
        <f>Aktion1!C21+Aktion0!C21+Aktion2!C21+Aktion3!C21+Aktion4!C21+Aktion5!C21</f>
        <v>208</v>
      </c>
      <c r="C21">
        <f>Aktion1!D21+Aktion0!D21+Aktion2!D21+Aktion3!D21+Aktion4!D21+Aktion5!D21</f>
        <v>258</v>
      </c>
      <c r="D21">
        <f>Aktion1!E21+Aktion0!E21+Aktion2!E21+Aktion3!E21+Aktion4!E21+Aktion5!E21</f>
        <v>263</v>
      </c>
      <c r="E21">
        <f>Aktion1!F21+Aktion0!F21+Aktion2!F21+Aktion3!F21+Aktion4!F21+Aktion5!F21</f>
        <v>566</v>
      </c>
      <c r="F21">
        <f>Aktion1!G21+Aktion0!G21+Aktion2!G21+Aktion3!G21+Aktion4!G21+Aktion5!G21</f>
        <v>314</v>
      </c>
      <c r="G21">
        <f>Aktion1!H21+Aktion0!H21+Aktion2!H21+Aktion3!H21+Aktion4!H21+Aktion5!H21</f>
        <v>269</v>
      </c>
      <c r="H21">
        <f>Aktion1!I21+Aktion0!I21+Aktion2!I21+Aktion3!I21+Aktion4!I21+Aktion5!I21</f>
        <v>356</v>
      </c>
      <c r="I21">
        <f>Aktion1!J21+Aktion0!J21+Aktion2!J21+Aktion3!J21+Aktion4!J21+Aktion5!J21</f>
        <v>324</v>
      </c>
      <c r="L21">
        <f>IF(SUM($A$2:A21)&lt;6750,ROUND(SUM($A$2:A21)*0.9,0),6750)</f>
        <v>6750</v>
      </c>
    </row>
    <row r="22" spans="1:12" x14ac:dyDescent="0.25">
      <c r="A22">
        <f>Aktion1!B22+Aktion0!B22+Aktion2!B22+Aktion3!B22+Aktion4!B22+Aktion5!B22</f>
        <v>175</v>
      </c>
      <c r="B22">
        <f>Aktion1!C22+Aktion0!C22+Aktion2!C22+Aktion3!C22+Aktion4!C22+Aktion5!C22</f>
        <v>304</v>
      </c>
      <c r="C22">
        <f>Aktion1!D22+Aktion0!D22+Aktion2!D22+Aktion3!D22+Aktion4!D22+Aktion5!D22</f>
        <v>285</v>
      </c>
      <c r="D22">
        <f>Aktion1!E22+Aktion0!E22+Aktion2!E22+Aktion3!E22+Aktion4!E22+Aktion5!E22</f>
        <v>954</v>
      </c>
      <c r="E22">
        <f>Aktion1!F22+Aktion0!F22+Aktion2!F22+Aktion3!F22+Aktion4!F22+Aktion5!F22</f>
        <v>185</v>
      </c>
      <c r="F22">
        <f>Aktion1!G22+Aktion0!G22+Aktion2!G22+Aktion3!G22+Aktion4!G22+Aktion5!G22</f>
        <v>701</v>
      </c>
      <c r="G22">
        <f>Aktion1!H22+Aktion0!H22+Aktion2!H22+Aktion3!H22+Aktion4!H22+Aktion5!H22</f>
        <v>350</v>
      </c>
      <c r="H22">
        <f>Aktion1!I22+Aktion0!I22+Aktion2!I22+Aktion3!I22+Aktion4!I22+Aktion5!I22</f>
        <v>362</v>
      </c>
      <c r="I22">
        <f>Aktion1!J22+Aktion0!J22+Aktion2!J22+Aktion3!J22+Aktion4!J22+Aktion5!J22</f>
        <v>499</v>
      </c>
      <c r="L22">
        <f>IF(SUM($A$2:A22)&lt;6750,ROUND(SUM($A$2:A22)*0.9,0),6750)</f>
        <v>6750</v>
      </c>
    </row>
    <row r="23" spans="1:12" x14ac:dyDescent="0.25">
      <c r="A23">
        <f>Aktion1!B23+Aktion0!B23+Aktion2!B23+Aktion3!B23+Aktion4!B23+Aktion5!B23</f>
        <v>512</v>
      </c>
      <c r="B23">
        <f>Aktion1!C23+Aktion0!C23+Aktion2!C23+Aktion3!C23+Aktion4!C23+Aktion5!C23</f>
        <v>328</v>
      </c>
      <c r="C23">
        <f>Aktion1!D23+Aktion0!D23+Aktion2!D23+Aktion3!D23+Aktion4!D23+Aktion5!D23</f>
        <v>347</v>
      </c>
      <c r="D23">
        <f>Aktion1!E23+Aktion0!E23+Aktion2!E23+Aktion3!E23+Aktion4!E23+Aktion5!E23</f>
        <v>437</v>
      </c>
      <c r="E23">
        <f>Aktion1!F23+Aktion0!F23+Aktion2!F23+Aktion3!F23+Aktion4!F23+Aktion5!F23</f>
        <v>506</v>
      </c>
      <c r="F23">
        <f>Aktion1!G23+Aktion0!G23+Aktion2!G23+Aktion3!G23+Aktion4!G23+Aktion5!G23</f>
        <v>469</v>
      </c>
      <c r="G23">
        <f>Aktion1!H23+Aktion0!H23+Aktion2!H23+Aktion3!H23+Aktion4!H23+Aktion5!H23</f>
        <v>247</v>
      </c>
      <c r="H23">
        <f>Aktion1!I23+Aktion0!I23+Aktion2!I23+Aktion3!I23+Aktion4!I23+Aktion5!I23</f>
        <v>304</v>
      </c>
      <c r="I23">
        <f>Aktion1!J23+Aktion0!J23+Aktion2!J23+Aktion3!J23+Aktion4!J23+Aktion5!J23</f>
        <v>164</v>
      </c>
      <c r="L23">
        <f>IF(SUM($A$2:A23)&lt;6750,ROUND(SUM($A$2:A23)*0.9,0),6750)</f>
        <v>6750</v>
      </c>
    </row>
    <row r="24" spans="1:12" x14ac:dyDescent="0.25">
      <c r="A24">
        <f>Aktion1!B24+Aktion0!B24+Aktion2!B24+Aktion3!B24+Aktion4!B24+Aktion5!B24</f>
        <v>27</v>
      </c>
      <c r="B24">
        <f>Aktion1!C24+Aktion0!C24+Aktion2!C24+Aktion3!C24+Aktion4!C24+Aktion5!C24</f>
        <v>306</v>
      </c>
      <c r="C24">
        <f>Aktion1!D24+Aktion0!D24+Aktion2!D24+Aktion3!D24+Aktion4!D24+Aktion5!D24</f>
        <v>620</v>
      </c>
      <c r="D24">
        <f>Aktion1!E24+Aktion0!E24+Aktion2!E24+Aktion3!E24+Aktion4!E24+Aktion5!E24</f>
        <v>278</v>
      </c>
      <c r="E24">
        <f>Aktion1!F24+Aktion0!F24+Aktion2!F24+Aktion3!F24+Aktion4!F24+Aktion5!F24</f>
        <v>284</v>
      </c>
      <c r="F24">
        <f>Aktion1!G24+Aktion0!G24+Aktion2!G24+Aktion3!G24+Aktion4!G24+Aktion5!G24</f>
        <v>287</v>
      </c>
      <c r="G24">
        <f>Aktion1!H24+Aktion0!H24+Aktion2!H24+Aktion3!H24+Aktion4!H24+Aktion5!H24</f>
        <v>165</v>
      </c>
      <c r="H24">
        <f>Aktion1!I24+Aktion0!I24+Aktion2!I24+Aktion3!I24+Aktion4!I24+Aktion5!I24</f>
        <v>277</v>
      </c>
      <c r="I24">
        <f>Aktion1!J24+Aktion0!J24+Aktion2!J24+Aktion3!J24+Aktion4!J24+Aktion5!J24</f>
        <v>347</v>
      </c>
      <c r="L24">
        <f>IF(SUM($A$2:A24)&lt;6750,ROUND(SUM($A$2:A24)*0.9,0),6750)</f>
        <v>6750</v>
      </c>
    </row>
    <row r="25" spans="1:12" x14ac:dyDescent="0.25">
      <c r="A25">
        <f>Aktion1!B25+Aktion0!B25+Aktion2!B25+Aktion3!B25+Aktion4!B25+Aktion5!B25</f>
        <v>34</v>
      </c>
      <c r="B25">
        <f>Aktion1!C25+Aktion0!C25+Aktion2!C25+Aktion3!C25+Aktion4!C25+Aktion5!C25</f>
        <v>567</v>
      </c>
      <c r="C25">
        <f>Aktion1!D25+Aktion0!D25+Aktion2!D25+Aktion3!D25+Aktion4!D25+Aktion5!D25</f>
        <v>590</v>
      </c>
      <c r="D25">
        <f>Aktion1!E25+Aktion0!E25+Aktion2!E25+Aktion3!E25+Aktion4!E25+Aktion5!E25</f>
        <v>448</v>
      </c>
      <c r="E25">
        <f>Aktion1!F25+Aktion0!F25+Aktion2!F25+Aktion3!F25+Aktion4!F25+Aktion5!F25</f>
        <v>435</v>
      </c>
      <c r="F25">
        <f>Aktion1!G25+Aktion0!G25+Aktion2!G25+Aktion3!G25+Aktion4!G25+Aktion5!G25</f>
        <v>323</v>
      </c>
      <c r="G25">
        <f>Aktion1!H25+Aktion0!H25+Aktion2!H25+Aktion3!H25+Aktion4!H25+Aktion5!H25</f>
        <v>193</v>
      </c>
      <c r="H25">
        <f>Aktion1!I25+Aktion0!I25+Aktion2!I25+Aktion3!I25+Aktion4!I25+Aktion5!I25</f>
        <v>454</v>
      </c>
      <c r="I25">
        <f>Aktion1!J25+Aktion0!J25+Aktion2!J25+Aktion3!J25+Aktion4!J25+Aktion5!J25</f>
        <v>225</v>
      </c>
      <c r="L25">
        <f>IF(SUM($A$2:A25)&lt;6750,ROUND(SUM($A$2:A25)*0.9,0),6750)</f>
        <v>6750</v>
      </c>
    </row>
    <row r="26" spans="1:12" x14ac:dyDescent="0.25">
      <c r="A26">
        <f>Aktion1!B26+Aktion0!B26+Aktion2!B26+Aktion3!B26+Aktion4!B26+Aktion5!B26</f>
        <v>520</v>
      </c>
      <c r="B26">
        <f>Aktion1!C26+Aktion0!C26+Aktion2!C26+Aktion3!C26+Aktion4!C26+Aktion5!C26</f>
        <v>300</v>
      </c>
      <c r="C26">
        <f>Aktion1!D26+Aktion0!D26+Aktion2!D26+Aktion3!D26+Aktion4!D26+Aktion5!D26</f>
        <v>631</v>
      </c>
      <c r="D26">
        <f>Aktion1!E26+Aktion0!E26+Aktion2!E26+Aktion3!E26+Aktion4!E26+Aktion5!E26</f>
        <v>385</v>
      </c>
      <c r="E26">
        <f>Aktion1!F26+Aktion0!F26+Aktion2!F26+Aktion3!F26+Aktion4!F26+Aktion5!F26</f>
        <v>290</v>
      </c>
      <c r="F26">
        <f>Aktion1!G26+Aktion0!G26+Aktion2!G26+Aktion3!G26+Aktion4!G26+Aktion5!G26</f>
        <v>331</v>
      </c>
      <c r="G26">
        <f>Aktion1!H26+Aktion0!H26+Aktion2!H26+Aktion3!H26+Aktion4!H26+Aktion5!H26</f>
        <v>464</v>
      </c>
      <c r="H26">
        <f>Aktion1!I26+Aktion0!I26+Aktion2!I26+Aktion3!I26+Aktion4!I26+Aktion5!I26</f>
        <v>260</v>
      </c>
      <c r="I26">
        <f>Aktion1!J26+Aktion0!J26+Aktion2!J26+Aktion3!J26+Aktion4!J26+Aktion5!J26</f>
        <v>318</v>
      </c>
      <c r="L26">
        <f>IF(SUM($A$2:A26)&lt;6750,ROUND(SUM($A$2:A26)*0.9,0),6750)</f>
        <v>6750</v>
      </c>
    </row>
    <row r="27" spans="1:12" x14ac:dyDescent="0.25">
      <c r="A27">
        <f>Aktion1!B27+Aktion0!B27+Aktion2!B27+Aktion3!B27+Aktion4!B27+Aktion5!B27</f>
        <v>73</v>
      </c>
      <c r="B27">
        <f>Aktion1!C27+Aktion0!C27+Aktion2!C27+Aktion3!C27+Aktion4!C27+Aktion5!C27</f>
        <v>309</v>
      </c>
      <c r="C27">
        <f>Aktion1!D27+Aktion0!D27+Aktion2!D27+Aktion3!D27+Aktion4!D27+Aktion5!D27</f>
        <v>253</v>
      </c>
      <c r="D27">
        <f>Aktion1!E27+Aktion0!E27+Aktion2!E27+Aktion3!E27+Aktion4!E27+Aktion5!E27</f>
        <v>275</v>
      </c>
      <c r="E27">
        <f>Aktion1!F27+Aktion0!F27+Aktion2!F27+Aktion3!F27+Aktion4!F27+Aktion5!F27</f>
        <v>689</v>
      </c>
      <c r="F27">
        <f>Aktion1!G27+Aktion0!G27+Aktion2!G27+Aktion3!G27+Aktion4!G27+Aktion5!G27</f>
        <v>188</v>
      </c>
      <c r="G27">
        <f>Aktion1!H27+Aktion0!H27+Aktion2!H27+Aktion3!H27+Aktion4!H27+Aktion5!H27</f>
        <v>210</v>
      </c>
      <c r="H27">
        <f>Aktion1!I27+Aktion0!I27+Aktion2!I27+Aktion3!I27+Aktion4!I27+Aktion5!I27</f>
        <v>438</v>
      </c>
      <c r="I27">
        <f>Aktion1!J27+Aktion0!J27+Aktion2!J27+Aktion3!J27+Aktion4!J27+Aktion5!J27</f>
        <v>256</v>
      </c>
      <c r="L27">
        <f>IF(SUM($A$2:A27)&lt;6750,ROUND(SUM($A$2:A27)*0.9,0),6750)</f>
        <v>6750</v>
      </c>
    </row>
    <row r="28" spans="1:12" x14ac:dyDescent="0.25">
      <c r="A28">
        <f>Aktion1!B28+Aktion0!B28+Aktion2!B28+Aktion3!B28+Aktion4!B28+Aktion5!B28</f>
        <v>194</v>
      </c>
      <c r="B28">
        <f>Aktion1!C28+Aktion0!C28+Aktion2!C28+Aktion3!C28+Aktion4!C28+Aktion5!C28</f>
        <v>343</v>
      </c>
      <c r="C28">
        <f>Aktion1!D28+Aktion0!D28+Aktion2!D28+Aktion3!D28+Aktion4!D28+Aktion5!D28</f>
        <v>545</v>
      </c>
      <c r="D28">
        <f>Aktion1!E28+Aktion0!E28+Aktion2!E28+Aktion3!E28+Aktion4!E28+Aktion5!E28</f>
        <v>563</v>
      </c>
      <c r="E28">
        <f>Aktion1!F28+Aktion0!F28+Aktion2!F28+Aktion3!F28+Aktion4!F28+Aktion5!F28</f>
        <v>312</v>
      </c>
      <c r="F28">
        <f>Aktion1!G28+Aktion0!G28+Aktion2!G28+Aktion3!G28+Aktion4!G28+Aktion5!G28</f>
        <v>593</v>
      </c>
      <c r="G28">
        <f>Aktion1!H28+Aktion0!H28+Aktion2!H28+Aktion3!H28+Aktion4!H28+Aktion5!H28</f>
        <v>237</v>
      </c>
      <c r="H28">
        <f>Aktion1!I28+Aktion0!I28+Aktion2!I28+Aktion3!I28+Aktion4!I28+Aktion5!I28</f>
        <v>245</v>
      </c>
      <c r="I28">
        <f>Aktion1!J28+Aktion0!J28+Aktion2!J28+Aktion3!J28+Aktion4!J28+Aktion5!J28</f>
        <v>241</v>
      </c>
      <c r="L28">
        <f>IF(SUM($A$2:A28)&lt;6750,ROUND(SUM($A$2:A28)*0.9,0),6750)</f>
        <v>6750</v>
      </c>
    </row>
    <row r="29" spans="1:12" x14ac:dyDescent="0.25">
      <c r="A29">
        <f>Aktion1!B29+Aktion0!B29+Aktion2!B29+Aktion3!B29+Aktion4!B29+Aktion5!B29</f>
        <v>193</v>
      </c>
      <c r="B29">
        <f>Aktion1!C29+Aktion0!C29+Aktion2!C29+Aktion3!C29+Aktion4!C29+Aktion5!C29</f>
        <v>354</v>
      </c>
      <c r="C29">
        <f>Aktion1!D29+Aktion0!D29+Aktion2!D29+Aktion3!D29+Aktion4!D29+Aktion5!D29</f>
        <v>289</v>
      </c>
      <c r="D29">
        <f>Aktion1!E29+Aktion0!E29+Aktion2!E29+Aktion3!E29+Aktion4!E29+Aktion5!E29</f>
        <v>278</v>
      </c>
      <c r="E29">
        <f>Aktion1!F29+Aktion0!F29+Aktion2!F29+Aktion3!F29+Aktion4!F29+Aktion5!F29</f>
        <v>512</v>
      </c>
      <c r="F29">
        <f>Aktion1!G29+Aktion0!G29+Aktion2!G29+Aktion3!G29+Aktion4!G29+Aktion5!G29</f>
        <v>407</v>
      </c>
      <c r="G29">
        <f>Aktion1!H29+Aktion0!H29+Aktion2!H29+Aktion3!H29+Aktion4!H29+Aktion5!H29</f>
        <v>247</v>
      </c>
      <c r="H29">
        <f>Aktion1!I29+Aktion0!I29+Aktion2!I29+Aktion3!I29+Aktion4!I29+Aktion5!I29</f>
        <v>305</v>
      </c>
      <c r="I29">
        <f>Aktion1!J29+Aktion0!J29+Aktion2!J29+Aktion3!J29+Aktion4!J29+Aktion5!J29</f>
        <v>248</v>
      </c>
      <c r="L29">
        <f>IF(SUM($A$2:A29)&lt;6750,ROUND(SUM($A$2:A29)*0.9,0),6750)</f>
        <v>6750</v>
      </c>
    </row>
    <row r="30" spans="1:12" x14ac:dyDescent="0.25">
      <c r="A30">
        <f>Aktion1!B30+Aktion0!B30+Aktion2!B30+Aktion3!B30+Aktion4!B30+Aktion5!B30</f>
        <v>397</v>
      </c>
      <c r="B30">
        <f>Aktion1!C30+Aktion0!C30+Aktion2!C30+Aktion3!C30+Aktion4!C30+Aktion5!C30</f>
        <v>223</v>
      </c>
      <c r="C30">
        <f>Aktion1!D30+Aktion0!D30+Aktion2!D30+Aktion3!D30+Aktion4!D30+Aktion5!D30</f>
        <v>373</v>
      </c>
      <c r="D30">
        <f>Aktion1!E30+Aktion0!E30+Aktion2!E30+Aktion3!E30+Aktion4!E30+Aktion5!E30</f>
        <v>276</v>
      </c>
      <c r="E30">
        <f>Aktion1!F30+Aktion0!F30+Aktion2!F30+Aktion3!F30+Aktion4!F30+Aktion5!F30</f>
        <v>384</v>
      </c>
      <c r="F30">
        <f>Aktion1!G30+Aktion0!G30+Aktion2!G30+Aktion3!G30+Aktion4!G30+Aktion5!G30</f>
        <v>449</v>
      </c>
      <c r="G30">
        <f>Aktion1!H30+Aktion0!H30+Aktion2!H30+Aktion3!H30+Aktion4!H30+Aktion5!H30</f>
        <v>731</v>
      </c>
      <c r="H30">
        <f>Aktion1!I30+Aktion0!I30+Aktion2!I30+Aktion3!I30+Aktion4!I30+Aktion5!I30</f>
        <v>327</v>
      </c>
      <c r="I30">
        <f>Aktion1!J30+Aktion0!J30+Aktion2!J30+Aktion3!J30+Aktion4!J30+Aktion5!J30</f>
        <v>339</v>
      </c>
      <c r="L30">
        <f>IF(SUM($A$2:A30)&lt;6750,ROUND(SUM($A$2:A30)*0.9,0),6750)</f>
        <v>6750</v>
      </c>
    </row>
    <row r="31" spans="1:12" x14ac:dyDescent="0.25">
      <c r="A31">
        <f>Aktion1!B31+Aktion0!B31+Aktion2!B31+Aktion3!B31+Aktion4!B31+Aktion5!B31</f>
        <v>310</v>
      </c>
      <c r="B31">
        <f>Aktion1!C31+Aktion0!C31+Aktion2!C31+Aktion3!C31+Aktion4!C31+Aktion5!C31</f>
        <v>237</v>
      </c>
      <c r="C31">
        <f>Aktion1!D31+Aktion0!D31+Aktion2!D31+Aktion3!D31+Aktion4!D31+Aktion5!D31</f>
        <v>435</v>
      </c>
      <c r="D31">
        <f>Aktion1!E31+Aktion0!E31+Aktion2!E31+Aktion3!E31+Aktion4!E31+Aktion5!E31</f>
        <v>469</v>
      </c>
      <c r="E31">
        <f>Aktion1!F31+Aktion0!F31+Aktion2!F31+Aktion3!F31+Aktion4!F31+Aktion5!F31</f>
        <v>281</v>
      </c>
      <c r="F31">
        <f>Aktion1!G31+Aktion0!G31+Aktion2!G31+Aktion3!G31+Aktion4!G31+Aktion5!G31</f>
        <v>407</v>
      </c>
      <c r="G31">
        <f>Aktion1!H31+Aktion0!H31+Aktion2!H31+Aktion3!H31+Aktion4!H31+Aktion5!H31</f>
        <v>408</v>
      </c>
      <c r="H31">
        <f>Aktion1!I31+Aktion0!I31+Aktion2!I31+Aktion3!I31+Aktion4!I31+Aktion5!I31</f>
        <v>359</v>
      </c>
      <c r="I31">
        <f>Aktion1!J31+Aktion0!J31+Aktion2!J31+Aktion3!J31+Aktion4!J31+Aktion5!J31</f>
        <v>359</v>
      </c>
      <c r="L31">
        <f>IF(SUM($A$2:A31)&lt;6750,ROUND(SUM($A$2:A31)*0.9,0),6750)</f>
        <v>6750</v>
      </c>
    </row>
    <row r="32" spans="1:12" x14ac:dyDescent="0.25">
      <c r="A32">
        <f>Aktion1!B32+Aktion0!B32+Aktion2!B32+Aktion3!B32+Aktion4!B32+Aktion5!B32</f>
        <v>403</v>
      </c>
      <c r="L32">
        <f>IF(SUM($A$2:A32)&lt;6750,ROUND(SUM($A$2:A32)*0.9,0),6750)</f>
        <v>6750</v>
      </c>
    </row>
    <row r="33" spans="1:12" x14ac:dyDescent="0.25">
      <c r="A33">
        <f>Aktion1!B33+Aktion0!B33+Aktion2!B33+Aktion3!B33+Aktion4!B33+Aktion5!B33</f>
        <v>419</v>
      </c>
      <c r="L33">
        <f>IF(SUM($A$2:A33)&lt;6750,ROUND(SUM($A$2:A33)*0.9,0),6750)</f>
        <v>6750</v>
      </c>
    </row>
    <row r="34" spans="1:12" x14ac:dyDescent="0.25">
      <c r="A34">
        <f>Aktion1!B34+Aktion0!B34+Aktion2!B34+Aktion3!B34+Aktion4!B34+Aktion5!B34</f>
        <v>619</v>
      </c>
      <c r="L34">
        <f>IF(SUM($A$2:A34)&lt;6750,ROUND(SUM($A$2:A34)*0.9,0),6750)</f>
        <v>6750</v>
      </c>
    </row>
    <row r="35" spans="1:12" x14ac:dyDescent="0.25">
      <c r="A35">
        <f>Aktion1!B35+Aktion0!B35+Aktion2!B35+Aktion3!B35+Aktion4!B35+Aktion5!B35</f>
        <v>321</v>
      </c>
      <c r="L35">
        <f>IF(SUM($A$2:A35)&lt;6750,ROUND(SUM($A$2:A35)*0.9,0),6750)</f>
        <v>6750</v>
      </c>
    </row>
    <row r="36" spans="1:12" x14ac:dyDescent="0.25">
      <c r="A36">
        <f>Aktion1!B36+Aktion0!B36+Aktion2!B36+Aktion3!B36+Aktion4!B36+Aktion5!B36</f>
        <v>366</v>
      </c>
      <c r="L36">
        <f>IF(SUM($A$2:A36)&lt;6750,ROUND(SUM($A$2:A36)*0.9,0),6750)</f>
        <v>6750</v>
      </c>
    </row>
    <row r="37" spans="1:12" x14ac:dyDescent="0.25">
      <c r="A37">
        <f>Aktion1!B37+Aktion0!B37+Aktion2!B37+Aktion3!B37+Aktion4!B37+Aktion5!B37</f>
        <v>330</v>
      </c>
      <c r="L37">
        <f>IF(SUM($A$2:A37)&lt;6750,ROUND(SUM($A$2:A37)*0.9,0),6750)</f>
        <v>6750</v>
      </c>
    </row>
    <row r="38" spans="1:12" x14ac:dyDescent="0.25">
      <c r="A38">
        <f>Aktion1!B38+Aktion0!B38+Aktion2!B38+Aktion3!B38+Aktion4!B38+Aktion5!B38</f>
        <v>687</v>
      </c>
      <c r="L38">
        <f>IF(SUM($A$2:A38)&lt;6750,ROUND(SUM($A$2:A38)*0.9,0),6750)</f>
        <v>6750</v>
      </c>
    </row>
    <row r="39" spans="1:12" x14ac:dyDescent="0.25">
      <c r="A39">
        <f>Aktion1!B39+Aktion0!B39+Aktion2!B39+Aktion3!B39+Aktion4!B39+Aktion5!B39</f>
        <v>677</v>
      </c>
      <c r="L39">
        <f>IF(SUM($A$2:A39)&lt;6750,ROUND(SUM($A$2:A39)*0.9,0),6750)</f>
        <v>6750</v>
      </c>
    </row>
    <row r="40" spans="1:12" x14ac:dyDescent="0.25">
      <c r="A40">
        <f>Aktion1!B40+Aktion0!B40+Aktion2!B40+Aktion3!B40+Aktion4!B40+Aktion5!B40</f>
        <v>375</v>
      </c>
      <c r="L40">
        <f>IF(SUM($A$2:A40)&lt;6750,ROUND(SUM($A$2:A40)*0.9,0),6750)</f>
        <v>6750</v>
      </c>
    </row>
    <row r="41" spans="1:12" x14ac:dyDescent="0.25">
      <c r="A41">
        <f>Aktion1!B41+Aktion0!B41+Aktion2!B41+Aktion3!B41+Aktion4!B41+Aktion5!B41</f>
        <v>297</v>
      </c>
      <c r="L41">
        <f>IF(SUM($A$2:A41)&lt;6750,ROUND(SUM($A$2:A41)*0.9,0),6750)</f>
        <v>6750</v>
      </c>
    </row>
    <row r="42" spans="1:12" x14ac:dyDescent="0.25">
      <c r="A42">
        <f>Aktion1!B42+Aktion0!B42+Aktion2!B42+Aktion3!B42+Aktion4!B42+Aktion5!B42</f>
        <v>674</v>
      </c>
      <c r="L42">
        <f>IF(SUM($A$2:A42)&lt;6750,ROUND(SUM($A$2:A42)*0.9,0),6750)</f>
        <v>6750</v>
      </c>
    </row>
    <row r="43" spans="1:12" x14ac:dyDescent="0.25">
      <c r="A43">
        <f>Aktion1!B43+Aktion0!B43+Aktion2!B43+Aktion3!B43+Aktion4!B43+Aktion5!B43</f>
        <v>124</v>
      </c>
      <c r="L43">
        <f>IF(SUM($A$2:A43)&lt;6750,ROUND(SUM($A$2:A43)*0.9,0),6750)</f>
        <v>6750</v>
      </c>
    </row>
    <row r="44" spans="1:12" x14ac:dyDescent="0.25">
      <c r="A44">
        <f>Aktion1!B44+Aktion0!B44+Aktion2!B44+Aktion3!B44+Aktion4!B44+Aktion5!B44</f>
        <v>178</v>
      </c>
      <c r="L44">
        <f>IF(SUM($A$2:A44)&lt;6750,ROUND(SUM($A$2:A44)*0.9,0),6750)</f>
        <v>6750</v>
      </c>
    </row>
    <row r="45" spans="1:12" x14ac:dyDescent="0.25">
      <c r="A45">
        <f>Aktion1!B45+Aktion0!B45+Aktion2!B45+Aktion3!B45+Aktion4!B45+Aktion5!B45</f>
        <v>358</v>
      </c>
      <c r="L45">
        <f>IF(SUM($A$2:A45)&lt;6750,ROUND(SUM($A$2:A45)*0.9,0),6750)</f>
        <v>6750</v>
      </c>
    </row>
    <row r="46" spans="1:12" x14ac:dyDescent="0.25">
      <c r="A46">
        <f>Aktion1!B46+Aktion0!B46+Aktion2!B46+Aktion3!B46+Aktion4!B46+Aktion5!B46</f>
        <v>311</v>
      </c>
      <c r="L46">
        <f>IF(SUM($A$2:A46)&lt;6750,ROUND(SUM($A$2:A46)*0.9,0),6750)</f>
        <v>6750</v>
      </c>
    </row>
    <row r="47" spans="1:12" x14ac:dyDescent="0.25">
      <c r="A47">
        <f>Aktion1!B47+Aktion0!B47+Aktion2!B47+Aktion3!B47+Aktion4!B47+Aktion5!B47</f>
        <v>193</v>
      </c>
      <c r="L47">
        <f>IF(SUM($A$2:A47)&lt;6750,ROUND(SUM($A$2:A47)*0.9,0),6750)</f>
        <v>6750</v>
      </c>
    </row>
    <row r="48" spans="1:12" x14ac:dyDescent="0.25">
      <c r="A48">
        <f>Aktion1!B48+Aktion0!B48+Aktion2!B48+Aktion3!B48+Aktion4!B48+Aktion5!B48</f>
        <v>419</v>
      </c>
      <c r="L48">
        <f>IF(SUM($A$2:A48)&lt;6750,ROUND(SUM($A$2:A48)*0.9,0),6750)</f>
        <v>6750</v>
      </c>
    </row>
    <row r="49" spans="1:13" x14ac:dyDescent="0.25">
      <c r="A49">
        <f>Aktion1!B49+Aktion0!B49+Aktion2!B49+Aktion3!B49+Aktion4!B49+Aktion5!B49</f>
        <v>727</v>
      </c>
      <c r="L49">
        <f>IF(SUM($A$2:A49)&lt;6750,ROUND(SUM($A$2:A49)*0.9,0),6750)</f>
        <v>6750</v>
      </c>
    </row>
    <row r="50" spans="1:13" x14ac:dyDescent="0.25">
      <c r="A50">
        <f>Aktion1!B50+Aktion0!B50+Aktion2!B50+Aktion3!B50+Aktion4!B50+Aktion5!B50</f>
        <v>339</v>
      </c>
      <c r="L50">
        <f>IF(SUM($A$2:A50)&lt;6750,ROUND(SUM($A$2:A50)*0.9,0),6750)</f>
        <v>6750</v>
      </c>
    </row>
    <row r="51" spans="1:13" x14ac:dyDescent="0.25">
      <c r="A51">
        <f>Aktion1!B51+Aktion0!B51+Aktion2!B51+Aktion3!B51+Aktion4!B51+Aktion5!B51</f>
        <v>353</v>
      </c>
      <c r="L51">
        <f>IF(SUM($A$2:A51)&lt;6750,ROUND(SUM($A$2:A51)*0.9,0),6750)</f>
        <v>6750</v>
      </c>
    </row>
    <row r="52" spans="1:13" x14ac:dyDescent="0.25">
      <c r="A52">
        <f>Aktion1!B52+Aktion0!B52+Aktion2!B52+Aktion3!B52+Aktion4!B52+Aktion5!B52</f>
        <v>355</v>
      </c>
      <c r="L52">
        <f>IF(SUM($A$2:A52)&lt;6750,ROUND(SUM($A$2:A52)*0.9,0),6750)</f>
        <v>6750</v>
      </c>
    </row>
    <row r="53" spans="1:13" x14ac:dyDescent="0.25">
      <c r="A53">
        <f>Aktion1!B53+Aktion0!B53+Aktion2!B53+Aktion3!B53+Aktion4!B53+Aktion5!B53</f>
        <v>233</v>
      </c>
      <c r="L53">
        <f>IF(SUM($A$2:A53)&lt;6750,ROUND(SUM($A$2:A53)*0.9,0),6750)</f>
        <v>6750</v>
      </c>
    </row>
    <row r="54" spans="1:13" x14ac:dyDescent="0.25">
      <c r="A54">
        <f>Aktion1!B54+Aktion0!B54+Aktion2!B54+Aktion3!B54+Aktion4!B54+Aktion5!B54</f>
        <v>428</v>
      </c>
      <c r="L54">
        <f>IF(SUM($A$2:A54)&lt;6750,ROUND(SUM($A$2:A54)*0.9,0),6750)</f>
        <v>6750</v>
      </c>
    </row>
    <row r="55" spans="1:13" x14ac:dyDescent="0.25">
      <c r="A55">
        <f>Aktion1!B55+Aktion0!B55+Aktion2!B55+Aktion3!B55+Aktion4!B55+Aktion5!B55</f>
        <v>382</v>
      </c>
      <c r="L55">
        <f>IF(SUM($A$2:A55)&lt;6750,ROUND(SUM($A$2:A55)*0.9,0),6750)</f>
        <v>6750</v>
      </c>
    </row>
    <row r="56" spans="1:13" x14ac:dyDescent="0.25">
      <c r="A56">
        <f>Aktion1!B56+Aktion0!B56+Aktion2!B56+Aktion3!B56+Aktion4!B56+Aktion5!B56</f>
        <v>184</v>
      </c>
      <c r="L56">
        <f>IF(SUM($A$2:A56)&lt;6750,ROUND(SUM($A$2:A56)*0.9,0),6750)</f>
        <v>6750</v>
      </c>
    </row>
    <row r="57" spans="1:13" x14ac:dyDescent="0.25">
      <c r="A57">
        <f>Aktion1!B57+Aktion0!B57+Aktion2!B57+Aktion3!B57+Aktion4!B57+Aktion5!B57</f>
        <v>250</v>
      </c>
      <c r="L57">
        <f>IF(SUM($A$2:A57)&lt;6750,ROUND(SUM($A$2:A57)*0.9,0),6750)</f>
        <v>6750</v>
      </c>
    </row>
    <row r="58" spans="1:13" x14ac:dyDescent="0.25">
      <c r="A58">
        <f>Aktion1!B58+Aktion0!B58+Aktion2!B58+Aktion3!B58+Aktion4!B58+Aktion5!B58</f>
        <v>504</v>
      </c>
      <c r="L58">
        <f>IF(SUM($A$2:A58)&lt;6750,ROUND(SUM($A$2:A58)*0.9,0),6750)</f>
        <v>6750</v>
      </c>
    </row>
    <row r="59" spans="1:13" x14ac:dyDescent="0.25">
      <c r="A59">
        <f>Aktion1!B59+Aktion0!B59+Aktion2!B59+Aktion3!B59+Aktion4!B59+Aktion5!B59</f>
        <v>330</v>
      </c>
      <c r="L59">
        <f>IF(SUM($A$2:A59)&lt;6750,ROUND(SUM($A$2:A59)*0.9,0),6750)</f>
        <v>6750</v>
      </c>
    </row>
    <row r="60" spans="1:13" x14ac:dyDescent="0.25">
      <c r="A60">
        <f>Aktion1!B60+Aktion0!B60+Aktion2!B60+Aktion3!B60+Aktion4!B60+Aktion5!B60</f>
        <v>420</v>
      </c>
      <c r="L60">
        <f>IF(SUM($A$2:A60)&lt;6750,ROUND(SUM($A$2:A60)*0.9,0),6750)</f>
        <v>6750</v>
      </c>
    </row>
    <row r="61" spans="1:13" x14ac:dyDescent="0.25">
      <c r="A61">
        <f>Aktion1!B61+Aktion0!B61+Aktion2!B61+Aktion3!B61+Aktion4!B61+Aktion5!B61</f>
        <v>578</v>
      </c>
      <c r="L61">
        <f>IF(SUM($A$2:A61)&lt;6750,ROUND(SUM($A$2:A61)*0.9,0),6750)</f>
        <v>6750</v>
      </c>
    </row>
    <row r="62" spans="1:13" x14ac:dyDescent="0.25">
      <c r="A62">
        <f>Aktion1!B62+Aktion0!B62+Aktion2!B62+Aktion3!B62+Aktion4!B62+Aktion5!B62</f>
        <v>346</v>
      </c>
      <c r="L62">
        <f>IF(SUM($A$2:A62)&lt;6750,ROUND(SUM($A$2:A62)*0.9,0),6750)</f>
        <v>6750</v>
      </c>
    </row>
    <row r="64" spans="1:13" x14ac:dyDescent="0.25">
      <c r="L64">
        <f>SUM(L2:L62)</f>
        <v>348496</v>
      </c>
      <c r="M64">
        <v>1530</v>
      </c>
    </row>
    <row r="65" spans="1:13" x14ac:dyDescent="0.25">
      <c r="A65" t="s">
        <v>32</v>
      </c>
      <c r="B65" s="4" t="b">
        <f>B66&lt;B67</f>
        <v>1</v>
      </c>
      <c r="C65" s="7" t="b">
        <f t="shared" ref="C65:J65" si="0">C66&lt;C67</f>
        <v>1</v>
      </c>
      <c r="D65" s="4" t="b">
        <f t="shared" si="0"/>
        <v>1</v>
      </c>
      <c r="E65" s="8" t="b">
        <f t="shared" si="0"/>
        <v>1</v>
      </c>
      <c r="F65" s="8" t="b">
        <f t="shared" si="0"/>
        <v>1</v>
      </c>
      <c r="G65" s="7" t="b">
        <f t="shared" si="0"/>
        <v>1</v>
      </c>
      <c r="H65" s="7" t="b">
        <f t="shared" si="0"/>
        <v>1</v>
      </c>
      <c r="I65" s="7" t="b">
        <f t="shared" si="0"/>
        <v>1</v>
      </c>
      <c r="J65" s="7" t="b">
        <f t="shared" si="0"/>
        <v>1</v>
      </c>
      <c r="L65" s="7">
        <f>L64+50000</f>
        <v>398496</v>
      </c>
      <c r="M65">
        <v>350000</v>
      </c>
    </row>
    <row r="66" spans="1:13" x14ac:dyDescent="0.25">
      <c r="A66" t="s">
        <v>33</v>
      </c>
      <c r="B66">
        <f>d_diff!M64</f>
        <v>7.3795945966577015E-2</v>
      </c>
      <c r="C66" s="9">
        <f>d_diff!N64</f>
        <v>0.12971907785793702</v>
      </c>
      <c r="D66" s="9">
        <f>d_diff!O64</f>
        <v>0.20423130665394762</v>
      </c>
      <c r="E66" s="9">
        <f>d_diff!P64</f>
        <v>0.19420393290332441</v>
      </c>
      <c r="F66" s="9">
        <f>d_diff!Q64</f>
        <v>0.17853249610637933</v>
      </c>
      <c r="G66" s="9">
        <f>d_diff!R64</f>
        <v>0.15200880337569289</v>
      </c>
      <c r="H66" s="9">
        <f>d_diff!S64</f>
        <v>0.1407923387777209</v>
      </c>
      <c r="I66" s="9">
        <f>d_diff!T64</f>
        <v>9.1764325579709094E-2</v>
      </c>
      <c r="J66" s="9">
        <f>d_diff!U64</f>
        <v>0.15556468903589038</v>
      </c>
      <c r="M66">
        <f>0.9/500000</f>
        <v>1.8000000000000001E-6</v>
      </c>
    </row>
    <row r="67" spans="1:13" x14ac:dyDescent="0.25">
      <c r="A67" t="s">
        <v>22</v>
      </c>
      <c r="B67">
        <v>0.1739</v>
      </c>
      <c r="C67">
        <v>0.2417</v>
      </c>
      <c r="D67">
        <v>0.2417</v>
      </c>
      <c r="E67">
        <v>0.2417</v>
      </c>
      <c r="F67">
        <v>0.2417</v>
      </c>
      <c r="G67">
        <v>0.2417</v>
      </c>
      <c r="H67">
        <v>0.2417</v>
      </c>
      <c r="I67">
        <v>0.2417</v>
      </c>
      <c r="J67">
        <v>0.2417</v>
      </c>
      <c r="M67">
        <f>1-((M65-50000)*M66)</f>
        <v>0.45999999999999996</v>
      </c>
    </row>
    <row r="68" spans="1:13" x14ac:dyDescent="0.25">
      <c r="C68" s="6"/>
      <c r="E68" s="6"/>
      <c r="F68" s="6"/>
      <c r="G68" s="6"/>
      <c r="H68" s="6"/>
      <c r="I68" s="6"/>
      <c r="J68" s="6"/>
    </row>
    <row r="69" spans="1:13" x14ac:dyDescent="0.25">
      <c r="A69" t="s">
        <v>77</v>
      </c>
      <c r="B69">
        <f>TTEST($A$2:$A$62,A2:A62,2,d_Levene!B6)</f>
        <v>1</v>
      </c>
      <c r="C69" s="6">
        <f>TTEST($A$2:$A$62,B2:B31,2,d_Levene!C6)</f>
        <v>0.54255148372257955</v>
      </c>
      <c r="D69" s="6">
        <f>TTEST($A$2:$A$62,C2:C31,2,d_Levene!D6)</f>
        <v>0.38873617636098556</v>
      </c>
      <c r="E69" s="6">
        <f>TTEST($A$2:$A$62,D2:D31,2,d_Levene!E6)</f>
        <v>0.36879475836803699</v>
      </c>
      <c r="F69" s="6">
        <f>TTEST($A$2:$A$62,E2:E31,2,d_Levene!F6)</f>
        <v>0.31163515173754414</v>
      </c>
      <c r="G69" s="6">
        <f>TTEST($A$2:$A$62,F2:F31,2,d_Levene!G6)</f>
        <v>0.52477249035941775</v>
      </c>
      <c r="H69" s="6">
        <f>TTEST($A$2:$A$62,G2:G31,2,d_Levene!H6)</f>
        <v>0.61434924517001188</v>
      </c>
      <c r="I69" s="6">
        <f>TTEST($A$2:$A$62,H2:H31,2,d_Levene!I6)</f>
        <v>0.22559349238055401</v>
      </c>
      <c r="J69" s="6">
        <f>TTEST($A$2:$A$62,I2:I31,2,d_Levene!J6)</f>
        <v>0.80369689035769498</v>
      </c>
    </row>
    <row r="70" spans="1:13" x14ac:dyDescent="0.25">
      <c r="A70" t="s">
        <v>22</v>
      </c>
      <c r="B70">
        <v>0.05</v>
      </c>
      <c r="C70" s="6">
        <v>0.05</v>
      </c>
      <c r="D70">
        <v>0.05</v>
      </c>
      <c r="E70" s="6">
        <v>0.05</v>
      </c>
      <c r="F70" s="6">
        <v>0.05</v>
      </c>
      <c r="G70" s="6">
        <v>0.05</v>
      </c>
      <c r="H70" s="6">
        <v>0.05</v>
      </c>
      <c r="I70" s="6">
        <v>0.05</v>
      </c>
      <c r="J70" s="6">
        <v>0.05</v>
      </c>
    </row>
    <row r="71" spans="1:13" x14ac:dyDescent="0.25">
      <c r="A71" t="s">
        <v>70</v>
      </c>
      <c r="B71" s="4" t="b">
        <f>B69&lt;B70</f>
        <v>0</v>
      </c>
      <c r="C71" s="8" t="b">
        <f t="shared" ref="C71:J71" si="1">C69&lt;C70</f>
        <v>0</v>
      </c>
      <c r="D71" s="4" t="b">
        <f t="shared" si="1"/>
        <v>0</v>
      </c>
      <c r="E71" s="8" t="b">
        <f t="shared" si="1"/>
        <v>0</v>
      </c>
      <c r="F71" s="7" t="b">
        <f t="shared" si="1"/>
        <v>0</v>
      </c>
      <c r="G71" s="8" t="b">
        <f t="shared" si="1"/>
        <v>0</v>
      </c>
      <c r="H71" s="8" t="b">
        <f t="shared" si="1"/>
        <v>0</v>
      </c>
      <c r="I71" s="8" t="b">
        <f t="shared" si="1"/>
        <v>0</v>
      </c>
      <c r="J71" s="7" t="b">
        <f t="shared" si="1"/>
        <v>0</v>
      </c>
    </row>
    <row r="73" spans="1:13" x14ac:dyDescent="0.25">
      <c r="A73" t="s">
        <v>88</v>
      </c>
      <c r="C73">
        <f t="shared" ref="C73:J73" si="2">(SQRT(((_xlfn.VAR.S($A$2:$A$62)*COUNT($A$2:$A$62))+(_xlfn.VAR.S(B$2:B$31)*COUNT(B$2:B$31)))/(COUNT($A$2:$A$62)+COUNT(B$2:B$31))))</f>
        <v>147.15598770159843</v>
      </c>
      <c r="D73">
        <f t="shared" si="2"/>
        <v>170.0322682598497</v>
      </c>
      <c r="E73">
        <f t="shared" si="2"/>
        <v>173.16656395883876</v>
      </c>
      <c r="F73">
        <f t="shared" si="2"/>
        <v>172.52281457409154</v>
      </c>
      <c r="G73">
        <f t="shared" si="2"/>
        <v>176.4039722119405</v>
      </c>
      <c r="H73">
        <f t="shared" si="2"/>
        <v>160.06260707502994</v>
      </c>
      <c r="I73">
        <f t="shared" si="2"/>
        <v>144.49994232986163</v>
      </c>
      <c r="J73">
        <f t="shared" si="2"/>
        <v>155.55805098084429</v>
      </c>
    </row>
    <row r="74" spans="1:13" x14ac:dyDescent="0.25">
      <c r="A74" t="s">
        <v>87</v>
      </c>
      <c r="C74">
        <f>ABS((AVERAGE($A$2:$A$62)-AVERAGE(B$2:B$31))/C73)</f>
        <v>0.11140551823335831</v>
      </c>
      <c r="D74">
        <f t="shared" ref="D74:J74" si="3">ABS((AVERAGE($A$2:$A$62)-AVERAGE(C$2:C$31))/D73)</f>
        <v>0.19313595353623556</v>
      </c>
      <c r="E74">
        <f t="shared" si="3"/>
        <v>0.20138228072665099</v>
      </c>
      <c r="F74">
        <f t="shared" si="3"/>
        <v>0.22686474457838343</v>
      </c>
      <c r="G74">
        <f t="shared" si="3"/>
        <v>0.14232112017748735</v>
      </c>
      <c r="H74">
        <f t="shared" si="3"/>
        <v>0.11283494669831853</v>
      </c>
      <c r="I74">
        <f t="shared" si="3"/>
        <v>0.2137993176531108</v>
      </c>
      <c r="J74">
        <f t="shared" si="3"/>
        <v>5.0103411696756348E-2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L41" sqref="L41"/>
    </sheetView>
  </sheetViews>
  <sheetFormatPr baseColWidth="10" defaultRowHeight="15" x14ac:dyDescent="0.25"/>
  <sheetData>
    <row r="1" spans="1:9" x14ac:dyDescent="0.25">
      <c r="A1" t="s">
        <v>1</v>
      </c>
      <c r="B1" s="6" t="s">
        <v>79</v>
      </c>
      <c r="C1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</row>
    <row r="2" spans="1:9" x14ac:dyDescent="0.25">
      <c r="A2">
        <v>27</v>
      </c>
      <c r="B2">
        <v>208</v>
      </c>
      <c r="C2">
        <v>241</v>
      </c>
      <c r="D2">
        <v>223</v>
      </c>
      <c r="E2">
        <v>185</v>
      </c>
      <c r="F2">
        <v>188</v>
      </c>
      <c r="G2">
        <v>165</v>
      </c>
      <c r="H2">
        <v>237</v>
      </c>
      <c r="I2">
        <v>164</v>
      </c>
    </row>
    <row r="3" spans="1:9" x14ac:dyDescent="0.25">
      <c r="A3">
        <v>34</v>
      </c>
      <c r="B3">
        <v>223</v>
      </c>
      <c r="C3">
        <v>253</v>
      </c>
      <c r="D3">
        <v>263</v>
      </c>
      <c r="E3">
        <v>215</v>
      </c>
      <c r="F3">
        <v>204</v>
      </c>
      <c r="G3">
        <v>193</v>
      </c>
      <c r="H3">
        <v>241</v>
      </c>
      <c r="I3">
        <v>225</v>
      </c>
    </row>
    <row r="4" spans="1:9" x14ac:dyDescent="0.25">
      <c r="A4">
        <v>73</v>
      </c>
      <c r="B4">
        <v>237</v>
      </c>
      <c r="C4">
        <v>258</v>
      </c>
      <c r="D4">
        <v>265</v>
      </c>
      <c r="E4">
        <v>262</v>
      </c>
      <c r="F4">
        <v>232</v>
      </c>
      <c r="G4">
        <v>210</v>
      </c>
      <c r="H4">
        <v>242</v>
      </c>
      <c r="I4">
        <v>241</v>
      </c>
    </row>
    <row r="5" spans="1:9" x14ac:dyDescent="0.25">
      <c r="A5">
        <v>120</v>
      </c>
      <c r="B5">
        <v>248</v>
      </c>
      <c r="C5">
        <v>269</v>
      </c>
      <c r="D5">
        <v>267</v>
      </c>
      <c r="E5">
        <v>270</v>
      </c>
      <c r="F5">
        <v>233</v>
      </c>
      <c r="G5">
        <v>212</v>
      </c>
      <c r="H5">
        <v>245</v>
      </c>
      <c r="I5">
        <v>248</v>
      </c>
    </row>
    <row r="6" spans="1:9" x14ac:dyDescent="0.25">
      <c r="A6">
        <v>124</v>
      </c>
      <c r="B6">
        <v>268</v>
      </c>
      <c r="C6">
        <v>271</v>
      </c>
      <c r="D6">
        <v>274</v>
      </c>
      <c r="E6">
        <v>278</v>
      </c>
      <c r="F6">
        <v>242</v>
      </c>
      <c r="G6">
        <v>216</v>
      </c>
      <c r="H6">
        <v>252</v>
      </c>
      <c r="I6">
        <v>249</v>
      </c>
    </row>
    <row r="7" spans="1:9" x14ac:dyDescent="0.25">
      <c r="A7">
        <v>134</v>
      </c>
      <c r="B7">
        <v>269</v>
      </c>
      <c r="C7">
        <v>277</v>
      </c>
      <c r="D7">
        <v>275</v>
      </c>
      <c r="E7">
        <v>281</v>
      </c>
      <c r="F7">
        <v>254</v>
      </c>
      <c r="G7">
        <v>222</v>
      </c>
      <c r="H7">
        <v>259</v>
      </c>
      <c r="I7">
        <v>251</v>
      </c>
    </row>
    <row r="8" spans="1:9" x14ac:dyDescent="0.25">
      <c r="A8">
        <v>158</v>
      </c>
      <c r="B8">
        <v>294</v>
      </c>
      <c r="C8">
        <v>279</v>
      </c>
      <c r="D8">
        <v>275</v>
      </c>
      <c r="E8">
        <v>284</v>
      </c>
      <c r="F8">
        <v>256</v>
      </c>
      <c r="G8">
        <v>230</v>
      </c>
      <c r="H8">
        <v>260</v>
      </c>
      <c r="I8">
        <v>253</v>
      </c>
    </row>
    <row r="9" spans="1:9" x14ac:dyDescent="0.25">
      <c r="A9">
        <v>175</v>
      </c>
      <c r="B9">
        <v>300</v>
      </c>
      <c r="C9">
        <v>279</v>
      </c>
      <c r="D9">
        <v>276</v>
      </c>
      <c r="E9">
        <v>289</v>
      </c>
      <c r="F9">
        <v>259</v>
      </c>
      <c r="G9">
        <v>237</v>
      </c>
      <c r="H9">
        <v>268</v>
      </c>
      <c r="I9">
        <v>253</v>
      </c>
    </row>
    <row r="10" spans="1:9" x14ac:dyDescent="0.25">
      <c r="A10">
        <v>178</v>
      </c>
      <c r="B10">
        <v>304</v>
      </c>
      <c r="C10">
        <v>285</v>
      </c>
      <c r="D10">
        <v>277</v>
      </c>
      <c r="E10">
        <v>290</v>
      </c>
      <c r="F10">
        <v>264</v>
      </c>
      <c r="G10">
        <v>242</v>
      </c>
      <c r="H10">
        <v>277</v>
      </c>
      <c r="I10">
        <v>256</v>
      </c>
    </row>
    <row r="11" spans="1:9" x14ac:dyDescent="0.25">
      <c r="A11">
        <v>184</v>
      </c>
      <c r="B11">
        <v>306</v>
      </c>
      <c r="C11">
        <v>288</v>
      </c>
      <c r="D11">
        <v>278</v>
      </c>
      <c r="E11">
        <v>298</v>
      </c>
      <c r="F11">
        <v>269</v>
      </c>
      <c r="G11">
        <v>247</v>
      </c>
      <c r="H11">
        <v>292</v>
      </c>
      <c r="I11">
        <v>270</v>
      </c>
    </row>
    <row r="12" spans="1:9" x14ac:dyDescent="0.25">
      <c r="A12">
        <v>193</v>
      </c>
      <c r="B12">
        <v>309</v>
      </c>
      <c r="C12">
        <v>289</v>
      </c>
      <c r="D12">
        <v>278</v>
      </c>
      <c r="E12">
        <v>301</v>
      </c>
      <c r="F12">
        <v>276</v>
      </c>
      <c r="G12">
        <v>247</v>
      </c>
      <c r="H12">
        <v>304</v>
      </c>
      <c r="I12">
        <v>285</v>
      </c>
    </row>
    <row r="13" spans="1:9" x14ac:dyDescent="0.25">
      <c r="A13">
        <v>193</v>
      </c>
      <c r="B13">
        <v>315</v>
      </c>
      <c r="C13">
        <v>297</v>
      </c>
      <c r="D13">
        <v>298</v>
      </c>
      <c r="E13">
        <v>303</v>
      </c>
      <c r="F13">
        <v>287</v>
      </c>
      <c r="G13">
        <v>264</v>
      </c>
      <c r="H13">
        <v>305</v>
      </c>
      <c r="I13">
        <v>310</v>
      </c>
    </row>
    <row r="14" spans="1:9" x14ac:dyDescent="0.25">
      <c r="A14">
        <v>194</v>
      </c>
      <c r="B14">
        <v>319</v>
      </c>
      <c r="C14">
        <v>301</v>
      </c>
      <c r="D14">
        <v>314</v>
      </c>
      <c r="E14">
        <v>306</v>
      </c>
      <c r="F14">
        <v>287</v>
      </c>
      <c r="G14">
        <v>267</v>
      </c>
      <c r="H14">
        <v>308</v>
      </c>
      <c r="I14">
        <v>318</v>
      </c>
    </row>
    <row r="15" spans="1:9" x14ac:dyDescent="0.25">
      <c r="A15">
        <v>203</v>
      </c>
      <c r="B15">
        <v>323</v>
      </c>
      <c r="C15">
        <v>313</v>
      </c>
      <c r="D15">
        <v>318</v>
      </c>
      <c r="E15">
        <v>308</v>
      </c>
      <c r="F15">
        <v>292</v>
      </c>
      <c r="G15">
        <v>269</v>
      </c>
      <c r="H15">
        <v>313</v>
      </c>
      <c r="I15">
        <v>323</v>
      </c>
    </row>
    <row r="16" spans="1:9" x14ac:dyDescent="0.25">
      <c r="A16">
        <v>216</v>
      </c>
      <c r="B16">
        <v>326</v>
      </c>
      <c r="C16">
        <v>325</v>
      </c>
      <c r="D16">
        <v>318</v>
      </c>
      <c r="E16">
        <v>312</v>
      </c>
      <c r="F16">
        <v>314</v>
      </c>
      <c r="G16">
        <v>330</v>
      </c>
      <c r="H16">
        <v>327</v>
      </c>
      <c r="I16">
        <v>324</v>
      </c>
    </row>
    <row r="17" spans="1:9" x14ac:dyDescent="0.25">
      <c r="A17">
        <v>233</v>
      </c>
      <c r="B17">
        <v>326</v>
      </c>
      <c r="C17">
        <v>347</v>
      </c>
      <c r="D17">
        <v>321</v>
      </c>
      <c r="E17">
        <v>345</v>
      </c>
      <c r="F17">
        <v>323</v>
      </c>
      <c r="G17">
        <v>346</v>
      </c>
      <c r="H17">
        <v>327</v>
      </c>
      <c r="I17">
        <v>325</v>
      </c>
    </row>
    <row r="18" spans="1:9" x14ac:dyDescent="0.25">
      <c r="A18">
        <v>250</v>
      </c>
      <c r="B18">
        <v>328</v>
      </c>
      <c r="C18">
        <v>353</v>
      </c>
      <c r="D18">
        <v>339</v>
      </c>
      <c r="E18">
        <v>358</v>
      </c>
      <c r="F18">
        <v>331</v>
      </c>
      <c r="G18">
        <v>349</v>
      </c>
      <c r="H18">
        <v>340</v>
      </c>
      <c r="I18">
        <v>339</v>
      </c>
    </row>
    <row r="19" spans="1:9" x14ac:dyDescent="0.25">
      <c r="A19">
        <v>251</v>
      </c>
      <c r="B19">
        <v>343</v>
      </c>
      <c r="C19">
        <v>358</v>
      </c>
      <c r="D19">
        <v>360</v>
      </c>
      <c r="E19">
        <v>359</v>
      </c>
      <c r="F19">
        <v>362</v>
      </c>
      <c r="G19">
        <v>350</v>
      </c>
      <c r="H19">
        <v>342</v>
      </c>
      <c r="I19">
        <v>347</v>
      </c>
    </row>
    <row r="20" spans="1:9" x14ac:dyDescent="0.25">
      <c r="A20">
        <v>297</v>
      </c>
      <c r="B20">
        <v>349</v>
      </c>
      <c r="C20">
        <v>373</v>
      </c>
      <c r="D20">
        <v>385</v>
      </c>
      <c r="E20">
        <v>367</v>
      </c>
      <c r="F20">
        <v>383</v>
      </c>
      <c r="G20">
        <v>351</v>
      </c>
      <c r="H20">
        <v>356</v>
      </c>
      <c r="I20">
        <v>350</v>
      </c>
    </row>
    <row r="21" spans="1:9" x14ac:dyDescent="0.25">
      <c r="A21">
        <v>309</v>
      </c>
      <c r="B21">
        <v>354</v>
      </c>
      <c r="C21">
        <v>375</v>
      </c>
      <c r="D21">
        <v>404</v>
      </c>
      <c r="E21">
        <v>384</v>
      </c>
      <c r="F21">
        <v>407</v>
      </c>
      <c r="G21">
        <v>383</v>
      </c>
      <c r="H21">
        <v>359</v>
      </c>
      <c r="I21">
        <v>350</v>
      </c>
    </row>
    <row r="22" spans="1:9" x14ac:dyDescent="0.25">
      <c r="A22">
        <v>310</v>
      </c>
      <c r="B22">
        <v>355</v>
      </c>
      <c r="C22">
        <v>380</v>
      </c>
      <c r="D22">
        <v>437</v>
      </c>
      <c r="E22">
        <v>411</v>
      </c>
      <c r="F22">
        <v>407</v>
      </c>
      <c r="G22">
        <v>387</v>
      </c>
      <c r="H22">
        <v>359</v>
      </c>
      <c r="I22">
        <v>359</v>
      </c>
    </row>
    <row r="23" spans="1:9" x14ac:dyDescent="0.25">
      <c r="A23">
        <v>311</v>
      </c>
      <c r="B23">
        <v>382</v>
      </c>
      <c r="C23">
        <v>435</v>
      </c>
      <c r="D23">
        <v>437</v>
      </c>
      <c r="E23">
        <v>435</v>
      </c>
      <c r="F23">
        <v>449</v>
      </c>
      <c r="G23">
        <v>393</v>
      </c>
      <c r="H23">
        <v>362</v>
      </c>
      <c r="I23">
        <v>388</v>
      </c>
    </row>
    <row r="24" spans="1:9" x14ac:dyDescent="0.25">
      <c r="A24">
        <v>321</v>
      </c>
      <c r="B24">
        <v>383</v>
      </c>
      <c r="C24">
        <v>471</v>
      </c>
      <c r="D24">
        <v>448</v>
      </c>
      <c r="E24">
        <v>506</v>
      </c>
      <c r="F24">
        <v>451</v>
      </c>
      <c r="G24">
        <v>408</v>
      </c>
      <c r="H24">
        <v>370</v>
      </c>
      <c r="I24">
        <v>435</v>
      </c>
    </row>
    <row r="25" spans="1:9" x14ac:dyDescent="0.25">
      <c r="A25">
        <v>330</v>
      </c>
      <c r="B25">
        <v>420</v>
      </c>
      <c r="C25">
        <v>545</v>
      </c>
      <c r="D25">
        <v>469</v>
      </c>
      <c r="E25">
        <v>512</v>
      </c>
      <c r="F25">
        <v>469</v>
      </c>
      <c r="G25">
        <v>456</v>
      </c>
      <c r="H25">
        <v>389</v>
      </c>
      <c r="I25">
        <v>465</v>
      </c>
    </row>
    <row r="26" spans="1:9" x14ac:dyDescent="0.25">
      <c r="A26">
        <v>330</v>
      </c>
      <c r="B26">
        <v>431</v>
      </c>
      <c r="C26">
        <v>570</v>
      </c>
      <c r="D26">
        <v>496</v>
      </c>
      <c r="E26">
        <v>566</v>
      </c>
      <c r="F26">
        <v>546</v>
      </c>
      <c r="G26">
        <v>464</v>
      </c>
      <c r="H26">
        <v>401</v>
      </c>
      <c r="I26">
        <v>470</v>
      </c>
    </row>
    <row r="27" spans="1:9" x14ac:dyDescent="0.25">
      <c r="A27">
        <v>339</v>
      </c>
      <c r="B27">
        <v>467</v>
      </c>
      <c r="C27">
        <v>576</v>
      </c>
      <c r="D27">
        <v>563</v>
      </c>
      <c r="E27">
        <v>588</v>
      </c>
      <c r="F27">
        <v>593</v>
      </c>
      <c r="G27">
        <v>488</v>
      </c>
      <c r="H27">
        <v>403</v>
      </c>
      <c r="I27">
        <v>499</v>
      </c>
    </row>
    <row r="28" spans="1:9" x14ac:dyDescent="0.25">
      <c r="A28">
        <v>346</v>
      </c>
      <c r="B28">
        <v>479</v>
      </c>
      <c r="C28">
        <v>590</v>
      </c>
      <c r="D28">
        <v>602</v>
      </c>
      <c r="E28">
        <v>601</v>
      </c>
      <c r="F28">
        <v>651</v>
      </c>
      <c r="G28">
        <v>489</v>
      </c>
      <c r="H28">
        <v>420</v>
      </c>
      <c r="I28">
        <v>511</v>
      </c>
    </row>
    <row r="29" spans="1:9" x14ac:dyDescent="0.25">
      <c r="A29">
        <v>353</v>
      </c>
      <c r="B29">
        <v>488</v>
      </c>
      <c r="C29">
        <v>620</v>
      </c>
      <c r="D29">
        <v>605</v>
      </c>
      <c r="E29">
        <v>689</v>
      </c>
      <c r="F29">
        <v>674</v>
      </c>
      <c r="G29">
        <v>548</v>
      </c>
      <c r="H29">
        <v>438</v>
      </c>
      <c r="I29">
        <v>568</v>
      </c>
    </row>
    <row r="30" spans="1:9" x14ac:dyDescent="0.25">
      <c r="A30">
        <v>355</v>
      </c>
      <c r="B30">
        <v>488</v>
      </c>
      <c r="C30">
        <v>631</v>
      </c>
      <c r="D30">
        <v>928</v>
      </c>
      <c r="E30">
        <v>864</v>
      </c>
      <c r="F30">
        <v>701</v>
      </c>
      <c r="G30">
        <v>665</v>
      </c>
      <c r="H30">
        <v>454</v>
      </c>
      <c r="I30">
        <v>645</v>
      </c>
    </row>
    <row r="31" spans="1:9" x14ac:dyDescent="0.25">
      <c r="A31">
        <v>358</v>
      </c>
      <c r="B31">
        <v>567</v>
      </c>
      <c r="C31">
        <v>1037</v>
      </c>
      <c r="D31">
        <v>954</v>
      </c>
      <c r="E31">
        <v>908</v>
      </c>
      <c r="F31">
        <v>1050</v>
      </c>
      <c r="G31">
        <v>731</v>
      </c>
      <c r="H31">
        <v>524</v>
      </c>
      <c r="I31">
        <v>646</v>
      </c>
    </row>
    <row r="32" spans="1:9" x14ac:dyDescent="0.25">
      <c r="A32">
        <v>366</v>
      </c>
    </row>
    <row r="33" spans="1:1" x14ac:dyDescent="0.25">
      <c r="A33">
        <v>375</v>
      </c>
    </row>
    <row r="34" spans="1:1" x14ac:dyDescent="0.25">
      <c r="A34">
        <v>375</v>
      </c>
    </row>
    <row r="35" spans="1:1" x14ac:dyDescent="0.25">
      <c r="A35">
        <v>382</v>
      </c>
    </row>
    <row r="36" spans="1:1" x14ac:dyDescent="0.25">
      <c r="A36">
        <v>388</v>
      </c>
    </row>
    <row r="37" spans="1:1" x14ac:dyDescent="0.25">
      <c r="A37">
        <v>388</v>
      </c>
    </row>
    <row r="38" spans="1:1" x14ac:dyDescent="0.25">
      <c r="A38">
        <v>397</v>
      </c>
    </row>
    <row r="39" spans="1:1" x14ac:dyDescent="0.25">
      <c r="A39">
        <v>403</v>
      </c>
    </row>
    <row r="40" spans="1:1" x14ac:dyDescent="0.25">
      <c r="A40">
        <v>404</v>
      </c>
    </row>
    <row r="41" spans="1:1" x14ac:dyDescent="0.25">
      <c r="A41">
        <v>406</v>
      </c>
    </row>
    <row r="42" spans="1:1" x14ac:dyDescent="0.25">
      <c r="A42">
        <v>414</v>
      </c>
    </row>
    <row r="43" spans="1:1" x14ac:dyDescent="0.25">
      <c r="A43">
        <v>419</v>
      </c>
    </row>
    <row r="44" spans="1:1" x14ac:dyDescent="0.25">
      <c r="A44">
        <v>419</v>
      </c>
    </row>
    <row r="45" spans="1:1" x14ac:dyDescent="0.25">
      <c r="A45">
        <v>420</v>
      </c>
    </row>
    <row r="46" spans="1:1" x14ac:dyDescent="0.25">
      <c r="A46">
        <v>428</v>
      </c>
    </row>
    <row r="47" spans="1:1" x14ac:dyDescent="0.25">
      <c r="A47">
        <v>452</v>
      </c>
    </row>
    <row r="48" spans="1:1" x14ac:dyDescent="0.25">
      <c r="A48">
        <v>462</v>
      </c>
    </row>
    <row r="49" spans="1:1" x14ac:dyDescent="0.25">
      <c r="A49">
        <v>499</v>
      </c>
    </row>
    <row r="50" spans="1:1" x14ac:dyDescent="0.25">
      <c r="A50">
        <v>504</v>
      </c>
    </row>
    <row r="51" spans="1:1" x14ac:dyDescent="0.25">
      <c r="A51">
        <v>512</v>
      </c>
    </row>
    <row r="52" spans="1:1" x14ac:dyDescent="0.25">
      <c r="A52">
        <v>518</v>
      </c>
    </row>
    <row r="53" spans="1:1" x14ac:dyDescent="0.25">
      <c r="A53">
        <v>520</v>
      </c>
    </row>
    <row r="54" spans="1:1" x14ac:dyDescent="0.25">
      <c r="A54">
        <v>522</v>
      </c>
    </row>
    <row r="55" spans="1:1" x14ac:dyDescent="0.25">
      <c r="A55">
        <v>578</v>
      </c>
    </row>
    <row r="56" spans="1:1" x14ac:dyDescent="0.25">
      <c r="A56">
        <v>619</v>
      </c>
    </row>
    <row r="57" spans="1:1" x14ac:dyDescent="0.25">
      <c r="A57">
        <v>638</v>
      </c>
    </row>
    <row r="58" spans="1:1" x14ac:dyDescent="0.25">
      <c r="A58">
        <v>674</v>
      </c>
    </row>
    <row r="59" spans="1:1" x14ac:dyDescent="0.25">
      <c r="A59">
        <v>677</v>
      </c>
    </row>
    <row r="60" spans="1:1" x14ac:dyDescent="0.25">
      <c r="A60">
        <v>687</v>
      </c>
    </row>
    <row r="61" spans="1:1" x14ac:dyDescent="0.25">
      <c r="A61">
        <v>693</v>
      </c>
    </row>
    <row r="62" spans="1:1" x14ac:dyDescent="0.25">
      <c r="A62">
        <v>727</v>
      </c>
    </row>
  </sheetData>
  <sortState ref="I2:I64">
    <sortCondition ref="I1"/>
  </sortState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workbookViewId="0">
      <selection activeCell="D2" sqref="D2"/>
    </sheetView>
  </sheetViews>
  <sheetFormatPr baseColWidth="10" defaultRowHeight="15" x14ac:dyDescent="0.25"/>
  <cols>
    <col min="4" max="4" width="23.7109375" customWidth="1"/>
  </cols>
  <sheetData>
    <row r="1" spans="1:21" x14ac:dyDescent="0.25">
      <c r="A1" t="s">
        <v>23</v>
      </c>
      <c r="B1" t="s">
        <v>25</v>
      </c>
      <c r="C1" t="s">
        <v>25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</row>
    <row r="2" spans="1:21" x14ac:dyDescent="0.25">
      <c r="A2">
        <v>1</v>
      </c>
      <c r="B2">
        <f>(A2-1)/61</f>
        <v>0</v>
      </c>
      <c r="C2">
        <f>(A2-1)/30</f>
        <v>0</v>
      </c>
      <c r="D2">
        <f>NORMDIST(d_sortiert!A2,AVERAGE(d_sortiert!A$2:A$62),_xlfn.STDEV.S(d_sortiert!A$2:A$62),1)</f>
        <v>2.3382902655730592E-2</v>
      </c>
      <c r="E2">
        <f>NORMDIST(d_sortiert!B2,AVERAGE(d_sortiert!B$2:B$31),_xlfn.STDEV.S(d_sortiert!B$2:B$31),1)</f>
        <v>5.4312748957462631E-2</v>
      </c>
      <c r="F2">
        <f>NORMDIST(d_sortiert!C2,AVERAGE(d_sortiert!C$2:C$31),_xlfn.STDEV.S(d_sortiert!C$2:C$31),1)</f>
        <v>0.18315181955480508</v>
      </c>
      <c r="G2">
        <f>NORMDIST(d_sortiert!D2,AVERAGE(d_sortiert!D$2:D$31),_xlfn.STDEV.S(d_sortiert!D$2:D$31),1)</f>
        <v>0.16654019221075614</v>
      </c>
      <c r="H2">
        <f>NORMDIST(d_sortiert!E2,AVERAGE(d_sortiert!E$2:E$31),_xlfn.STDEV.S(d_sortiert!E$2:E$31),1)</f>
        <v>0.11238141836961983</v>
      </c>
      <c r="I2">
        <f>NORMDIST(d_sortiert!F2,AVERAGE(d_sortiert!F$2:F$31),_xlfn.STDEV.S(d_sortiert!F$2:F$31),1)</f>
        <v>0.14605359682438318</v>
      </c>
      <c r="J2">
        <f>NORMDIST(d_sortiert!G2,AVERAGE(d_sortiert!G$2:G$31),_xlfn.STDEV.S(d_sortiert!G$2:G$31),1)</f>
        <v>9.8496687303946479E-2</v>
      </c>
      <c r="K2">
        <f>NORMDIST(d_sortiert!H2,AVERAGE(d_sortiert!H$2:H$31),_xlfn.STDEV.S(d_sortiert!H$2:H$31),1)</f>
        <v>9.1764325579709094E-2</v>
      </c>
      <c r="L2">
        <f>NORMDIST(d_sortiert!I2,AVERAGE(d_sortiert!I$2:I$31),_xlfn.STDEV.S(d_sortiert!I$2:I$31),1)</f>
        <v>6.0220595281182607E-2</v>
      </c>
      <c r="M2">
        <f t="shared" ref="M2:M33" si="0">ABS($B2-D2)</f>
        <v>2.3382902655730592E-2</v>
      </c>
      <c r="N2">
        <f t="shared" ref="N2:N31" si="1">ABS($C2-E2)</f>
        <v>5.4312748957462631E-2</v>
      </c>
      <c r="O2">
        <f t="shared" ref="O2:O31" si="2">ABS($C2-F2)</f>
        <v>0.18315181955480508</v>
      </c>
      <c r="P2">
        <f t="shared" ref="P2:P31" si="3">ABS($C2-G2)</f>
        <v>0.16654019221075614</v>
      </c>
      <c r="Q2">
        <f t="shared" ref="Q2:Q31" si="4">ABS($C2-H2)</f>
        <v>0.11238141836961983</v>
      </c>
      <c r="R2">
        <f t="shared" ref="R2:R31" si="5">ABS($C2-I2)</f>
        <v>0.14605359682438318</v>
      </c>
      <c r="S2">
        <f t="shared" ref="S2:S31" si="6">ABS($C2-J2)</f>
        <v>9.8496687303946479E-2</v>
      </c>
      <c r="T2">
        <f t="shared" ref="T2:T31" si="7">ABS($C2-K2)</f>
        <v>9.1764325579709094E-2</v>
      </c>
      <c r="U2">
        <f t="shared" ref="U2:U31" si="8">ABS($C2-L2)</f>
        <v>6.0220595281182607E-2</v>
      </c>
    </row>
    <row r="3" spans="1:21" x14ac:dyDescent="0.25">
      <c r="A3">
        <v>2</v>
      </c>
      <c r="B3">
        <f t="shared" ref="B3:B62" si="9">(A3-1)/61</f>
        <v>1.6393442622950821E-2</v>
      </c>
      <c r="C3">
        <f t="shared" ref="C3:C31" si="10">(A3-1)/30</f>
        <v>3.3333333333333333E-2</v>
      </c>
      <c r="D3">
        <f>NORMDIST(d_sortiert!A3,AVERAGE(d_sortiert!A$2:A$62),_xlfn.STDEV.S(d_sortiert!A$2:A$62),1)</f>
        <v>2.5765319889261916E-2</v>
      </c>
      <c r="E3">
        <f>NORMDIST(d_sortiert!B3,AVERAGE(d_sortiert!B$2:B$31),_xlfn.STDEV.S(d_sortiert!B$2:B$31),1)</f>
        <v>7.6183092041344519E-2</v>
      </c>
      <c r="F3">
        <f>NORMDIST(d_sortiert!C3,AVERAGE(d_sortiert!C$2:C$31),_xlfn.STDEV.S(d_sortiert!C$2:C$31),1)</f>
        <v>0.2022625484875912</v>
      </c>
      <c r="G3">
        <f>NORMDIST(d_sortiert!D3,AVERAGE(d_sortiert!D$2:D$31),_xlfn.STDEV.S(d_sortiert!D$2:D$31),1)</f>
        <v>0.22753726623665774</v>
      </c>
      <c r="H3">
        <f>NORMDIST(d_sortiert!E3,AVERAGE(d_sortiert!E$2:E$31),_xlfn.STDEV.S(d_sortiert!E$2:E$31),1)</f>
        <v>0.14766105987803455</v>
      </c>
      <c r="I3">
        <f>NORMDIST(d_sortiert!F3,AVERAGE(d_sortiert!F$2:F$31),_xlfn.STDEV.S(d_sortiert!F$2:F$31),1)</f>
        <v>0.16616643276092313</v>
      </c>
      <c r="J3">
        <f>NORMDIST(d_sortiert!G3,AVERAGE(d_sortiert!G$2:G$31),_xlfn.STDEV.S(d_sortiert!G$2:G$31),1)</f>
        <v>0.1378991731526624</v>
      </c>
      <c r="K3">
        <f>NORMDIST(d_sortiert!H3,AVERAGE(d_sortiert!H$2:H$31),_xlfn.STDEV.S(d_sortiert!H$2:H$31),1)</f>
        <v>0.1012885559928398</v>
      </c>
      <c r="L3">
        <f>NORMDIST(d_sortiert!I3,AVERAGE(d_sortiert!I$2:I$31),_xlfn.STDEV.S(d_sortiert!I$2:I$31),1)</f>
        <v>0.144929416253992</v>
      </c>
      <c r="M3">
        <f t="shared" si="0"/>
        <v>9.3718772663110954E-3</v>
      </c>
      <c r="N3">
        <f t="shared" si="1"/>
        <v>4.2849758708011186E-2</v>
      </c>
      <c r="O3">
        <f t="shared" si="2"/>
        <v>0.16892921515425788</v>
      </c>
      <c r="P3">
        <f t="shared" si="3"/>
        <v>0.19420393290332441</v>
      </c>
      <c r="Q3">
        <f t="shared" si="4"/>
        <v>0.11432772654470122</v>
      </c>
      <c r="R3">
        <f t="shared" si="5"/>
        <v>0.13283309942758981</v>
      </c>
      <c r="S3">
        <f t="shared" si="6"/>
        <v>0.10456583981932907</v>
      </c>
      <c r="T3">
        <f t="shared" si="7"/>
        <v>6.7955222659506459E-2</v>
      </c>
      <c r="U3">
        <f t="shared" si="8"/>
        <v>0.11159608292065867</v>
      </c>
    </row>
    <row r="4" spans="1:21" x14ac:dyDescent="0.25">
      <c r="A4">
        <v>3</v>
      </c>
      <c r="B4">
        <f t="shared" si="9"/>
        <v>3.2786885245901641E-2</v>
      </c>
      <c r="C4">
        <f t="shared" si="10"/>
        <v>6.6666666666666666E-2</v>
      </c>
      <c r="D4">
        <f>NORMDIST(d_sortiert!A4,AVERAGE(d_sortiert!A$2:A$62),_xlfn.STDEV.S(d_sortiert!A$2:A$62),1)</f>
        <v>4.3036797276532916E-2</v>
      </c>
      <c r="E4">
        <f>NORMDIST(d_sortiert!B4,AVERAGE(d_sortiert!B$2:B$31),_xlfn.STDEV.S(d_sortiert!B$2:B$31),1)</f>
        <v>0.10211531063681147</v>
      </c>
      <c r="F4">
        <f>NORMDIST(d_sortiert!C4,AVERAGE(d_sortiert!C$2:C$31),_xlfn.STDEV.S(d_sortiert!C$2:C$31),1)</f>
        <v>0.21056513555025114</v>
      </c>
      <c r="G4">
        <f>NORMDIST(d_sortiert!D4,AVERAGE(d_sortiert!D$2:D$31),_xlfn.STDEV.S(d_sortiert!D$2:D$31),1)</f>
        <v>0.23088527382261745</v>
      </c>
      <c r="H4">
        <f>NORMDIST(d_sortiert!E4,AVERAGE(d_sortiert!E$2:E$31),_xlfn.STDEV.S(d_sortiert!E$2:E$31),1)</f>
        <v>0.21646416124111628</v>
      </c>
      <c r="I4">
        <f>NORMDIST(d_sortiert!F4,AVERAGE(d_sortiert!F$2:F$31),_xlfn.STDEV.S(d_sortiert!F$2:F$31),1)</f>
        <v>0.20545947621809751</v>
      </c>
      <c r="J4">
        <f>NORMDIST(d_sortiert!G4,AVERAGE(d_sortiert!G$2:G$31),_xlfn.STDEV.S(d_sortiert!G$2:G$31),1)</f>
        <v>0.16648212777306501</v>
      </c>
      <c r="K4">
        <f>NORMDIST(d_sortiert!H4,AVERAGE(d_sortiert!H$2:H$31),_xlfn.STDEV.S(d_sortiert!H$2:H$31),1)</f>
        <v>0.10377835767867125</v>
      </c>
      <c r="L4">
        <f>NORMDIST(d_sortiert!I4,AVERAGE(d_sortiert!I$2:I$31),_xlfn.STDEV.S(d_sortiert!I$2:I$31),1)</f>
        <v>0.17651496829362984</v>
      </c>
      <c r="M4">
        <f t="shared" si="0"/>
        <v>1.0249912030631275E-2</v>
      </c>
      <c r="N4">
        <f t="shared" si="1"/>
        <v>3.54486439701448E-2</v>
      </c>
      <c r="O4">
        <f t="shared" si="2"/>
        <v>0.14389846888358448</v>
      </c>
      <c r="P4">
        <f t="shared" si="3"/>
        <v>0.16421860715595077</v>
      </c>
      <c r="Q4">
        <f t="shared" si="4"/>
        <v>0.14979749457444963</v>
      </c>
      <c r="R4">
        <f t="shared" si="5"/>
        <v>0.13879280955143086</v>
      </c>
      <c r="S4">
        <f t="shared" si="6"/>
        <v>9.9815461106398343E-2</v>
      </c>
      <c r="T4">
        <f t="shared" si="7"/>
        <v>3.711169101200458E-2</v>
      </c>
      <c r="U4">
        <f t="shared" si="8"/>
        <v>0.10984830162696317</v>
      </c>
    </row>
    <row r="5" spans="1:21" x14ac:dyDescent="0.25">
      <c r="A5">
        <v>4</v>
      </c>
      <c r="B5">
        <f t="shared" si="9"/>
        <v>4.9180327868852458E-2</v>
      </c>
      <c r="C5">
        <f t="shared" si="10"/>
        <v>0.1</v>
      </c>
      <c r="D5">
        <f>NORMDIST(d_sortiert!A5,AVERAGE(d_sortiert!A$2:A$62),_xlfn.STDEV.S(d_sortiert!A$2:A$62),1)</f>
        <v>7.5126232464410525E-2</v>
      </c>
      <c r="E5">
        <f>NORMDIST(d_sortiert!B5,AVERAGE(d_sortiert!B$2:B$31),_xlfn.STDEV.S(d_sortiert!B$2:B$31),1)</f>
        <v>0.12660385888050085</v>
      </c>
      <c r="F5">
        <f>NORMDIST(d_sortiert!C5,AVERAGE(d_sortiert!C$2:C$31),_xlfn.STDEV.S(d_sortiert!C$2:C$31),1)</f>
        <v>0.22951928345377456</v>
      </c>
      <c r="G5">
        <f>NORMDIST(d_sortiert!D5,AVERAGE(d_sortiert!D$2:D$31),_xlfn.STDEV.S(d_sortiert!D$2:D$31),1)</f>
        <v>0.23426061168811185</v>
      </c>
      <c r="H5">
        <f>NORMDIST(d_sortiert!E5,AVERAGE(d_sortiert!E$2:E$31),_xlfn.STDEV.S(d_sortiert!E$2:E$31),1)</f>
        <v>0.22978985021833337</v>
      </c>
      <c r="I5">
        <f>NORMDIST(d_sortiert!F5,AVERAGE(d_sortiert!F$2:F$31),_xlfn.STDEV.S(d_sortiert!F$2:F$31),1)</f>
        <v>0.20695785408308787</v>
      </c>
      <c r="J5">
        <f>NORMDIST(d_sortiert!G5,AVERAGE(d_sortiert!G$2:G$31),_xlfn.STDEV.S(d_sortiert!G$2:G$31),1)</f>
        <v>0.1700800127977207</v>
      </c>
      <c r="K5">
        <f>NORMDIST(d_sortiert!H5,AVERAGE(d_sortiert!H$2:H$31),_xlfn.STDEV.S(d_sortiert!H$2:H$31),1)</f>
        <v>0.11151347613768481</v>
      </c>
      <c r="L5">
        <f>NORMDIST(d_sortiert!I5,AVERAGE(d_sortiert!I$2:I$31),_xlfn.STDEV.S(d_sortiert!I$2:I$31),1)</f>
        <v>0.19160878688255792</v>
      </c>
      <c r="M5">
        <f t="shared" si="0"/>
        <v>2.5945904595558067E-2</v>
      </c>
      <c r="N5">
        <f t="shared" si="1"/>
        <v>2.6603858880500847E-2</v>
      </c>
      <c r="O5">
        <f t="shared" si="2"/>
        <v>0.12951928345377456</v>
      </c>
      <c r="P5">
        <f t="shared" si="3"/>
        <v>0.13426061168811185</v>
      </c>
      <c r="Q5">
        <f t="shared" si="4"/>
        <v>0.12978985021833336</v>
      </c>
      <c r="R5">
        <f t="shared" si="5"/>
        <v>0.10695785408308786</v>
      </c>
      <c r="S5">
        <f t="shared" si="6"/>
        <v>7.0080012797720692E-2</v>
      </c>
      <c r="T5">
        <f t="shared" si="7"/>
        <v>1.1513476137684803E-2</v>
      </c>
      <c r="U5">
        <f t="shared" si="8"/>
        <v>9.1608786882557913E-2</v>
      </c>
    </row>
    <row r="6" spans="1:21" x14ac:dyDescent="0.25">
      <c r="A6">
        <v>5</v>
      </c>
      <c r="B6">
        <f t="shared" si="9"/>
        <v>6.5573770491803282E-2</v>
      </c>
      <c r="C6">
        <f t="shared" si="10"/>
        <v>0.13333333333333333</v>
      </c>
      <c r="D6">
        <f>NORMDIST(d_sortiert!A6,AVERAGE(d_sortiert!A$2:A$62),_xlfn.STDEV.S(d_sortiert!A$2:A$62),1)</f>
        <v>7.8535118326541573E-2</v>
      </c>
      <c r="E6">
        <f>NORMDIST(d_sortiert!B6,AVERAGE(d_sortiert!B$2:B$31),_xlfn.STDEV.S(d_sortiert!B$2:B$31),1)</f>
        <v>0.18096644270007331</v>
      </c>
      <c r="F6">
        <f>NORMDIST(d_sortiert!C6,AVERAGE(d_sortiert!C$2:C$31),_xlfn.STDEV.S(d_sortiert!C$2:C$31),1)</f>
        <v>0.23306539571194571</v>
      </c>
      <c r="G6">
        <f>NORMDIST(d_sortiert!D6,AVERAGE(d_sortiert!D$2:D$31),_xlfn.STDEV.S(d_sortiert!D$2:D$31),1)</f>
        <v>0.24628667181602731</v>
      </c>
      <c r="H6">
        <f>NORMDIST(d_sortiert!E6,AVERAGE(d_sortiert!E$2:E$31),_xlfn.STDEV.S(d_sortiert!E$2:E$31),1)</f>
        <v>0.24356284339158352</v>
      </c>
      <c r="I6">
        <f>NORMDIST(d_sortiert!F6,AVERAGE(d_sortiert!F$2:F$31),_xlfn.STDEV.S(d_sortiert!F$2:F$31),1)</f>
        <v>0.22073162013977568</v>
      </c>
      <c r="J6">
        <f>NORMDIST(d_sortiert!G6,AVERAGE(d_sortiert!G$2:G$31),_xlfn.STDEV.S(d_sortiert!G$2:G$31),1)</f>
        <v>0.17742405541321254</v>
      </c>
      <c r="K6">
        <f>NORMDIST(d_sortiert!H6,AVERAGE(d_sortiert!H$2:H$31),_xlfn.STDEV.S(d_sortiert!H$2:H$31),1)</f>
        <v>0.13114393481831435</v>
      </c>
      <c r="L6">
        <f>NORMDIST(d_sortiert!I6,AVERAGE(d_sortiert!I$2:I$31),_xlfn.STDEV.S(d_sortiert!I$2:I$31),1)</f>
        <v>0.19382781407725755</v>
      </c>
      <c r="M6">
        <f t="shared" si="0"/>
        <v>1.296134783473829E-2</v>
      </c>
      <c r="N6">
        <f t="shared" si="1"/>
        <v>4.7633109366739979E-2</v>
      </c>
      <c r="O6">
        <f t="shared" si="2"/>
        <v>9.9732062378612374E-2</v>
      </c>
      <c r="P6">
        <f t="shared" si="3"/>
        <v>0.11295333848269398</v>
      </c>
      <c r="Q6">
        <f t="shared" si="4"/>
        <v>0.11022951005825019</v>
      </c>
      <c r="R6">
        <f t="shared" si="5"/>
        <v>8.7398286806442349E-2</v>
      </c>
      <c r="S6">
        <f t="shared" si="6"/>
        <v>4.4090722079879213E-2</v>
      </c>
      <c r="T6">
        <f t="shared" si="7"/>
        <v>2.189398515018981E-3</v>
      </c>
      <c r="U6">
        <f t="shared" si="8"/>
        <v>6.0494480743924217E-2</v>
      </c>
    </row>
    <row r="7" spans="1:21" x14ac:dyDescent="0.25">
      <c r="A7">
        <v>6</v>
      </c>
      <c r="B7">
        <f t="shared" si="9"/>
        <v>8.1967213114754092E-2</v>
      </c>
      <c r="C7">
        <f t="shared" si="10"/>
        <v>0.16666666666666666</v>
      </c>
      <c r="D7">
        <f>NORMDIST(d_sortiert!A7,AVERAGE(d_sortiert!A$2:A$62),_xlfn.STDEV.S(d_sortiert!A$2:A$62),1)</f>
        <v>8.7568915052299939E-2</v>
      </c>
      <c r="E7">
        <f>NORMDIST(d_sortiert!B7,AVERAGE(d_sortiert!B$2:B$31),_xlfn.STDEV.S(d_sortiert!B$2:B$31),1)</f>
        <v>0.18402208912741386</v>
      </c>
      <c r="F7">
        <f>NORMDIST(d_sortiert!C7,AVERAGE(d_sortiert!C$2:C$31),_xlfn.STDEV.S(d_sortiert!C$2:C$31),1)</f>
        <v>0.24388408602368461</v>
      </c>
      <c r="G7">
        <f>NORMDIST(d_sortiert!D7,AVERAGE(d_sortiert!D$2:D$31),_xlfn.STDEV.S(d_sortiert!D$2:D$31),1)</f>
        <v>0.24803129970882637</v>
      </c>
      <c r="H7">
        <f>NORMDIST(d_sortiert!E7,AVERAGE(d_sortiert!E$2:E$31),_xlfn.STDEV.S(d_sortiert!E$2:E$31),1)</f>
        <v>0.24884038455384105</v>
      </c>
      <c r="I7">
        <f>NORMDIST(d_sortiert!F7,AVERAGE(d_sortiert!F$2:F$31),_xlfn.STDEV.S(d_sortiert!F$2:F$31),1)</f>
        <v>0.23988852658553589</v>
      </c>
      <c r="J7">
        <f>NORMDIST(d_sortiert!G7,AVERAGE(d_sortiert!G$2:G$31),_xlfn.STDEV.S(d_sortiert!G$2:G$31),1)</f>
        <v>0.18880931503040763</v>
      </c>
      <c r="K7">
        <f>NORMDIST(d_sortiert!H7,AVERAGE(d_sortiert!H$2:H$31),_xlfn.STDEV.S(d_sortiert!H$2:H$31),1)</f>
        <v>0.15304015831352202</v>
      </c>
      <c r="L7">
        <f>NORMDIST(d_sortiert!I7,AVERAGE(d_sortiert!I$2:I$31),_xlfn.STDEV.S(d_sortiert!I$2:I$31),1)</f>
        <v>0.19831261287248694</v>
      </c>
      <c r="M7">
        <f t="shared" si="0"/>
        <v>5.6017019375458471E-3</v>
      </c>
      <c r="N7">
        <f t="shared" si="1"/>
        <v>1.73554224607472E-2</v>
      </c>
      <c r="O7">
        <f t="shared" si="2"/>
        <v>7.7217419357017952E-2</v>
      </c>
      <c r="P7">
        <f t="shared" si="3"/>
        <v>8.1364633042159712E-2</v>
      </c>
      <c r="Q7">
        <f t="shared" si="4"/>
        <v>8.2173717887174397E-2</v>
      </c>
      <c r="R7">
        <f t="shared" si="5"/>
        <v>7.3221859918869231E-2</v>
      </c>
      <c r="S7">
        <f t="shared" si="6"/>
        <v>2.2142648363740969E-2</v>
      </c>
      <c r="T7">
        <f t="shared" si="7"/>
        <v>1.3626508353144634E-2</v>
      </c>
      <c r="U7">
        <f t="shared" si="8"/>
        <v>3.1645946205820286E-2</v>
      </c>
    </row>
    <row r="8" spans="1:21" x14ac:dyDescent="0.25">
      <c r="A8">
        <v>7</v>
      </c>
      <c r="B8">
        <f t="shared" si="9"/>
        <v>9.8360655737704916E-2</v>
      </c>
      <c r="C8">
        <f t="shared" si="10"/>
        <v>0.2</v>
      </c>
      <c r="D8">
        <f>NORMDIST(d_sortiert!A8,AVERAGE(d_sortiert!A$2:A$62),_xlfn.STDEV.S(d_sortiert!A$2:A$62),1)</f>
        <v>0.11237364458801831</v>
      </c>
      <c r="E8">
        <f>NORMDIST(d_sortiert!B8,AVERAGE(d_sortiert!B$2:B$31),_xlfn.STDEV.S(d_sortiert!B$2:B$31),1)</f>
        <v>0.27043025475825544</v>
      </c>
      <c r="F8">
        <f>NORMDIST(d_sortiert!C8,AVERAGE(d_sortiert!C$2:C$31),_xlfn.STDEV.S(d_sortiert!C$2:C$31),1)</f>
        <v>0.24754962910044886</v>
      </c>
      <c r="G8">
        <f>NORMDIST(d_sortiert!D8,AVERAGE(d_sortiert!D$2:D$31),_xlfn.STDEV.S(d_sortiert!D$2:D$31),1)</f>
        <v>0.24803129970882637</v>
      </c>
      <c r="H8">
        <f>NORMDIST(d_sortiert!E8,AVERAGE(d_sortiert!E$2:E$31),_xlfn.STDEV.S(d_sortiert!E$2:E$31),1)</f>
        <v>0.25417819243366258</v>
      </c>
      <c r="I8">
        <f>NORMDIST(d_sortiert!F8,AVERAGE(d_sortiert!F$2:F$31),_xlfn.STDEV.S(d_sortiert!F$2:F$31),1)</f>
        <v>0.24316725668267775</v>
      </c>
      <c r="J8">
        <f>NORMDIST(d_sortiert!G8,AVERAGE(d_sortiert!G$2:G$31),_xlfn.STDEV.S(d_sortiert!G$2:G$31),1)</f>
        <v>0.20467237408775518</v>
      </c>
      <c r="K8">
        <f>NORMDIST(d_sortiert!H8,AVERAGE(d_sortiert!H$2:H$31),_xlfn.STDEV.S(d_sortiert!H$2:H$31),1)</f>
        <v>0.15635544139229526</v>
      </c>
      <c r="L8">
        <f>NORMDIST(d_sortiert!I8,AVERAGE(d_sortiert!I$2:I$31),_xlfn.STDEV.S(d_sortiert!I$2:I$31),1)</f>
        <v>0.20285947071316185</v>
      </c>
      <c r="M8">
        <f t="shared" si="0"/>
        <v>1.4012988850313393E-2</v>
      </c>
      <c r="N8">
        <f t="shared" si="1"/>
        <v>7.0430254758255428E-2</v>
      </c>
      <c r="O8">
        <f t="shared" si="2"/>
        <v>4.7549629100448854E-2</v>
      </c>
      <c r="P8">
        <f t="shared" si="3"/>
        <v>4.8031299708826358E-2</v>
      </c>
      <c r="Q8">
        <f t="shared" si="4"/>
        <v>5.4178192433662564E-2</v>
      </c>
      <c r="R8">
        <f t="shared" si="5"/>
        <v>4.3167256682677735E-2</v>
      </c>
      <c r="S8">
        <f t="shared" si="6"/>
        <v>4.6723740877551712E-3</v>
      </c>
      <c r="T8">
        <f t="shared" si="7"/>
        <v>4.3644558607704748E-2</v>
      </c>
      <c r="U8">
        <f t="shared" si="8"/>
        <v>2.859470713161838E-3</v>
      </c>
    </row>
    <row r="9" spans="1:21" x14ac:dyDescent="0.25">
      <c r="A9">
        <v>8</v>
      </c>
      <c r="B9">
        <f t="shared" si="9"/>
        <v>0.11475409836065574</v>
      </c>
      <c r="C9">
        <f t="shared" si="10"/>
        <v>0.23333333333333334</v>
      </c>
      <c r="D9">
        <f>NORMDIST(d_sortiert!A9,AVERAGE(d_sortiert!A$2:A$62),_xlfn.STDEV.S(d_sortiert!A$2:A$62),1)</f>
        <v>0.1327458703909053</v>
      </c>
      <c r="E9">
        <f>NORMDIST(d_sortiert!B9,AVERAGE(d_sortiert!B$2:B$31),_xlfn.STDEV.S(d_sortiert!B$2:B$31),1)</f>
        <v>0.29382628729301641</v>
      </c>
      <c r="F9">
        <f>NORMDIST(d_sortiert!C9,AVERAGE(d_sortiert!C$2:C$31),_xlfn.STDEV.S(d_sortiert!C$2:C$31),1)</f>
        <v>0.24754962910044886</v>
      </c>
      <c r="G9">
        <f>NORMDIST(d_sortiert!D9,AVERAGE(d_sortiert!D$2:D$31),_xlfn.STDEV.S(d_sortiert!D$2:D$31),1)</f>
        <v>0.24978249962622234</v>
      </c>
      <c r="H9">
        <f>NORMDIST(d_sortiert!E9,AVERAGE(d_sortiert!E$2:E$31),_xlfn.STDEV.S(d_sortiert!E$2:E$31),1)</f>
        <v>0.2632062043316688</v>
      </c>
      <c r="I9">
        <f>NORMDIST(d_sortiert!F9,AVERAGE(d_sortiert!F$2:F$31),_xlfn.STDEV.S(d_sortiert!F$2:F$31),1)</f>
        <v>0.24813043883575003</v>
      </c>
      <c r="J9">
        <f>NORMDIST(d_sortiert!G9,AVERAGE(d_sortiert!G$2:G$31),_xlfn.STDEV.S(d_sortiert!G$2:G$31),1)</f>
        <v>0.21918233340161669</v>
      </c>
      <c r="K9">
        <f>NORMDIST(d_sortiert!H9,AVERAGE(d_sortiert!H$2:H$31),_xlfn.STDEV.S(d_sortiert!H$2:H$31),1)</f>
        <v>0.18456605689514569</v>
      </c>
      <c r="L9">
        <f>NORMDIST(d_sortiert!I9,AVERAGE(d_sortiert!I$2:I$31),_xlfn.STDEV.S(d_sortiert!I$2:I$31),1)</f>
        <v>0.20285947071316185</v>
      </c>
      <c r="M9">
        <f t="shared" si="0"/>
        <v>1.7991772030249556E-2</v>
      </c>
      <c r="N9">
        <f t="shared" si="1"/>
        <v>6.0492953959683071E-2</v>
      </c>
      <c r="O9">
        <f t="shared" si="2"/>
        <v>1.4216295767115528E-2</v>
      </c>
      <c r="P9">
        <f t="shared" si="3"/>
        <v>1.6449166292889006E-2</v>
      </c>
      <c r="Q9">
        <f t="shared" si="4"/>
        <v>2.9872870998335466E-2</v>
      </c>
      <c r="R9">
        <f t="shared" si="5"/>
        <v>1.4797105502416696E-2</v>
      </c>
      <c r="S9">
        <f t="shared" si="6"/>
        <v>1.4150999931716646E-2</v>
      </c>
      <c r="T9">
        <f t="shared" si="7"/>
        <v>4.8767276438187651E-2</v>
      </c>
      <c r="U9">
        <f t="shared" si="8"/>
        <v>3.0473862620171488E-2</v>
      </c>
    </row>
    <row r="10" spans="1:21" x14ac:dyDescent="0.25">
      <c r="A10">
        <v>9</v>
      </c>
      <c r="B10">
        <f t="shared" si="9"/>
        <v>0.13114754098360656</v>
      </c>
      <c r="C10">
        <f t="shared" si="10"/>
        <v>0.26666666666666666</v>
      </c>
      <c r="D10">
        <f>NORMDIST(d_sortiert!A10,AVERAGE(d_sortiert!A$2:A$62),_xlfn.STDEV.S(d_sortiert!A$2:A$62),1)</f>
        <v>0.13658971856256988</v>
      </c>
      <c r="E10">
        <f>NORMDIST(d_sortiert!B10,AVERAGE(d_sortiert!B$2:B$31),_xlfn.STDEV.S(d_sortiert!B$2:B$31),1)</f>
        <v>0.30992605012745789</v>
      </c>
      <c r="F10">
        <f>NORMDIST(d_sortiert!C10,AVERAGE(d_sortiert!C$2:C$31),_xlfn.STDEV.S(d_sortiert!C$2:C$31),1)</f>
        <v>0.25872053477028778</v>
      </c>
      <c r="G10">
        <f>NORMDIST(d_sortiert!D10,AVERAGE(d_sortiert!D$2:D$31),_xlfn.STDEV.S(d_sortiert!D$2:D$31),1)</f>
        <v>0.25154024269437303</v>
      </c>
      <c r="H10">
        <f>NORMDIST(d_sortiert!E10,AVERAGE(d_sortiert!E$2:E$31),_xlfn.STDEV.S(d_sortiert!E$2:E$31),1)</f>
        <v>0.26503126486549278</v>
      </c>
      <c r="I10">
        <f>NORMDIST(d_sortiert!F10,AVERAGE(d_sortiert!F$2:F$31),_xlfn.STDEV.S(d_sortiert!F$2:F$31),1)</f>
        <v>0.25652101717257803</v>
      </c>
      <c r="J10">
        <f>NORMDIST(d_sortiert!G10,AVERAGE(d_sortiert!G$2:G$31),_xlfn.STDEV.S(d_sortiert!G$2:G$31),1)</f>
        <v>0.22989903578668433</v>
      </c>
      <c r="K10">
        <f>NORMDIST(d_sortiert!H10,AVERAGE(d_sortiert!H$2:H$31),_xlfn.STDEV.S(d_sortiert!H$2:H$31),1)</f>
        <v>0.2198443123141296</v>
      </c>
      <c r="L10">
        <f>NORMDIST(d_sortiert!I10,AVERAGE(d_sortiert!I$2:I$31),_xlfn.STDEV.S(d_sortiert!I$2:I$31),1)</f>
        <v>0.20979533624884422</v>
      </c>
      <c r="M10">
        <f t="shared" si="0"/>
        <v>5.4421775789633142E-3</v>
      </c>
      <c r="N10">
        <f t="shared" si="1"/>
        <v>4.3259383460791223E-2</v>
      </c>
      <c r="O10">
        <f t="shared" si="2"/>
        <v>7.946131896378883E-3</v>
      </c>
      <c r="P10">
        <f t="shared" si="3"/>
        <v>1.5126423972293634E-2</v>
      </c>
      <c r="Q10">
        <f t="shared" si="4"/>
        <v>1.6354018011738858E-3</v>
      </c>
      <c r="R10">
        <f t="shared" si="5"/>
        <v>1.0145649494088638E-2</v>
      </c>
      <c r="S10">
        <f t="shared" si="6"/>
        <v>3.6767630879982333E-2</v>
      </c>
      <c r="T10">
        <f t="shared" si="7"/>
        <v>4.6822354352537066E-2</v>
      </c>
      <c r="U10">
        <f t="shared" si="8"/>
        <v>5.6871330417822441E-2</v>
      </c>
    </row>
    <row r="11" spans="1:21" x14ac:dyDescent="0.25">
      <c r="A11">
        <v>10</v>
      </c>
      <c r="B11">
        <f t="shared" si="9"/>
        <v>0.14754098360655737</v>
      </c>
      <c r="C11">
        <f t="shared" si="10"/>
        <v>0.3</v>
      </c>
      <c r="D11">
        <f>NORMDIST(d_sortiert!A11,AVERAGE(d_sortiert!A$2:A$62),_xlfn.STDEV.S(d_sortiert!A$2:A$62),1)</f>
        <v>0.14450391781737712</v>
      </c>
      <c r="E11">
        <f>NORMDIST(d_sortiert!B11,AVERAGE(d_sortiert!B$2:B$31),_xlfn.STDEV.S(d_sortiert!B$2:B$31),1)</f>
        <v>0.31811746456530465</v>
      </c>
      <c r="F11">
        <f>NORMDIST(d_sortiert!C11,AVERAGE(d_sortiert!C$2:C$31),_xlfn.STDEV.S(d_sortiert!C$2:C$31),1)</f>
        <v>0.26440226764575225</v>
      </c>
      <c r="G11">
        <f>NORMDIST(d_sortiert!D11,AVERAGE(d_sortiert!D$2:D$31),_xlfn.STDEV.S(d_sortiert!D$2:D$31),1)</f>
        <v>0.25330449953154111</v>
      </c>
      <c r="H11">
        <f>NORMDIST(d_sortiert!E11,AVERAGE(d_sortiert!E$2:E$31),_xlfn.STDEV.S(d_sortiert!E$2:E$31),1)</f>
        <v>0.27985942989479196</v>
      </c>
      <c r="I11">
        <f>NORMDIST(d_sortiert!F11,AVERAGE(d_sortiert!F$2:F$31),_xlfn.STDEV.S(d_sortiert!F$2:F$31),1)</f>
        <v>0.26505704779595118</v>
      </c>
      <c r="J11">
        <f>NORMDIST(d_sortiert!G11,AVERAGE(d_sortiert!G$2:G$31),_xlfn.STDEV.S(d_sortiert!G$2:G$31),1)</f>
        <v>0.24090290817269139</v>
      </c>
      <c r="K11">
        <f>NORMDIST(d_sortiert!H11,AVERAGE(d_sortiert!H$2:H$31),_xlfn.STDEV.S(d_sortiert!H$2:H$31),1)</f>
        <v>0.28646193349653826</v>
      </c>
      <c r="L11">
        <f>NORMDIST(d_sortiert!I11,AVERAGE(d_sortiert!I$2:I$31),_xlfn.STDEV.S(d_sortiert!I$2:I$31),1)</f>
        <v>0.24395356875235086</v>
      </c>
      <c r="M11">
        <f t="shared" si="0"/>
        <v>3.0370657891802544E-3</v>
      </c>
      <c r="N11">
        <f t="shared" si="1"/>
        <v>1.8117464565304664E-2</v>
      </c>
      <c r="O11">
        <f t="shared" si="2"/>
        <v>3.5597732354247735E-2</v>
      </c>
      <c r="P11">
        <f t="shared" si="3"/>
        <v>4.6695500468458884E-2</v>
      </c>
      <c r="Q11">
        <f t="shared" si="4"/>
        <v>2.0140570105208033E-2</v>
      </c>
      <c r="R11">
        <f t="shared" si="5"/>
        <v>3.4942952204048805E-2</v>
      </c>
      <c r="S11">
        <f t="shared" si="6"/>
        <v>5.9097091827308601E-2</v>
      </c>
      <c r="T11">
        <f t="shared" si="7"/>
        <v>1.3538066503461732E-2</v>
      </c>
      <c r="U11">
        <f t="shared" si="8"/>
        <v>5.6046431247649131E-2</v>
      </c>
    </row>
    <row r="12" spans="1:21" x14ac:dyDescent="0.25">
      <c r="A12">
        <v>11</v>
      </c>
      <c r="B12">
        <f t="shared" si="9"/>
        <v>0.16393442622950818</v>
      </c>
      <c r="C12">
        <f t="shared" si="10"/>
        <v>0.33333333333333331</v>
      </c>
      <c r="D12">
        <f>NORMDIST(d_sortiert!A12,AVERAGE(d_sortiert!A$2:A$62),_xlfn.STDEV.S(d_sortiert!A$2:A$62),1)</f>
        <v>0.15694416348245555</v>
      </c>
      <c r="E12">
        <f>NORMDIST(d_sortiert!B12,AVERAGE(d_sortiert!B$2:B$31),_xlfn.STDEV.S(d_sortiert!B$2:B$31),1)</f>
        <v>0.33057215299370668</v>
      </c>
      <c r="F12">
        <f>NORMDIST(d_sortiert!C12,AVERAGE(d_sortiert!C$2:C$31),_xlfn.STDEV.S(d_sortiert!C$2:C$31),1)</f>
        <v>0.26631019411541601</v>
      </c>
      <c r="G12">
        <f>NORMDIST(d_sortiert!D12,AVERAGE(d_sortiert!D$2:D$31),_xlfn.STDEV.S(d_sortiert!D$2:D$31),1)</f>
        <v>0.25330449953154111</v>
      </c>
      <c r="H12">
        <f>NORMDIST(d_sortiert!E12,AVERAGE(d_sortiert!E$2:E$31),_xlfn.STDEV.S(d_sortiert!E$2:E$31),1)</f>
        <v>0.28552191534494464</v>
      </c>
      <c r="I12">
        <f>NORMDIST(d_sortiert!F12,AVERAGE(d_sortiert!F$2:F$31),_xlfn.STDEV.S(d_sortiert!F$2:F$31),1)</f>
        <v>0.27724519107193468</v>
      </c>
      <c r="J12">
        <f>NORMDIST(d_sortiert!G12,AVERAGE(d_sortiert!G$2:G$31),_xlfn.STDEV.S(d_sortiert!G$2:G$31),1)</f>
        <v>0.24090290817269139</v>
      </c>
      <c r="K12">
        <f>NORMDIST(d_sortiert!H12,AVERAGE(d_sortiert!H$2:H$31),_xlfn.STDEV.S(d_sortiert!H$2:H$31),1)</f>
        <v>0.34584014987844258</v>
      </c>
      <c r="L12">
        <f>NORMDIST(d_sortiert!I12,AVERAGE(d_sortiert!I$2:I$31),_xlfn.STDEV.S(d_sortiert!I$2:I$31),1)</f>
        <v>0.2836458389569132</v>
      </c>
      <c r="M12">
        <f t="shared" si="0"/>
        <v>6.9902627470526391E-3</v>
      </c>
      <c r="N12">
        <f t="shared" si="1"/>
        <v>2.7611803396266343E-3</v>
      </c>
      <c r="O12">
        <f t="shared" si="2"/>
        <v>6.7023139217917305E-2</v>
      </c>
      <c r="P12">
        <f t="shared" si="3"/>
        <v>8.002883380179221E-2</v>
      </c>
      <c r="Q12">
        <f t="shared" si="4"/>
        <v>4.7811417988388671E-2</v>
      </c>
      <c r="R12">
        <f t="shared" si="5"/>
        <v>5.6088142261398632E-2</v>
      </c>
      <c r="S12">
        <f t="shared" si="6"/>
        <v>9.2430425160641927E-2</v>
      </c>
      <c r="T12">
        <f t="shared" si="7"/>
        <v>1.2506816545109267E-2</v>
      </c>
      <c r="U12">
        <f t="shared" si="8"/>
        <v>4.9687494376420116E-2</v>
      </c>
    </row>
    <row r="13" spans="1:21" x14ac:dyDescent="0.25">
      <c r="A13">
        <v>12</v>
      </c>
      <c r="B13">
        <f t="shared" si="9"/>
        <v>0.18032786885245902</v>
      </c>
      <c r="C13">
        <f t="shared" si="10"/>
        <v>0.36666666666666664</v>
      </c>
      <c r="D13">
        <f>NORMDIST(d_sortiert!A13,AVERAGE(d_sortiert!A$2:A$62),_xlfn.STDEV.S(d_sortiert!A$2:A$62),1)</f>
        <v>0.15694416348245555</v>
      </c>
      <c r="E13">
        <f>NORMDIST(d_sortiert!B13,AVERAGE(d_sortiert!B$2:B$31),_xlfn.STDEV.S(d_sortiert!B$2:B$31),1)</f>
        <v>0.35604058444425268</v>
      </c>
      <c r="F13">
        <f>NORMDIST(d_sortiert!C13,AVERAGE(d_sortiert!C$2:C$31),_xlfn.STDEV.S(d_sortiert!C$2:C$31),1)</f>
        <v>0.28182012461165817</v>
      </c>
      <c r="G13">
        <f>NORMDIST(d_sortiert!D13,AVERAGE(d_sortiert!D$2:D$31),_xlfn.STDEV.S(d_sortiert!D$2:D$31),1)</f>
        <v>0.28990782544812321</v>
      </c>
      <c r="H13">
        <f>NORMDIST(d_sortiert!E13,AVERAGE(d_sortiert!E$2:E$31),_xlfn.STDEV.S(d_sortiert!E$2:E$31),1)</f>
        <v>0.28932695514038076</v>
      </c>
      <c r="I13">
        <f>NORMDIST(d_sortiert!F13,AVERAGE(d_sortiert!F$2:F$31),_xlfn.STDEV.S(d_sortiert!F$2:F$31),1)</f>
        <v>0.29693488574473598</v>
      </c>
      <c r="J13">
        <f>NORMDIST(d_sortiert!G13,AVERAGE(d_sortiert!G$2:G$31),_xlfn.STDEV.S(d_sortiert!G$2:G$31),1)</f>
        <v>0.28036588151795427</v>
      </c>
      <c r="K13">
        <f>NORMDIST(d_sortiert!H13,AVERAGE(d_sortiert!H$2:H$31),_xlfn.STDEV.S(d_sortiert!H$2:H$31),1)</f>
        <v>0.35099166024962852</v>
      </c>
      <c r="L13">
        <f>NORMDIST(d_sortiert!I13,AVERAGE(d_sortiert!I$2:I$31),_xlfn.STDEV.S(d_sortiert!I$2:I$31),1)</f>
        <v>0.35592090100776536</v>
      </c>
      <c r="M13">
        <f t="shared" si="0"/>
        <v>2.3383705370003477E-2</v>
      </c>
      <c r="N13">
        <f t="shared" si="1"/>
        <v>1.0626082222413957E-2</v>
      </c>
      <c r="O13">
        <f t="shared" si="2"/>
        <v>8.4846542055008467E-2</v>
      </c>
      <c r="P13">
        <f t="shared" si="3"/>
        <v>7.6758841218543428E-2</v>
      </c>
      <c r="Q13">
        <f t="shared" si="4"/>
        <v>7.7339711526285881E-2</v>
      </c>
      <c r="R13">
        <f t="shared" si="5"/>
        <v>6.9731780921930664E-2</v>
      </c>
      <c r="S13">
        <f t="shared" si="6"/>
        <v>8.6300785148712367E-2</v>
      </c>
      <c r="T13">
        <f t="shared" si="7"/>
        <v>1.5675006417038118E-2</v>
      </c>
      <c r="U13">
        <f t="shared" si="8"/>
        <v>1.0745765658901285E-2</v>
      </c>
    </row>
    <row r="14" spans="1:21" x14ac:dyDescent="0.25">
      <c r="A14">
        <v>13</v>
      </c>
      <c r="B14">
        <f t="shared" si="9"/>
        <v>0.19672131147540983</v>
      </c>
      <c r="C14">
        <f t="shared" si="10"/>
        <v>0.4</v>
      </c>
      <c r="D14">
        <f>NORMDIST(d_sortiert!A14,AVERAGE(d_sortiert!A$2:A$62),_xlfn.STDEV.S(d_sortiert!A$2:A$62),1)</f>
        <v>0.1583686639536919</v>
      </c>
      <c r="E14">
        <f>NORMDIST(d_sortiert!B14,AVERAGE(d_sortiert!B$2:B$31),_xlfn.STDEV.S(d_sortiert!B$2:B$31),1)</f>
        <v>0.37339247554935118</v>
      </c>
      <c r="F14">
        <f>NORMDIST(d_sortiert!C14,AVERAGE(d_sortiert!C$2:C$31),_xlfn.STDEV.S(d_sortiert!C$2:C$31),1)</f>
        <v>0.28973502237556747</v>
      </c>
      <c r="G14">
        <f>NORMDIST(d_sortiert!D14,AVERAGE(d_sortiert!D$2:D$31),_xlfn.STDEV.S(d_sortiert!D$2:D$31),1)</f>
        <v>0.32086705645082053</v>
      </c>
      <c r="H14">
        <f>NORMDIST(d_sortiert!E14,AVERAGE(d_sortiert!E$2:E$31),_xlfn.STDEV.S(d_sortiert!E$2:E$31),1)</f>
        <v>0.29507877672181254</v>
      </c>
      <c r="I14">
        <f>NORMDIST(d_sortiert!F14,AVERAGE(d_sortiert!F$2:F$31),_xlfn.STDEV.S(d_sortiert!F$2:F$31),1)</f>
        <v>0.29693488574473598</v>
      </c>
      <c r="J14">
        <f>NORMDIST(d_sortiert!G14,AVERAGE(d_sortiert!G$2:G$31),_xlfn.STDEV.S(d_sortiert!G$2:G$31),1)</f>
        <v>0.28764151827168349</v>
      </c>
      <c r="K14">
        <f>NORMDIST(d_sortiert!H14,AVERAGE(d_sortiert!H$2:H$31),_xlfn.STDEV.S(d_sortiert!H$2:H$31),1)</f>
        <v>0.36660792813707282</v>
      </c>
      <c r="L14">
        <f>NORMDIST(d_sortiert!I14,AVERAGE(d_sortiert!I$2:I$31),_xlfn.STDEV.S(d_sortiert!I$2:I$31),1)</f>
        <v>0.38036128050517981</v>
      </c>
      <c r="M14">
        <f t="shared" si="0"/>
        <v>3.8352647521717936E-2</v>
      </c>
      <c r="N14">
        <f t="shared" si="1"/>
        <v>2.6607524450648845E-2</v>
      </c>
      <c r="O14">
        <f t="shared" si="2"/>
        <v>0.11026497762443255</v>
      </c>
      <c r="P14">
        <f t="shared" si="3"/>
        <v>7.9132943549179491E-2</v>
      </c>
      <c r="Q14">
        <f t="shared" si="4"/>
        <v>0.10492122327818748</v>
      </c>
      <c r="R14">
        <f t="shared" si="5"/>
        <v>0.10306511425526405</v>
      </c>
      <c r="S14">
        <f t="shared" si="6"/>
        <v>0.11235848172831653</v>
      </c>
      <c r="T14">
        <f t="shared" si="7"/>
        <v>3.3392071862927197E-2</v>
      </c>
      <c r="U14">
        <f t="shared" si="8"/>
        <v>1.9638719494820212E-2</v>
      </c>
    </row>
    <row r="15" spans="1:21" x14ac:dyDescent="0.25">
      <c r="A15">
        <v>14</v>
      </c>
      <c r="B15">
        <f t="shared" si="9"/>
        <v>0.21311475409836064</v>
      </c>
      <c r="C15">
        <f t="shared" si="10"/>
        <v>0.43333333333333335</v>
      </c>
      <c r="D15">
        <f>NORMDIST(d_sortiert!A15,AVERAGE(d_sortiert!A$2:A$62),_xlfn.STDEV.S(d_sortiert!A$2:A$62),1)</f>
        <v>0.17156953995436022</v>
      </c>
      <c r="E15">
        <f>NORMDIST(d_sortiert!B15,AVERAGE(d_sortiert!B$2:B$31),_xlfn.STDEV.S(d_sortiert!B$2:B$31),1)</f>
        <v>0.39100499202399336</v>
      </c>
      <c r="F15">
        <f>NORMDIST(d_sortiert!C15,AVERAGE(d_sortiert!C$2:C$31),_xlfn.STDEV.S(d_sortiert!C$2:C$31),1)</f>
        <v>0.3140839999185987</v>
      </c>
      <c r="G15">
        <f>NORMDIST(d_sortiert!D15,AVERAGE(d_sortiert!D$2:D$31),_xlfn.STDEV.S(d_sortiert!D$2:D$31),1)</f>
        <v>0.3288174162645634</v>
      </c>
      <c r="H15">
        <f>NORMDIST(d_sortiert!E15,AVERAGE(d_sortiert!E$2:E$31),_xlfn.STDEV.S(d_sortiert!E$2:E$31),1)</f>
        <v>0.2989423440431509</v>
      </c>
      <c r="I15">
        <f>NORMDIST(d_sortiert!F15,AVERAGE(d_sortiert!F$2:F$31),_xlfn.STDEV.S(d_sortiert!F$2:F$31),1)</f>
        <v>0.3060913691321816</v>
      </c>
      <c r="J15">
        <f>NORMDIST(d_sortiert!G15,AVERAGE(d_sortiert!G$2:G$31),_xlfn.STDEV.S(d_sortiert!G$2:G$31),1)</f>
        <v>0.29254099455561244</v>
      </c>
      <c r="K15">
        <f>NORMDIST(d_sortiert!H15,AVERAGE(d_sortiert!H$2:H$31),_xlfn.STDEV.S(d_sortiert!H$2:H$31),1)</f>
        <v>0.39312064704418975</v>
      </c>
      <c r="L15">
        <f>NORMDIST(d_sortiert!I15,AVERAGE(d_sortiert!I$2:I$31),_xlfn.STDEV.S(d_sortiert!I$2:I$31),1)</f>
        <v>0.39589001540887692</v>
      </c>
      <c r="M15">
        <f t="shared" si="0"/>
        <v>4.154521414400042E-2</v>
      </c>
      <c r="N15">
        <f t="shared" si="1"/>
        <v>4.232834130933999E-2</v>
      </c>
      <c r="O15">
        <f t="shared" si="2"/>
        <v>0.11924933341473465</v>
      </c>
      <c r="P15">
        <f t="shared" si="3"/>
        <v>0.10451591706876995</v>
      </c>
      <c r="Q15">
        <f t="shared" si="4"/>
        <v>0.13439098929018245</v>
      </c>
      <c r="R15">
        <f t="shared" si="5"/>
        <v>0.12724196420115175</v>
      </c>
      <c r="S15">
        <f t="shared" si="6"/>
        <v>0.1407923387777209</v>
      </c>
      <c r="T15">
        <f t="shared" si="7"/>
        <v>4.0212686289143595E-2</v>
      </c>
      <c r="U15">
        <f t="shared" si="8"/>
        <v>3.7443317924456432E-2</v>
      </c>
    </row>
    <row r="16" spans="1:21" x14ac:dyDescent="0.25">
      <c r="A16">
        <v>15</v>
      </c>
      <c r="B16">
        <f t="shared" si="9"/>
        <v>0.22950819672131148</v>
      </c>
      <c r="C16">
        <f t="shared" si="10"/>
        <v>0.46666666666666667</v>
      </c>
      <c r="D16">
        <f>NORMDIST(d_sortiert!A16,AVERAGE(d_sortiert!A$2:A$62),_xlfn.STDEV.S(d_sortiert!A$2:A$62),1)</f>
        <v>0.19184135388424739</v>
      </c>
      <c r="E16">
        <f>NORMDIST(d_sortiert!B16,AVERAGE(d_sortiert!B$2:B$31),_xlfn.STDEV.S(d_sortiert!B$2:B$31),1)</f>
        <v>0.40436491796234275</v>
      </c>
      <c r="F16">
        <f>NORMDIST(d_sortiert!C16,AVERAGE(d_sortiert!C$2:C$31),_xlfn.STDEV.S(d_sortiert!C$2:C$31),1)</f>
        <v>0.33927044373588011</v>
      </c>
      <c r="G16">
        <f>NORMDIST(d_sortiert!D16,AVERAGE(d_sortiert!D$2:D$31),_xlfn.STDEV.S(d_sortiert!D$2:D$31),1)</f>
        <v>0.3288174162645634</v>
      </c>
      <c r="H16">
        <f>NORMDIST(d_sortiert!E16,AVERAGE(d_sortiert!E$2:E$31),_xlfn.STDEV.S(d_sortiert!E$2:E$31),1)</f>
        <v>0.30673757051294981</v>
      </c>
      <c r="I16">
        <f>NORMDIST(d_sortiert!F16,AVERAGE(d_sortiert!F$2:F$31),_xlfn.STDEV.S(d_sortiert!F$2:F$31),1)</f>
        <v>0.34777154457507831</v>
      </c>
      <c r="J16">
        <f>NORMDIST(d_sortiert!G16,AVERAGE(d_sortiert!G$2:G$31),_xlfn.STDEV.S(d_sortiert!G$2:G$31),1)</f>
        <v>0.45641027502384479</v>
      </c>
      <c r="K16">
        <f>NORMDIST(d_sortiert!H16,AVERAGE(d_sortiert!H$2:H$31),_xlfn.STDEV.S(d_sortiert!H$2:H$31),1)</f>
        <v>0.46964693150623193</v>
      </c>
      <c r="L16">
        <f>NORMDIST(d_sortiert!I16,AVERAGE(d_sortiert!I$2:I$31),_xlfn.STDEV.S(d_sortiert!I$2:I$31),1)</f>
        <v>0.39901657137889834</v>
      </c>
      <c r="M16">
        <f t="shared" si="0"/>
        <v>3.7666842837064091E-2</v>
      </c>
      <c r="N16">
        <f t="shared" si="1"/>
        <v>6.2301748704323923E-2</v>
      </c>
      <c r="O16">
        <f t="shared" si="2"/>
        <v>0.12739622293078656</v>
      </c>
      <c r="P16">
        <f t="shared" si="3"/>
        <v>0.13784925040210327</v>
      </c>
      <c r="Q16">
        <f t="shared" si="4"/>
        <v>0.15992909615371687</v>
      </c>
      <c r="R16">
        <f t="shared" si="5"/>
        <v>0.11889512209158837</v>
      </c>
      <c r="S16">
        <f t="shared" si="6"/>
        <v>1.0256391642821883E-2</v>
      </c>
      <c r="T16">
        <f t="shared" si="7"/>
        <v>2.9802648395652609E-3</v>
      </c>
      <c r="U16">
        <f t="shared" si="8"/>
        <v>6.765009528776833E-2</v>
      </c>
    </row>
    <row r="17" spans="1:21" x14ac:dyDescent="0.25">
      <c r="A17">
        <v>16</v>
      </c>
      <c r="B17">
        <f t="shared" si="9"/>
        <v>0.24590163934426229</v>
      </c>
      <c r="C17">
        <f t="shared" si="10"/>
        <v>0.5</v>
      </c>
      <c r="D17">
        <f>NORMDIST(d_sortiert!A17,AVERAGE(d_sortiert!A$2:A$62),_xlfn.STDEV.S(d_sortiert!A$2:A$62),1)</f>
        <v>0.22046183426561552</v>
      </c>
      <c r="E17">
        <f>NORMDIST(d_sortiert!B17,AVERAGE(d_sortiert!B$2:B$31),_xlfn.STDEV.S(d_sortiert!B$2:B$31),1)</f>
        <v>0.40436491796234275</v>
      </c>
      <c r="F17">
        <f>NORMDIST(d_sortiert!C17,AVERAGE(d_sortiert!C$2:C$31),_xlfn.STDEV.S(d_sortiert!C$2:C$31),1)</f>
        <v>0.38728853357572407</v>
      </c>
      <c r="G17">
        <f>NORMDIST(d_sortiert!D17,AVERAGE(d_sortiert!D$2:D$31),_xlfn.STDEV.S(d_sortiert!D$2:D$31),1)</f>
        <v>0.3348316960066019</v>
      </c>
      <c r="H17">
        <f>NORMDIST(d_sortiert!E17,AVERAGE(d_sortiert!E$2:E$31),_xlfn.STDEV.S(d_sortiert!E$2:E$31),1)</f>
        <v>0.37413093637957268</v>
      </c>
      <c r="I17">
        <f>NORMDIST(d_sortiert!F17,AVERAGE(d_sortiert!F$2:F$31),_xlfn.STDEV.S(d_sortiert!F$2:F$31),1)</f>
        <v>0.36540575173390211</v>
      </c>
      <c r="J17">
        <f>NORMDIST(d_sortiert!G17,AVERAGE(d_sortiert!G$2:G$31),_xlfn.STDEV.S(d_sortiert!G$2:G$31),1)</f>
        <v>0.50199827759914195</v>
      </c>
      <c r="K17">
        <f>NORMDIST(d_sortiert!H17,AVERAGE(d_sortiert!H$2:H$31),_xlfn.STDEV.S(d_sortiert!H$2:H$31),1)</f>
        <v>0.46964693150623193</v>
      </c>
      <c r="L17">
        <f>NORMDIST(d_sortiert!I17,AVERAGE(d_sortiert!I$2:I$31),_xlfn.STDEV.S(d_sortiert!I$2:I$31),1)</f>
        <v>0.40214961972745655</v>
      </c>
      <c r="M17">
        <f t="shared" si="0"/>
        <v>2.5439805078646766E-2</v>
      </c>
      <c r="N17">
        <f t="shared" si="1"/>
        <v>9.5635082037657249E-2</v>
      </c>
      <c r="O17">
        <f t="shared" si="2"/>
        <v>0.11271146642427593</v>
      </c>
      <c r="P17">
        <f t="shared" si="3"/>
        <v>0.1651683039933981</v>
      </c>
      <c r="Q17">
        <f t="shared" si="4"/>
        <v>0.12586906362042732</v>
      </c>
      <c r="R17">
        <f t="shared" si="5"/>
        <v>0.13459424826609789</v>
      </c>
      <c r="S17">
        <f t="shared" si="6"/>
        <v>1.998277599141951E-3</v>
      </c>
      <c r="T17">
        <f t="shared" si="7"/>
        <v>3.0353068493768065E-2</v>
      </c>
      <c r="U17">
        <f t="shared" si="8"/>
        <v>9.7850380272543447E-2</v>
      </c>
    </row>
    <row r="18" spans="1:21" x14ac:dyDescent="0.25">
      <c r="A18">
        <v>17</v>
      </c>
      <c r="B18">
        <f t="shared" si="9"/>
        <v>0.26229508196721313</v>
      </c>
      <c r="C18">
        <f t="shared" si="10"/>
        <v>0.53333333333333333</v>
      </c>
      <c r="D18">
        <f>NORMDIST(d_sortiert!A18,AVERAGE(d_sortiert!A$2:A$62),_xlfn.STDEV.S(d_sortiert!A$2:A$62),1)</f>
        <v>0.25138493300774756</v>
      </c>
      <c r="E18">
        <f>NORMDIST(d_sortiert!B18,AVERAGE(d_sortiert!B$2:B$31),_xlfn.STDEV.S(d_sortiert!B$2:B$31),1)</f>
        <v>0.4133349580753769</v>
      </c>
      <c r="F18">
        <f>NORMDIST(d_sortiert!C18,AVERAGE(d_sortiert!C$2:C$31),_xlfn.STDEV.S(d_sortiert!C$2:C$31),1)</f>
        <v>0.40072649669483285</v>
      </c>
      <c r="G18">
        <f>NORMDIST(d_sortiert!D18,AVERAGE(d_sortiert!D$2:D$31),_xlfn.STDEV.S(d_sortiert!D$2:D$31),1)</f>
        <v>0.37176424775072431</v>
      </c>
      <c r="H18">
        <f>NORMDIST(d_sortiert!E18,AVERAGE(d_sortiert!E$2:E$31),_xlfn.STDEV.S(d_sortiert!E$2:E$31),1)</f>
        <v>0.40192271286596959</v>
      </c>
      <c r="I18">
        <f>NORMDIST(d_sortiert!F18,AVERAGE(d_sortiert!F$2:F$31),_xlfn.STDEV.S(d_sortiert!F$2:F$31),1)</f>
        <v>0.38132452995764043</v>
      </c>
      <c r="J18">
        <f>NORMDIST(d_sortiert!G18,AVERAGE(d_sortiert!G$2:G$31),_xlfn.STDEV.S(d_sortiert!G$2:G$31),1)</f>
        <v>0.51056113475725906</v>
      </c>
      <c r="K18">
        <f>NORMDIST(d_sortiert!H18,AVERAGE(d_sortiert!H$2:H$31),_xlfn.STDEV.S(d_sortiert!H$2:H$31),1)</f>
        <v>0.541791715129888</v>
      </c>
      <c r="L18">
        <f>NORMDIST(d_sortiert!I18,AVERAGE(d_sortiert!I$2:I$31),_xlfn.STDEV.S(d_sortiert!I$2:I$31),1)</f>
        <v>0.44658396034260794</v>
      </c>
      <c r="M18">
        <f t="shared" si="0"/>
        <v>1.0910148959465571E-2</v>
      </c>
      <c r="N18">
        <f t="shared" si="1"/>
        <v>0.11999837525795642</v>
      </c>
      <c r="O18">
        <f t="shared" si="2"/>
        <v>0.13260683663850048</v>
      </c>
      <c r="P18">
        <f t="shared" si="3"/>
        <v>0.16156908558260902</v>
      </c>
      <c r="Q18">
        <f t="shared" si="4"/>
        <v>0.13141062046736374</v>
      </c>
      <c r="R18">
        <f t="shared" si="5"/>
        <v>0.15200880337569289</v>
      </c>
      <c r="S18">
        <f t="shared" si="6"/>
        <v>2.2772198576074265E-2</v>
      </c>
      <c r="T18">
        <f t="shared" si="7"/>
        <v>8.4583817965546704E-3</v>
      </c>
      <c r="U18">
        <f t="shared" si="8"/>
        <v>8.6749372990725382E-2</v>
      </c>
    </row>
    <row r="19" spans="1:21" x14ac:dyDescent="0.25">
      <c r="A19">
        <v>18</v>
      </c>
      <c r="B19">
        <f t="shared" si="9"/>
        <v>0.27868852459016391</v>
      </c>
      <c r="C19">
        <f t="shared" si="10"/>
        <v>0.56666666666666665</v>
      </c>
      <c r="D19">
        <f>NORMDIST(d_sortiert!A19,AVERAGE(d_sortiert!A$2:A$62),_xlfn.STDEV.S(d_sortiert!A$2:A$62),1)</f>
        <v>0.25327271733140144</v>
      </c>
      <c r="E19">
        <f>NORMDIST(d_sortiert!B19,AVERAGE(d_sortiert!B$2:B$31),_xlfn.STDEV.S(d_sortiert!B$2:B$31),1)</f>
        <v>0.48173639490462516</v>
      </c>
      <c r="F19">
        <f>NORMDIST(d_sortiert!C19,AVERAGE(d_sortiert!C$2:C$31),_xlfn.STDEV.S(d_sortiert!C$2:C$31),1)</f>
        <v>0.41201600110154429</v>
      </c>
      <c r="G19">
        <f>NORMDIST(d_sortiert!D19,AVERAGE(d_sortiert!D$2:D$31),_xlfn.STDEV.S(d_sortiert!D$2:D$31),1)</f>
        <v>0.4163704374937468</v>
      </c>
      <c r="H19">
        <f>NORMDIST(d_sortiert!E19,AVERAGE(d_sortiert!E$2:E$31),_xlfn.STDEV.S(d_sortiert!E$2:E$31),1)</f>
        <v>0.40408323368689231</v>
      </c>
      <c r="I19">
        <f>NORMDIST(d_sortiert!F19,AVERAGE(d_sortiert!F$2:F$31),_xlfn.STDEV.S(d_sortiert!F$2:F$31),1)</f>
        <v>0.44468952249773686</v>
      </c>
      <c r="J19">
        <f>NORMDIST(d_sortiert!G19,AVERAGE(d_sortiert!G$2:G$31),_xlfn.STDEV.S(d_sortiert!G$2:G$31),1)</f>
        <v>0.51341453396722481</v>
      </c>
      <c r="K19">
        <f>NORMDIST(d_sortiert!H19,AVERAGE(d_sortiert!H$2:H$31),_xlfn.STDEV.S(d_sortiert!H$2:H$31),1)</f>
        <v>0.55282861215808943</v>
      </c>
      <c r="L19">
        <f>NORMDIST(d_sortiert!I19,AVERAGE(d_sortiert!I$2:I$31),_xlfn.STDEV.S(d_sortiert!I$2:I$31),1)</f>
        <v>0.47231762476458033</v>
      </c>
      <c r="M19">
        <f t="shared" si="0"/>
        <v>2.5415807258762468E-2</v>
      </c>
      <c r="N19">
        <f t="shared" si="1"/>
        <v>8.4930271762041487E-2</v>
      </c>
      <c r="O19">
        <f t="shared" si="2"/>
        <v>0.15465066556512236</v>
      </c>
      <c r="P19">
        <f t="shared" si="3"/>
        <v>0.15029622917291985</v>
      </c>
      <c r="Q19">
        <f t="shared" si="4"/>
        <v>0.16258343297977434</v>
      </c>
      <c r="R19">
        <f t="shared" si="5"/>
        <v>0.1219771441689298</v>
      </c>
      <c r="S19">
        <f t="shared" si="6"/>
        <v>5.3252132699441845E-2</v>
      </c>
      <c r="T19">
        <f t="shared" si="7"/>
        <v>1.3838054508577224E-2</v>
      </c>
      <c r="U19">
        <f t="shared" si="8"/>
        <v>9.4349041902086317E-2</v>
      </c>
    </row>
    <row r="20" spans="1:21" x14ac:dyDescent="0.25">
      <c r="A20">
        <v>19</v>
      </c>
      <c r="B20">
        <f t="shared" si="9"/>
        <v>0.29508196721311475</v>
      </c>
      <c r="C20">
        <f t="shared" si="10"/>
        <v>0.6</v>
      </c>
      <c r="D20">
        <f>NORMDIST(d_sortiert!A20,AVERAGE(d_sortiert!A$2:A$62),_xlfn.STDEV.S(d_sortiert!A$2:A$62),1)</f>
        <v>0.34742021295329184</v>
      </c>
      <c r="E20">
        <f>NORMDIST(d_sortiert!B20,AVERAGE(d_sortiert!B$2:B$31),_xlfn.STDEV.S(d_sortiert!B$2:B$31),1)</f>
        <v>0.50936442851901886</v>
      </c>
      <c r="F20">
        <f>NORMDIST(d_sortiert!C20,AVERAGE(d_sortiert!C$2:C$31),_xlfn.STDEV.S(d_sortiert!C$2:C$31),1)</f>
        <v>0.44628729861198918</v>
      </c>
      <c r="G20">
        <f>NORMDIST(d_sortiert!D20,AVERAGE(d_sortiert!D$2:D$31),_xlfn.STDEV.S(d_sortiert!D$2:D$31),1)</f>
        <v>0.47086473365897963</v>
      </c>
      <c r="H20">
        <f>NORMDIST(d_sortiert!E20,AVERAGE(d_sortiert!E$2:E$31),_xlfn.STDEV.S(d_sortiert!E$2:E$31),1)</f>
        <v>0.42146750389362064</v>
      </c>
      <c r="I20">
        <f>NORMDIST(d_sortiert!F20,AVERAGE(d_sortiert!F$2:F$31),_xlfn.STDEV.S(d_sortiert!F$2:F$31),1)</f>
        <v>0.48854039831071344</v>
      </c>
      <c r="J20">
        <f>NORMDIST(d_sortiert!G20,AVERAGE(d_sortiert!G$2:G$31),_xlfn.STDEV.S(d_sortiert!G$2:G$31),1)</f>
        <v>0.51626724657474621</v>
      </c>
      <c r="K20">
        <f>NORMDIST(d_sortiert!H20,AVERAGE(d_sortiert!H$2:H$31),_xlfn.STDEV.S(d_sortiert!H$2:H$31),1)</f>
        <v>0.62848684721631265</v>
      </c>
      <c r="L20">
        <f>NORMDIST(d_sortiert!I20,AVERAGE(d_sortiert!I$2:I$31),_xlfn.STDEV.S(d_sortiert!I$2:I$31),1)</f>
        <v>0.48200349027741773</v>
      </c>
      <c r="M20">
        <f t="shared" si="0"/>
        <v>5.2338245740177092E-2</v>
      </c>
      <c r="N20">
        <f t="shared" si="1"/>
        <v>9.0635571480981114E-2</v>
      </c>
      <c r="O20">
        <f t="shared" si="2"/>
        <v>0.1537127013880108</v>
      </c>
      <c r="P20">
        <f t="shared" si="3"/>
        <v>0.12913526634102035</v>
      </c>
      <c r="Q20">
        <f t="shared" si="4"/>
        <v>0.17853249610637933</v>
      </c>
      <c r="R20">
        <f t="shared" si="5"/>
        <v>0.11145960168928654</v>
      </c>
      <c r="S20">
        <f t="shared" si="6"/>
        <v>8.373275342525377E-2</v>
      </c>
      <c r="T20">
        <f t="shared" si="7"/>
        <v>2.8486847216312672E-2</v>
      </c>
      <c r="U20">
        <f t="shared" si="8"/>
        <v>0.11799650972258224</v>
      </c>
    </row>
    <row r="21" spans="1:21" x14ac:dyDescent="0.25">
      <c r="A21">
        <v>20</v>
      </c>
      <c r="B21">
        <f t="shared" si="9"/>
        <v>0.31147540983606559</v>
      </c>
      <c r="C21">
        <f t="shared" si="10"/>
        <v>0.6333333333333333</v>
      </c>
      <c r="D21">
        <f>NORMDIST(d_sortiert!A21,AVERAGE(d_sortiert!A$2:A$62),_xlfn.STDEV.S(d_sortiert!A$2:A$62),1)</f>
        <v>0.37397027629307905</v>
      </c>
      <c r="E21">
        <f>NORMDIST(d_sortiert!B21,AVERAGE(d_sortiert!B$2:B$31),_xlfn.STDEV.S(d_sortiert!B$2:B$31),1)</f>
        <v>0.53235912209648317</v>
      </c>
      <c r="F21">
        <f>NORMDIST(d_sortiert!C21,AVERAGE(d_sortiert!C$2:C$31),_xlfn.STDEV.S(d_sortiert!C$2:C$31),1)</f>
        <v>0.45089313867350644</v>
      </c>
      <c r="G21">
        <f>NORMDIST(d_sortiert!D21,AVERAGE(d_sortiert!D$2:D$31),_xlfn.STDEV.S(d_sortiert!D$2:D$31),1)</f>
        <v>0.51270538296873769</v>
      </c>
      <c r="H21">
        <f>NORMDIST(d_sortiert!E21,AVERAGE(d_sortiert!E$2:E$31),_xlfn.STDEV.S(d_sortiert!E$2:E$31),1)</f>
        <v>0.45887973759589795</v>
      </c>
      <c r="I21">
        <f>NORMDIST(d_sortiert!F21,AVERAGE(d_sortiert!F$2:F$31),_xlfn.STDEV.S(d_sortiert!F$2:F$31),1)</f>
        <v>0.53879484234295016</v>
      </c>
      <c r="J21">
        <f>NORMDIST(d_sortiert!G21,AVERAGE(d_sortiert!G$2:G$31),_xlfn.STDEV.S(d_sortiert!G$2:G$31),1)</f>
        <v>0.60633073575552965</v>
      </c>
      <c r="K21">
        <f>NORMDIST(d_sortiert!H21,AVERAGE(d_sortiert!H$2:H$31),_xlfn.STDEV.S(d_sortiert!H$2:H$31),1)</f>
        <v>0.64417540430783493</v>
      </c>
      <c r="L21">
        <f>NORMDIST(d_sortiert!I21,AVERAGE(d_sortiert!I$2:I$31),_xlfn.STDEV.S(d_sortiert!I$2:I$31),1)</f>
        <v>0.48200349027741773</v>
      </c>
      <c r="M21">
        <f t="shared" si="0"/>
        <v>6.2494866457013465E-2</v>
      </c>
      <c r="N21">
        <f t="shared" si="1"/>
        <v>0.10097421123685013</v>
      </c>
      <c r="O21">
        <f t="shared" si="2"/>
        <v>0.18244019465982686</v>
      </c>
      <c r="P21">
        <f t="shared" si="3"/>
        <v>0.12062795036459562</v>
      </c>
      <c r="Q21">
        <f t="shared" si="4"/>
        <v>0.17445359573743535</v>
      </c>
      <c r="R21">
        <f t="shared" si="5"/>
        <v>9.4538490990383139E-2</v>
      </c>
      <c r="S21">
        <f t="shared" si="6"/>
        <v>2.7002597577803655E-2</v>
      </c>
      <c r="T21">
        <f t="shared" si="7"/>
        <v>1.0842070974501627E-2</v>
      </c>
      <c r="U21">
        <f t="shared" si="8"/>
        <v>0.15132984305591557</v>
      </c>
    </row>
    <row r="22" spans="1:21" x14ac:dyDescent="0.25">
      <c r="A22">
        <v>21</v>
      </c>
      <c r="B22">
        <f t="shared" si="9"/>
        <v>0.32786885245901637</v>
      </c>
      <c r="C22">
        <f t="shared" si="10"/>
        <v>0.66666666666666663</v>
      </c>
      <c r="D22">
        <f>NORMDIST(d_sortiert!A22,AVERAGE(d_sortiert!A$2:A$62),_xlfn.STDEV.S(d_sortiert!A$2:A$62),1)</f>
        <v>0.37621207818458768</v>
      </c>
      <c r="E22">
        <f>NORMDIST(d_sortiert!B22,AVERAGE(d_sortiert!B$2:B$31),_xlfn.STDEV.S(d_sortiert!B$2:B$31),1)</f>
        <v>0.53694758880872961</v>
      </c>
      <c r="F22">
        <f>NORMDIST(d_sortiert!C22,AVERAGE(d_sortiert!C$2:C$31),_xlfn.STDEV.S(d_sortiert!C$2:C$31),1)</f>
        <v>0.46243536001271901</v>
      </c>
      <c r="G22">
        <f>NORMDIST(d_sortiert!D22,AVERAGE(d_sortiert!D$2:D$31),_xlfn.STDEV.S(d_sortiert!D$2:D$31),1)</f>
        <v>0.5847785479963441</v>
      </c>
      <c r="H22">
        <f>NORMDIST(d_sortiert!E22,AVERAGE(d_sortiert!E$2:E$31),_xlfn.STDEV.S(d_sortiert!E$2:E$31),1)</f>
        <v>0.51891957466118455</v>
      </c>
      <c r="I22">
        <f>NORMDIST(d_sortiert!F22,AVERAGE(d_sortiert!F$2:F$31),_xlfn.STDEV.S(d_sortiert!F$2:F$31),1)</f>
        <v>0.53879484234295016</v>
      </c>
      <c r="J22">
        <f>NORMDIST(d_sortiert!G22,AVERAGE(d_sortiert!G$2:G$31),_xlfn.STDEV.S(d_sortiert!G$2:G$31),1)</f>
        <v>0.61729758599098594</v>
      </c>
      <c r="K22">
        <f>NORMDIST(d_sortiert!H22,AVERAGE(d_sortiert!H$2:H$31),_xlfn.STDEV.S(d_sortiert!H$2:H$31),1)</f>
        <v>0.64417540430783493</v>
      </c>
      <c r="L22">
        <f>NORMDIST(d_sortiert!I22,AVERAGE(d_sortiert!I$2:I$31),_xlfn.STDEV.S(d_sortiert!I$2:I$31),1)</f>
        <v>0.51110197763077625</v>
      </c>
      <c r="M22">
        <f t="shared" si="0"/>
        <v>4.8343225725571315E-2</v>
      </c>
      <c r="N22">
        <f t="shared" si="1"/>
        <v>0.12971907785793702</v>
      </c>
      <c r="O22">
        <f t="shared" si="2"/>
        <v>0.20423130665394762</v>
      </c>
      <c r="P22">
        <f t="shared" si="3"/>
        <v>8.1888118670322529E-2</v>
      </c>
      <c r="Q22">
        <f t="shared" si="4"/>
        <v>0.14774709200548208</v>
      </c>
      <c r="R22">
        <f t="shared" si="5"/>
        <v>0.12787182432371647</v>
      </c>
      <c r="S22">
        <f t="shared" si="6"/>
        <v>4.9369080675680688E-2</v>
      </c>
      <c r="T22">
        <f t="shared" si="7"/>
        <v>2.2491262358831698E-2</v>
      </c>
      <c r="U22">
        <f t="shared" si="8"/>
        <v>0.15556468903589038</v>
      </c>
    </row>
    <row r="23" spans="1:21" x14ac:dyDescent="0.25">
      <c r="A23">
        <v>22</v>
      </c>
      <c r="B23">
        <f t="shared" si="9"/>
        <v>0.34426229508196721</v>
      </c>
      <c r="C23">
        <f t="shared" si="10"/>
        <v>0.7</v>
      </c>
      <c r="D23">
        <f>NORMDIST(d_sortiert!A23,AVERAGE(d_sortiert!A$2:A$62),_xlfn.STDEV.S(d_sortiert!A$2:A$62),1)</f>
        <v>0.37845806440504548</v>
      </c>
      <c r="E23">
        <f>NORMDIST(d_sortiert!B23,AVERAGE(d_sortiert!B$2:B$31),_xlfn.STDEV.S(d_sortiert!B$2:B$31),1)</f>
        <v>0.65706563407204299</v>
      </c>
      <c r="F23">
        <f>NORMDIST(d_sortiert!C23,AVERAGE(d_sortiert!C$2:C$31),_xlfn.STDEV.S(d_sortiert!C$2:C$31),1)</f>
        <v>0.58934278910694005</v>
      </c>
      <c r="G23">
        <f>NORMDIST(d_sortiert!D23,AVERAGE(d_sortiert!D$2:D$31),_xlfn.STDEV.S(d_sortiert!D$2:D$31),1)</f>
        <v>0.5847785479963441</v>
      </c>
      <c r="H23">
        <f>NORMDIST(d_sortiert!E23,AVERAGE(d_sortiert!E$2:E$31),_xlfn.STDEV.S(d_sortiert!E$2:E$31),1)</f>
        <v>0.57197177206403804</v>
      </c>
      <c r="I23">
        <f>NORMDIST(d_sortiert!F23,AVERAGE(d_sortiert!F$2:F$31),_xlfn.STDEV.S(d_sortiert!F$2:F$31),1)</f>
        <v>0.62480310361625735</v>
      </c>
      <c r="J23">
        <f>NORMDIST(d_sortiert!G23,AVERAGE(d_sortiert!G$2:G$31),_xlfn.STDEV.S(d_sortiert!G$2:G$31),1)</f>
        <v>0.63357047914829223</v>
      </c>
      <c r="K23">
        <f>NORMDIST(d_sortiert!H23,AVERAGE(d_sortiert!H$2:H$31),_xlfn.STDEV.S(d_sortiert!H$2:H$31),1)</f>
        <v>0.65962349067890191</v>
      </c>
      <c r="L23">
        <f>NORMDIST(d_sortiert!I23,AVERAGE(d_sortiert!I$2:I$31),_xlfn.STDEV.S(d_sortiert!I$2:I$31),1)</f>
        <v>0.60369349247710136</v>
      </c>
      <c r="M23">
        <f t="shared" si="0"/>
        <v>3.4195769323078273E-2</v>
      </c>
      <c r="N23">
        <f t="shared" si="1"/>
        <v>4.2934365927956963E-2</v>
      </c>
      <c r="O23">
        <f t="shared" si="2"/>
        <v>0.11065721089305991</v>
      </c>
      <c r="P23">
        <f t="shared" si="3"/>
        <v>0.11522145200365586</v>
      </c>
      <c r="Q23">
        <f t="shared" si="4"/>
        <v>0.12802822793596191</v>
      </c>
      <c r="R23">
        <f t="shared" si="5"/>
        <v>7.5196896383742606E-2</v>
      </c>
      <c r="S23">
        <f t="shared" si="6"/>
        <v>6.6429520851707724E-2</v>
      </c>
      <c r="T23">
        <f t="shared" si="7"/>
        <v>4.0376509321098042E-2</v>
      </c>
      <c r="U23">
        <f t="shared" si="8"/>
        <v>9.6306507522898599E-2</v>
      </c>
    </row>
    <row r="24" spans="1:21" x14ac:dyDescent="0.25">
      <c r="A24">
        <v>23</v>
      </c>
      <c r="B24">
        <f t="shared" si="9"/>
        <v>0.36065573770491804</v>
      </c>
      <c r="C24">
        <f t="shared" si="10"/>
        <v>0.73333333333333328</v>
      </c>
      <c r="D24">
        <f>NORMDIST(d_sortiert!A24,AVERAGE(d_sortiert!A$2:A$62),_xlfn.STDEV.S(d_sortiert!A$2:A$62),1)</f>
        <v>0.40113228211174706</v>
      </c>
      <c r="E24">
        <f>NORMDIST(d_sortiert!B24,AVERAGE(d_sortiert!B$2:B$31),_xlfn.STDEV.S(d_sortiert!B$2:B$31),1)</f>
        <v>0.6612997749468581</v>
      </c>
      <c r="F24">
        <f>NORMDIST(d_sortiert!C24,AVERAGE(d_sortiert!C$2:C$31),_xlfn.STDEV.S(d_sortiert!C$2:C$31),1)</f>
        <v>0.66836780262515516</v>
      </c>
      <c r="G24">
        <f>NORMDIST(d_sortiert!D24,AVERAGE(d_sortiert!D$2:D$31),_xlfn.STDEV.S(d_sortiert!D$2:D$31),1)</f>
        <v>0.60830105786468547</v>
      </c>
      <c r="H24">
        <f>NORMDIST(d_sortiert!E24,AVERAGE(d_sortiert!E$2:E$31),_xlfn.STDEV.S(d_sortiert!E$2:E$31),1)</f>
        <v>0.71825913784554563</v>
      </c>
      <c r="I24">
        <f>NORMDIST(d_sortiert!F24,AVERAGE(d_sortiert!F$2:F$31),_xlfn.STDEV.S(d_sortiert!F$2:F$31),1)</f>
        <v>0.6287825936446807</v>
      </c>
      <c r="J24">
        <f>NORMDIST(d_sortiert!G24,AVERAGE(d_sortiert!G$2:G$31),_xlfn.STDEV.S(d_sortiert!G$2:G$31),1)</f>
        <v>0.6731614233053298</v>
      </c>
      <c r="K24">
        <f>NORMDIST(d_sortiert!H24,AVERAGE(d_sortiert!H$2:H$31),_xlfn.STDEV.S(d_sortiert!H$2:H$31),1)</f>
        <v>0.699473087505041</v>
      </c>
      <c r="L24">
        <f>NORMDIST(d_sortiert!I24,AVERAGE(d_sortiert!I$2:I$31),_xlfn.STDEV.S(d_sortiert!I$2:I$31),1)</f>
        <v>0.74018694588629352</v>
      </c>
      <c r="M24">
        <f t="shared" si="0"/>
        <v>4.0476544406829018E-2</v>
      </c>
      <c r="N24">
        <f t="shared" si="1"/>
        <v>7.2033558386475183E-2</v>
      </c>
      <c r="O24">
        <f t="shared" si="2"/>
        <v>6.4965530708178121E-2</v>
      </c>
      <c r="P24">
        <f t="shared" si="3"/>
        <v>0.12503227546864781</v>
      </c>
      <c r="Q24">
        <f t="shared" si="4"/>
        <v>1.5074195487787656E-2</v>
      </c>
      <c r="R24">
        <f t="shared" si="5"/>
        <v>0.10455073968865258</v>
      </c>
      <c r="S24">
        <f t="shared" si="6"/>
        <v>6.0171910028003484E-2</v>
      </c>
      <c r="T24">
        <f t="shared" si="7"/>
        <v>3.3860245828292279E-2</v>
      </c>
      <c r="U24">
        <f t="shared" si="8"/>
        <v>6.8536125529602421E-3</v>
      </c>
    </row>
    <row r="25" spans="1:21" x14ac:dyDescent="0.25">
      <c r="A25">
        <v>24</v>
      </c>
      <c r="B25">
        <f t="shared" si="9"/>
        <v>0.37704918032786883</v>
      </c>
      <c r="C25">
        <f t="shared" si="10"/>
        <v>0.76666666666666672</v>
      </c>
      <c r="D25">
        <f>NORMDIST(d_sortiert!A25,AVERAGE(d_sortiert!A$2:A$62),_xlfn.STDEV.S(d_sortiert!A$2:A$62),1)</f>
        <v>0.42183027067049139</v>
      </c>
      <c r="E25">
        <f>NORMDIST(d_sortiert!B25,AVERAGE(d_sortiert!B$2:B$31),_xlfn.STDEV.S(d_sortiert!B$2:B$31),1)</f>
        <v>0.80043792565432337</v>
      </c>
      <c r="F25">
        <f>NORMDIST(d_sortiert!C25,AVERAGE(d_sortiert!C$2:C$31),_xlfn.STDEV.S(d_sortiert!C$2:C$31),1)</f>
        <v>0.80680001131804291</v>
      </c>
      <c r="G25">
        <f>NORMDIST(d_sortiert!D25,AVERAGE(d_sortiert!D$2:D$31),_xlfn.STDEV.S(d_sortiert!D$2:D$31),1)</f>
        <v>0.65206088029277753</v>
      </c>
      <c r="H25">
        <f>NORMDIST(d_sortiert!E25,AVERAGE(d_sortiert!E$2:E$31),_xlfn.STDEV.S(d_sortiert!E$2:E$31),1)</f>
        <v>0.72945524881027601</v>
      </c>
      <c r="I25">
        <f>NORMDIST(d_sortiert!F25,AVERAGE(d_sortiert!F$2:F$31),_xlfn.STDEV.S(d_sortiert!F$2:F$31),1)</f>
        <v>0.66393478803960093</v>
      </c>
      <c r="J25">
        <f>NORMDIST(d_sortiert!G25,AVERAGE(d_sortiert!G$2:G$31),_xlfn.STDEV.S(d_sortiert!G$2:G$31),1)</f>
        <v>0.78585792706323088</v>
      </c>
      <c r="K25">
        <f>NORMDIST(d_sortiert!H25,AVERAGE(d_sortiert!H$2:H$31),_xlfn.STDEV.S(d_sortiert!H$2:H$31),1)</f>
        <v>0.78452853104418641</v>
      </c>
      <c r="L25">
        <f>NORMDIST(d_sortiert!I25,AVERAGE(d_sortiert!I$2:I$31),_xlfn.STDEV.S(d_sortiert!I$2:I$31),1)</f>
        <v>0.81249155164402209</v>
      </c>
      <c r="M25">
        <f t="shared" si="0"/>
        <v>4.4781090342622565E-2</v>
      </c>
      <c r="N25">
        <f t="shared" si="1"/>
        <v>3.3771258987656649E-2</v>
      </c>
      <c r="O25">
        <f t="shared" si="2"/>
        <v>4.013334465137619E-2</v>
      </c>
      <c r="P25">
        <f t="shared" si="3"/>
        <v>0.11460578637388918</v>
      </c>
      <c r="Q25">
        <f t="shared" si="4"/>
        <v>3.7211417856390705E-2</v>
      </c>
      <c r="R25">
        <f t="shared" si="5"/>
        <v>0.10273187862706579</v>
      </c>
      <c r="S25">
        <f t="shared" si="6"/>
        <v>1.9191260396564158E-2</v>
      </c>
      <c r="T25">
        <f t="shared" si="7"/>
        <v>1.7861864377519687E-2</v>
      </c>
      <c r="U25">
        <f t="shared" si="8"/>
        <v>4.5824884977355373E-2</v>
      </c>
    </row>
    <row r="26" spans="1:21" x14ac:dyDescent="0.25">
      <c r="A26">
        <v>25</v>
      </c>
      <c r="B26">
        <f t="shared" si="9"/>
        <v>0.39344262295081966</v>
      </c>
      <c r="C26">
        <f t="shared" si="10"/>
        <v>0.8</v>
      </c>
      <c r="D26">
        <f>NORMDIST(d_sortiert!A26,AVERAGE(d_sortiert!A$2:A$62),_xlfn.STDEV.S(d_sortiert!A$2:A$62),1)</f>
        <v>0.42183027067049139</v>
      </c>
      <c r="E26">
        <f>NORMDIST(d_sortiert!B26,AVERAGE(d_sortiert!B$2:B$31),_xlfn.STDEV.S(d_sortiert!B$2:B$31),1)</f>
        <v>0.83402260962994301</v>
      </c>
      <c r="F26">
        <f>NORMDIST(d_sortiert!C26,AVERAGE(d_sortiert!C$2:C$31),_xlfn.STDEV.S(d_sortiert!C$2:C$31),1)</f>
        <v>0.84415670940323762</v>
      </c>
      <c r="G26">
        <f>NORMDIST(d_sortiert!D26,AVERAGE(d_sortiert!D$2:D$31),_xlfn.STDEV.S(d_sortiert!D$2:D$31),1)</f>
        <v>0.70541148655217178</v>
      </c>
      <c r="H26">
        <f>NORMDIST(d_sortiert!E26,AVERAGE(d_sortiert!E$2:E$31),_xlfn.STDEV.S(d_sortiert!E$2:E$31),1)</f>
        <v>0.81926388245589887</v>
      </c>
      <c r="I26">
        <f>NORMDIST(d_sortiert!F26,AVERAGE(d_sortiert!F$2:F$31),_xlfn.STDEV.S(d_sortiert!F$2:F$31),1)</f>
        <v>0.79613167176093036</v>
      </c>
      <c r="J26">
        <f>NORMDIST(d_sortiert!G26,AVERAGE(d_sortiert!G$2:G$31),_xlfn.STDEV.S(d_sortiert!G$2:G$31),1)</f>
        <v>0.80216409175570769</v>
      </c>
      <c r="K26">
        <f>NORMDIST(d_sortiert!H26,AVERAGE(d_sortiert!H$2:H$31),_xlfn.STDEV.S(d_sortiert!H$2:H$31),1)</f>
        <v>0.83014892262664763</v>
      </c>
      <c r="L26">
        <f>NORMDIST(d_sortiert!I26,AVERAGE(d_sortiert!I$2:I$31),_xlfn.STDEV.S(d_sortiert!I$2:I$31),1)</f>
        <v>0.8232047467784458</v>
      </c>
      <c r="M26">
        <f t="shared" si="0"/>
        <v>2.8387647719671727E-2</v>
      </c>
      <c r="N26">
        <f t="shared" si="1"/>
        <v>3.4022609629942968E-2</v>
      </c>
      <c r="O26">
        <f t="shared" si="2"/>
        <v>4.4156709403237571E-2</v>
      </c>
      <c r="P26">
        <f t="shared" si="3"/>
        <v>9.458851344782826E-2</v>
      </c>
      <c r="Q26">
        <f t="shared" si="4"/>
        <v>1.9263882455898829E-2</v>
      </c>
      <c r="R26">
        <f t="shared" si="5"/>
        <v>3.8683282390696849E-3</v>
      </c>
      <c r="S26">
        <f t="shared" si="6"/>
        <v>2.1640917557076422E-3</v>
      </c>
      <c r="T26">
        <f t="shared" si="7"/>
        <v>3.014892262664759E-2</v>
      </c>
      <c r="U26">
        <f t="shared" si="8"/>
        <v>2.3204746778445751E-2</v>
      </c>
    </row>
    <row r="27" spans="1:21" x14ac:dyDescent="0.25">
      <c r="A27">
        <v>26</v>
      </c>
      <c r="B27">
        <f t="shared" si="9"/>
        <v>0.4098360655737705</v>
      </c>
      <c r="C27">
        <f t="shared" si="10"/>
        <v>0.83333333333333337</v>
      </c>
      <c r="D27">
        <f>NORMDIST(d_sortiert!A27,AVERAGE(d_sortiert!A$2:A$62),_xlfn.STDEV.S(d_sortiert!A$2:A$62),1)</f>
        <v>0.44274652536895087</v>
      </c>
      <c r="E27">
        <f>NORMDIST(d_sortiert!B27,AVERAGE(d_sortiert!B$2:B$31),_xlfn.STDEV.S(d_sortiert!B$2:B$31),1)</f>
        <v>0.91709787529525078</v>
      </c>
      <c r="F27">
        <f>NORMDIST(d_sortiert!C27,AVERAGE(d_sortiert!C$2:C$31),_xlfn.STDEV.S(d_sortiert!C$2:C$31),1)</f>
        <v>0.85236150070878469</v>
      </c>
      <c r="G27">
        <f>NORMDIST(d_sortiert!D27,AVERAGE(d_sortiert!D$2:D$31),_xlfn.STDEV.S(d_sortiert!D$2:D$31),1)</f>
        <v>0.8186187167687462</v>
      </c>
      <c r="H27">
        <f>NORMDIST(d_sortiert!E27,AVERAGE(d_sortiert!E$2:E$31),_xlfn.STDEV.S(d_sortiert!E$2:E$31),1)</f>
        <v>0.84974836595593672</v>
      </c>
      <c r="I27">
        <f>NORMDIST(d_sortiert!F27,AVERAGE(d_sortiert!F$2:F$31),_xlfn.STDEV.S(d_sortiert!F$2:F$31),1)</f>
        <v>0.85878616767866289</v>
      </c>
      <c r="J27">
        <f>NORMDIST(d_sortiert!G27,AVERAGE(d_sortiert!G$2:G$31),_xlfn.STDEV.S(d_sortiert!G$2:G$31),1)</f>
        <v>0.84639937945504928</v>
      </c>
      <c r="K27">
        <f>NORMDIST(d_sortiert!H27,AVERAGE(d_sortiert!H$2:H$31),_xlfn.STDEV.S(d_sortiert!H$2:H$31),1)</f>
        <v>0.83710186251515961</v>
      </c>
      <c r="L27">
        <f>NORMDIST(d_sortiert!I27,AVERAGE(d_sortiert!I$2:I$31),_xlfn.STDEV.S(d_sortiert!I$2:I$31),1)</f>
        <v>0.87753133202155564</v>
      </c>
      <c r="M27">
        <f t="shared" si="0"/>
        <v>3.2910459795180369E-2</v>
      </c>
      <c r="N27">
        <f t="shared" si="1"/>
        <v>8.3764541961917405E-2</v>
      </c>
      <c r="O27">
        <f t="shared" si="2"/>
        <v>1.9028167375451321E-2</v>
      </c>
      <c r="P27">
        <f t="shared" si="3"/>
        <v>1.4714616564587168E-2</v>
      </c>
      <c r="Q27">
        <f t="shared" si="4"/>
        <v>1.6415032622603354E-2</v>
      </c>
      <c r="R27">
        <f t="shared" si="5"/>
        <v>2.5452834345329522E-2</v>
      </c>
      <c r="S27">
        <f t="shared" si="6"/>
        <v>1.3066046121715913E-2</v>
      </c>
      <c r="T27">
        <f t="shared" si="7"/>
        <v>3.7685291818262412E-3</v>
      </c>
      <c r="U27">
        <f t="shared" si="8"/>
        <v>4.4197998688222273E-2</v>
      </c>
    </row>
    <row r="28" spans="1:21" x14ac:dyDescent="0.25">
      <c r="A28">
        <v>27</v>
      </c>
      <c r="B28">
        <f t="shared" si="9"/>
        <v>0.42622950819672129</v>
      </c>
      <c r="C28">
        <f t="shared" si="10"/>
        <v>0.8666666666666667</v>
      </c>
      <c r="D28">
        <f>NORMDIST(d_sortiert!A28,AVERAGE(d_sortiert!A$2:A$62),_xlfn.STDEV.S(d_sortiert!A$2:A$62),1)</f>
        <v>0.45912891168676168</v>
      </c>
      <c r="E28">
        <f>NORMDIST(d_sortiert!B28,AVERAGE(d_sortiert!B$2:B$31),_xlfn.STDEV.S(d_sortiert!B$2:B$31),1)</f>
        <v>0.93628996759754479</v>
      </c>
      <c r="F28">
        <f>NORMDIST(d_sortiert!C28,AVERAGE(d_sortiert!C$2:C$31),_xlfn.STDEV.S(d_sortiert!C$2:C$31),1)</f>
        <v>0.87036313241905394</v>
      </c>
      <c r="G28">
        <f>NORMDIST(d_sortiert!D28,AVERAGE(d_sortiert!D$2:D$31),_xlfn.STDEV.S(d_sortiert!D$2:D$31),1)</f>
        <v>0.86981903215018486</v>
      </c>
      <c r="H28">
        <f>NORMDIST(d_sortiert!E28,AVERAGE(d_sortiert!E$2:E$31),_xlfn.STDEV.S(d_sortiert!E$2:E$31),1)</f>
        <v>0.86605037108600691</v>
      </c>
      <c r="I28">
        <f>NORMDIST(d_sortiert!F28,AVERAGE(d_sortiert!F$2:F$31),_xlfn.STDEV.S(d_sortiert!F$2:F$31),1)</f>
        <v>0.91615871706482899</v>
      </c>
      <c r="J28">
        <f>NORMDIST(d_sortiert!G28,AVERAGE(d_sortiert!G$2:G$31),_xlfn.STDEV.S(d_sortiert!G$2:G$31),1)</f>
        <v>0.84808809789531414</v>
      </c>
      <c r="K28">
        <f>NORMDIST(d_sortiert!H28,AVERAGE(d_sortiert!H$2:H$31),_xlfn.STDEV.S(d_sortiert!H$2:H$31),1)</f>
        <v>0.88866278033689849</v>
      </c>
      <c r="L28">
        <f>NORMDIST(d_sortiert!I28,AVERAGE(d_sortiert!I$2:I$31),_xlfn.STDEV.S(d_sortiert!I$2:I$31),1)</f>
        <v>0.89616740907064685</v>
      </c>
      <c r="M28">
        <f t="shared" si="0"/>
        <v>3.2899403490040391E-2</v>
      </c>
      <c r="N28">
        <f t="shared" si="1"/>
        <v>6.9623300930878096E-2</v>
      </c>
      <c r="O28">
        <f t="shared" si="2"/>
        <v>3.6964657523872457E-3</v>
      </c>
      <c r="P28">
        <f t="shared" si="3"/>
        <v>3.1523654835181603E-3</v>
      </c>
      <c r="Q28">
        <f t="shared" si="4"/>
        <v>6.1629558065978696E-4</v>
      </c>
      <c r="R28">
        <f t="shared" si="5"/>
        <v>4.9492050398162291E-2</v>
      </c>
      <c r="S28">
        <f t="shared" si="6"/>
        <v>1.8578568771352555E-2</v>
      </c>
      <c r="T28">
        <f t="shared" si="7"/>
        <v>2.1996113670231798E-2</v>
      </c>
      <c r="U28">
        <f t="shared" si="8"/>
        <v>2.9500742403980151E-2</v>
      </c>
    </row>
    <row r="29" spans="1:21" x14ac:dyDescent="0.25">
      <c r="A29">
        <v>28</v>
      </c>
      <c r="B29">
        <f t="shared" si="9"/>
        <v>0.44262295081967212</v>
      </c>
      <c r="C29">
        <f t="shared" si="10"/>
        <v>0.9</v>
      </c>
      <c r="D29">
        <f>NORMDIST(d_sortiert!A29,AVERAGE(d_sortiert!A$2:A$62),_xlfn.STDEV.S(d_sortiert!A$2:A$62),1)</f>
        <v>0.47558100966807298</v>
      </c>
      <c r="E29">
        <f>NORMDIST(d_sortiert!B29,AVERAGE(d_sortiert!B$2:B$31),_xlfn.STDEV.S(d_sortiert!B$2:B$31),1)</f>
        <v>0.94826532978643052</v>
      </c>
      <c r="F29">
        <f>NORMDIST(d_sortiert!C29,AVERAGE(d_sortiert!C$2:C$31),_xlfn.STDEV.S(d_sortiert!C$2:C$31),1)</f>
        <v>0.90366810928541574</v>
      </c>
      <c r="G29">
        <f>NORMDIST(d_sortiert!D29,AVERAGE(d_sortiert!D$2:D$31),_xlfn.STDEV.S(d_sortiert!D$2:D$31),1)</f>
        <v>0.87329523487816929</v>
      </c>
      <c r="H29">
        <f>NORMDIST(d_sortiert!E29,AVERAGE(d_sortiert!E$2:E$31),_xlfn.STDEV.S(d_sortiert!E$2:E$31),1)</f>
        <v>0.94509846435400446</v>
      </c>
      <c r="I29">
        <f>NORMDIST(d_sortiert!F29,AVERAGE(d_sortiert!F$2:F$31),_xlfn.STDEV.S(d_sortiert!F$2:F$31),1)</f>
        <v>0.93326532098607839</v>
      </c>
      <c r="J29">
        <f>NORMDIST(d_sortiert!G29,AVERAGE(d_sortiert!G$2:G$31),_xlfn.STDEV.S(d_sortiert!G$2:G$31),1)</f>
        <v>0.92653370402018731</v>
      </c>
      <c r="K29">
        <f>NORMDIST(d_sortiert!H29,AVERAGE(d_sortiert!H$2:H$31),_xlfn.STDEV.S(d_sortiert!H$2:H$31),1)</f>
        <v>0.92924750068344353</v>
      </c>
      <c r="L29">
        <f>NORMDIST(d_sortiert!I29,AVERAGE(d_sortiert!I$2:I$31),_xlfn.STDEV.S(d_sortiert!I$2:I$31),1)</f>
        <v>0.9574723854827325</v>
      </c>
      <c r="M29">
        <f t="shared" si="0"/>
        <v>3.2958058848400862E-2</v>
      </c>
      <c r="N29">
        <f t="shared" si="1"/>
        <v>4.82653297864305E-2</v>
      </c>
      <c r="O29">
        <f t="shared" si="2"/>
        <v>3.6681092854157216E-3</v>
      </c>
      <c r="P29">
        <f t="shared" si="3"/>
        <v>2.6704765121830731E-2</v>
      </c>
      <c r="Q29">
        <f t="shared" si="4"/>
        <v>4.5098464354004442E-2</v>
      </c>
      <c r="R29">
        <f t="shared" si="5"/>
        <v>3.3265320986078373E-2</v>
      </c>
      <c r="S29">
        <f t="shared" si="6"/>
        <v>2.6533704020187288E-2</v>
      </c>
      <c r="T29">
        <f t="shared" si="7"/>
        <v>2.9247500683443506E-2</v>
      </c>
      <c r="U29">
        <f t="shared" si="8"/>
        <v>5.747238548273248E-2</v>
      </c>
    </row>
    <row r="30" spans="1:21" x14ac:dyDescent="0.25">
      <c r="A30">
        <v>29</v>
      </c>
      <c r="B30">
        <f t="shared" si="9"/>
        <v>0.45901639344262296</v>
      </c>
      <c r="C30">
        <f t="shared" si="10"/>
        <v>0.93333333333333335</v>
      </c>
      <c r="D30">
        <f>NORMDIST(d_sortiert!A30,AVERAGE(d_sortiert!A$2:A$62),_xlfn.STDEV.S(d_sortiert!A$2:A$62),1)</f>
        <v>0.48029050607354795</v>
      </c>
      <c r="E30">
        <f>NORMDIST(d_sortiert!B30,AVERAGE(d_sortiert!B$2:B$31),_xlfn.STDEV.S(d_sortiert!B$2:B$31),1)</f>
        <v>0.94826532978643052</v>
      </c>
      <c r="F30">
        <f>NORMDIST(d_sortiert!C30,AVERAGE(d_sortiert!C$2:C$31),_xlfn.STDEV.S(d_sortiert!C$2:C$31),1)</f>
        <v>0.91415133809031968</v>
      </c>
      <c r="G30">
        <f>NORMDIST(d_sortiert!D30,AVERAGE(d_sortiert!D$2:D$31),_xlfn.STDEV.S(d_sortiert!D$2:D$31),1)</f>
        <v>0.99828460520240092</v>
      </c>
      <c r="H30">
        <f>NORMDIST(d_sortiert!E30,AVERAGE(d_sortiert!E$2:E$31),_xlfn.STDEV.S(d_sortiert!E$2:E$31),1)</f>
        <v>0.99499999087196178</v>
      </c>
      <c r="I30">
        <f>NORMDIST(d_sortiert!F30,AVERAGE(d_sortiert!F$2:F$31),_xlfn.STDEV.S(d_sortiert!F$2:F$31),1)</f>
        <v>0.94975191837181805</v>
      </c>
      <c r="J30">
        <f>NORMDIST(d_sortiert!G30,AVERAGE(d_sortiert!G$2:G$31),_xlfn.STDEV.S(d_sortiert!G$2:G$31),1)</f>
        <v>0.98892144116923708</v>
      </c>
      <c r="K30">
        <f>NORMDIST(d_sortiert!H30,AVERAGE(d_sortiert!H$2:H$31),_xlfn.STDEV.S(d_sortiert!H$2:H$31),1)</f>
        <v>0.95478267126576333</v>
      </c>
      <c r="L30">
        <f>NORMDIST(d_sortiert!I30,AVERAGE(d_sortiert!I$2:I$31),_xlfn.STDEV.S(d_sortiert!I$2:I$31),1)</f>
        <v>0.99051894607717672</v>
      </c>
      <c r="M30">
        <f t="shared" si="0"/>
        <v>2.1274112630924991E-2</v>
      </c>
      <c r="N30">
        <f t="shared" si="1"/>
        <v>1.4931996453097174E-2</v>
      </c>
      <c r="O30">
        <f t="shared" si="2"/>
        <v>1.9181995243013672E-2</v>
      </c>
      <c r="P30">
        <f t="shared" si="3"/>
        <v>6.4951271869067573E-2</v>
      </c>
      <c r="Q30">
        <f t="shared" si="4"/>
        <v>6.1666657538628433E-2</v>
      </c>
      <c r="R30">
        <f t="shared" si="5"/>
        <v>1.6418585038484701E-2</v>
      </c>
      <c r="S30">
        <f t="shared" si="6"/>
        <v>5.5588107835903733E-2</v>
      </c>
      <c r="T30">
        <f t="shared" si="7"/>
        <v>2.1449337932429979E-2</v>
      </c>
      <c r="U30">
        <f t="shared" si="8"/>
        <v>5.7185612743843373E-2</v>
      </c>
    </row>
    <row r="31" spans="1:21" x14ac:dyDescent="0.25">
      <c r="A31">
        <v>30</v>
      </c>
      <c r="B31">
        <f t="shared" si="9"/>
        <v>0.47540983606557374</v>
      </c>
      <c r="C31">
        <f t="shared" si="10"/>
        <v>0.96666666666666667</v>
      </c>
      <c r="D31">
        <f>NORMDIST(d_sortiert!A31,AVERAGE(d_sortiert!A$2:A$62),_xlfn.STDEV.S(d_sortiert!A$2:A$62),1)</f>
        <v>0.48735970672154993</v>
      </c>
      <c r="E31">
        <f>NORMDIST(d_sortiert!B31,AVERAGE(d_sortiert!B$2:B$31),_xlfn.STDEV.S(d_sortiert!B$2:B$31),1)</f>
        <v>0.9944626838612689</v>
      </c>
      <c r="F31">
        <f>NORMDIST(d_sortiert!C31,AVERAGE(d_sortiert!C$2:C$31),_xlfn.STDEV.S(d_sortiert!C$2:C$31),1)</f>
        <v>0.99990429634216438</v>
      </c>
      <c r="G31">
        <f>NORMDIST(d_sortiert!D31,AVERAGE(d_sortiert!D$2:D$31),_xlfn.STDEV.S(d_sortiert!D$2:D$31),1)</f>
        <v>0.9989292095755401</v>
      </c>
      <c r="H31">
        <f>NORMDIST(d_sortiert!E31,AVERAGE(d_sortiert!E$2:E$31),_xlfn.STDEV.S(d_sortiert!E$2:E$31),1)</f>
        <v>0.99760935838731379</v>
      </c>
      <c r="I31">
        <f>NORMDIST(d_sortiert!F31,AVERAGE(d_sortiert!F$2:F$31),_xlfn.STDEV.S(d_sortiert!F$2:F$31),1)</f>
        <v>0.99974604413386525</v>
      </c>
      <c r="J31">
        <f>NORMDIST(d_sortiert!G31,AVERAGE(d_sortiert!G$2:G$31),_xlfn.STDEV.S(d_sortiert!G$2:G$31),1)</f>
        <v>0.9971093745654227</v>
      </c>
      <c r="K31">
        <f>NORMDIST(d_sortiert!H31,AVERAGE(d_sortiert!H$2:H$31),_xlfn.STDEV.S(d_sortiert!H$2:H$31),1)</f>
        <v>0.99618814398940925</v>
      </c>
      <c r="L31">
        <f>NORMDIST(d_sortiert!I31,AVERAGE(d_sortiert!I$2:I$31),_xlfn.STDEV.S(d_sortiert!I$2:I$31),1)</f>
        <v>0.99072322102909383</v>
      </c>
      <c r="M31">
        <f t="shared" si="0"/>
        <v>1.1949870655976191E-2</v>
      </c>
      <c r="N31">
        <f t="shared" si="1"/>
        <v>2.7796017194602229E-2</v>
      </c>
      <c r="O31">
        <f t="shared" si="2"/>
        <v>3.3237629675497704E-2</v>
      </c>
      <c r="P31">
        <f t="shared" si="3"/>
        <v>3.2262542908873426E-2</v>
      </c>
      <c r="Q31">
        <f t="shared" si="4"/>
        <v>3.094269172064712E-2</v>
      </c>
      <c r="R31">
        <f t="shared" si="5"/>
        <v>3.3079377467198579E-2</v>
      </c>
      <c r="S31">
        <f t="shared" si="6"/>
        <v>3.0442707898756027E-2</v>
      </c>
      <c r="T31">
        <f t="shared" si="7"/>
        <v>2.9521477322742573E-2</v>
      </c>
      <c r="U31">
        <f t="shared" si="8"/>
        <v>2.4056554362427152E-2</v>
      </c>
    </row>
    <row r="32" spans="1:21" x14ac:dyDescent="0.25">
      <c r="A32">
        <v>31</v>
      </c>
      <c r="B32">
        <f t="shared" si="9"/>
        <v>0.49180327868852458</v>
      </c>
      <c r="D32">
        <f>NORMDIST(d_sortiert!A32,AVERAGE(d_sortiert!A$2:A$62),_xlfn.STDEV.S(d_sortiert!A$2:A$62),1)</f>
        <v>0.50622429743926567</v>
      </c>
      <c r="M32">
        <f t="shared" si="0"/>
        <v>1.4421018750741088E-2</v>
      </c>
    </row>
    <row r="33" spans="1:13" x14ac:dyDescent="0.25">
      <c r="A33">
        <v>32</v>
      </c>
      <c r="B33">
        <f t="shared" si="9"/>
        <v>0.50819672131147542</v>
      </c>
      <c r="D33">
        <f>NORMDIST(d_sortiert!A33,AVERAGE(d_sortiert!A$2:A$62),_xlfn.STDEV.S(d_sortiert!A$2:A$62),1)</f>
        <v>0.52742823460599519</v>
      </c>
      <c r="M33">
        <f t="shared" si="0"/>
        <v>1.9231513294519775E-2</v>
      </c>
    </row>
    <row r="34" spans="1:13" x14ac:dyDescent="0.25">
      <c r="A34">
        <v>33</v>
      </c>
      <c r="B34">
        <f t="shared" si="9"/>
        <v>0.52459016393442626</v>
      </c>
      <c r="D34">
        <f>NORMDIST(d_sortiert!A34,AVERAGE(d_sortiert!A$2:A$62),_xlfn.STDEV.S(d_sortiert!A$2:A$62),1)</f>
        <v>0.52742823460599519</v>
      </c>
      <c r="M34">
        <f t="shared" ref="M34:M62" si="11">ABS($B34-D34)</f>
        <v>2.8380706715689374E-3</v>
      </c>
    </row>
    <row r="35" spans="1:13" x14ac:dyDescent="0.25">
      <c r="A35">
        <v>34</v>
      </c>
      <c r="B35">
        <f t="shared" si="9"/>
        <v>0.54098360655737709</v>
      </c>
      <c r="D35">
        <f>NORMDIST(d_sortiert!A35,AVERAGE(d_sortiert!A$2:A$62),_xlfn.STDEV.S(d_sortiert!A$2:A$62),1)</f>
        <v>0.54386967754653948</v>
      </c>
      <c r="M35">
        <f t="shared" si="11"/>
        <v>2.8860709891623815E-3</v>
      </c>
    </row>
    <row r="36" spans="1:13" x14ac:dyDescent="0.25">
      <c r="A36">
        <v>35</v>
      </c>
      <c r="B36">
        <f t="shared" si="9"/>
        <v>0.55737704918032782</v>
      </c>
      <c r="D36">
        <f>NORMDIST(d_sortiert!A36,AVERAGE(d_sortiert!A$2:A$62),_xlfn.STDEV.S(d_sortiert!A$2:A$62),1)</f>
        <v>0.55790386774869816</v>
      </c>
      <c r="M36">
        <f t="shared" si="11"/>
        <v>5.2681856837033525E-4</v>
      </c>
    </row>
    <row r="37" spans="1:13" x14ac:dyDescent="0.25">
      <c r="A37">
        <v>36</v>
      </c>
      <c r="B37">
        <f t="shared" si="9"/>
        <v>0.57377049180327866</v>
      </c>
      <c r="D37">
        <f>NORMDIST(d_sortiert!A37,AVERAGE(d_sortiert!A$2:A$62),_xlfn.STDEV.S(d_sortiert!A$2:A$62),1)</f>
        <v>0.55790386774869816</v>
      </c>
      <c r="M37">
        <f t="shared" si="11"/>
        <v>1.5866624054580503E-2</v>
      </c>
    </row>
    <row r="38" spans="1:13" x14ac:dyDescent="0.25">
      <c r="A38">
        <v>37</v>
      </c>
      <c r="B38">
        <f t="shared" si="9"/>
        <v>0.5901639344262295</v>
      </c>
      <c r="D38">
        <f>NORMDIST(d_sortiert!A38,AVERAGE(d_sortiert!A$2:A$62),_xlfn.STDEV.S(d_sortiert!A$2:A$62),1)</f>
        <v>0.57881421716099757</v>
      </c>
      <c r="M38">
        <f t="shared" si="11"/>
        <v>1.1349717265231929E-2</v>
      </c>
    </row>
    <row r="39" spans="1:13" x14ac:dyDescent="0.25">
      <c r="A39">
        <v>38</v>
      </c>
      <c r="B39">
        <f t="shared" si="9"/>
        <v>0.60655737704918034</v>
      </c>
      <c r="D39">
        <f>NORMDIST(d_sortiert!A39,AVERAGE(d_sortiert!A$2:A$62),_xlfn.STDEV.S(d_sortiert!A$2:A$62),1)</f>
        <v>0.59263568935494004</v>
      </c>
      <c r="M39">
        <f t="shared" si="11"/>
        <v>1.3921687694240292E-2</v>
      </c>
    </row>
    <row r="40" spans="1:13" x14ac:dyDescent="0.25">
      <c r="A40">
        <v>39</v>
      </c>
      <c r="B40">
        <f t="shared" si="9"/>
        <v>0.62295081967213117</v>
      </c>
      <c r="D40">
        <f>NORMDIST(d_sortiert!A40,AVERAGE(d_sortiert!A$2:A$62),_xlfn.STDEV.S(d_sortiert!A$2:A$62),1)</f>
        <v>0.59492858833877516</v>
      </c>
      <c r="M40">
        <f t="shared" si="11"/>
        <v>2.8022231333356018E-2</v>
      </c>
    </row>
    <row r="41" spans="1:13" x14ac:dyDescent="0.25">
      <c r="A41">
        <v>40</v>
      </c>
      <c r="B41">
        <f t="shared" si="9"/>
        <v>0.63934426229508201</v>
      </c>
      <c r="D41">
        <f>NORMDIST(d_sortiert!A41,AVERAGE(d_sortiert!A$2:A$62),_xlfn.STDEV.S(d_sortiert!A$2:A$62),1)</f>
        <v>0.59950454884153059</v>
      </c>
      <c r="M41">
        <f t="shared" si="11"/>
        <v>3.9839713453551417E-2</v>
      </c>
    </row>
    <row r="42" spans="1:13" x14ac:dyDescent="0.25">
      <c r="A42">
        <v>41</v>
      </c>
      <c r="B42">
        <f t="shared" si="9"/>
        <v>0.65573770491803274</v>
      </c>
      <c r="D42">
        <f>NORMDIST(d_sortiert!A42,AVERAGE(d_sortiert!A$2:A$62),_xlfn.STDEV.S(d_sortiert!A$2:A$62),1)</f>
        <v>0.61766629955204722</v>
      </c>
      <c r="M42">
        <f t="shared" si="11"/>
        <v>3.8071405365985522E-2</v>
      </c>
    </row>
    <row r="43" spans="1:13" x14ac:dyDescent="0.25">
      <c r="A43">
        <v>42</v>
      </c>
      <c r="B43">
        <f t="shared" si="9"/>
        <v>0.67213114754098358</v>
      </c>
      <c r="D43">
        <f>NORMDIST(d_sortiert!A43,AVERAGE(d_sortiert!A$2:A$62),_xlfn.STDEV.S(d_sortiert!A$2:A$62),1)</f>
        <v>0.62889008200801699</v>
      </c>
      <c r="M43">
        <f t="shared" si="11"/>
        <v>4.3241065532966583E-2</v>
      </c>
    </row>
    <row r="44" spans="1:13" x14ac:dyDescent="0.25">
      <c r="A44">
        <v>43</v>
      </c>
      <c r="B44">
        <f t="shared" si="9"/>
        <v>0.68852459016393441</v>
      </c>
      <c r="D44">
        <f>NORMDIST(d_sortiert!A44,AVERAGE(d_sortiert!A$2:A$62),_xlfn.STDEV.S(d_sortiert!A$2:A$62),1)</f>
        <v>0.62889008200801699</v>
      </c>
      <c r="M44">
        <f t="shared" si="11"/>
        <v>5.9634508155917421E-2</v>
      </c>
    </row>
    <row r="45" spans="1:13" x14ac:dyDescent="0.25">
      <c r="A45">
        <v>44</v>
      </c>
      <c r="B45">
        <f t="shared" si="9"/>
        <v>0.70491803278688525</v>
      </c>
      <c r="D45">
        <f>NORMDIST(d_sortiert!A45,AVERAGE(d_sortiert!A$2:A$62),_xlfn.STDEV.S(d_sortiert!A$2:A$62),1)</f>
        <v>0.63112208682030824</v>
      </c>
      <c r="M45">
        <f t="shared" si="11"/>
        <v>7.3795945966577015E-2</v>
      </c>
    </row>
    <row r="46" spans="1:13" x14ac:dyDescent="0.25">
      <c r="A46">
        <v>45</v>
      </c>
      <c r="B46">
        <f t="shared" si="9"/>
        <v>0.72131147540983609</v>
      </c>
      <c r="D46">
        <f>NORMDIST(d_sortiert!A46,AVERAGE(d_sortiert!A$2:A$62),_xlfn.STDEV.S(d_sortiert!A$2:A$62),1)</f>
        <v>0.64881350299853469</v>
      </c>
      <c r="M46">
        <f t="shared" si="11"/>
        <v>7.2497972411301403E-2</v>
      </c>
    </row>
    <row r="47" spans="1:13" x14ac:dyDescent="0.25">
      <c r="A47">
        <v>46</v>
      </c>
      <c r="B47">
        <f t="shared" si="9"/>
        <v>0.73770491803278693</v>
      </c>
      <c r="D47">
        <f>NORMDIST(d_sortiert!A47,AVERAGE(d_sortiert!A$2:A$62),_xlfn.STDEV.S(d_sortiert!A$2:A$62),1)</f>
        <v>0.69985951298715876</v>
      </c>
      <c r="M47">
        <f t="shared" si="11"/>
        <v>3.7845405045628167E-2</v>
      </c>
    </row>
    <row r="48" spans="1:13" x14ac:dyDescent="0.25">
      <c r="A48">
        <v>47</v>
      </c>
      <c r="B48">
        <f t="shared" si="9"/>
        <v>0.75409836065573765</v>
      </c>
      <c r="D48">
        <f>NORMDIST(d_sortiert!A48,AVERAGE(d_sortiert!A$2:A$62),_xlfn.STDEV.S(d_sortiert!A$2:A$62),1)</f>
        <v>0.72009106928718913</v>
      </c>
      <c r="M48">
        <f t="shared" si="11"/>
        <v>3.400729136854852E-2</v>
      </c>
    </row>
    <row r="49" spans="1:21" x14ac:dyDescent="0.25">
      <c r="A49">
        <v>48</v>
      </c>
      <c r="B49">
        <f t="shared" si="9"/>
        <v>0.77049180327868849</v>
      </c>
      <c r="D49">
        <f>NORMDIST(d_sortiert!A49,AVERAGE(d_sortiert!A$2:A$62),_xlfn.STDEV.S(d_sortiert!A$2:A$62),1)</f>
        <v>0.78867714319722848</v>
      </c>
      <c r="M49">
        <f t="shared" si="11"/>
        <v>1.8185339918539989E-2</v>
      </c>
    </row>
    <row r="50" spans="1:21" x14ac:dyDescent="0.25">
      <c r="A50">
        <v>49</v>
      </c>
      <c r="B50">
        <f t="shared" si="9"/>
        <v>0.78688524590163933</v>
      </c>
      <c r="D50">
        <f>NORMDIST(d_sortiert!A50,AVERAGE(d_sortiert!A$2:A$62),_xlfn.STDEV.S(d_sortiert!A$2:A$62),1)</f>
        <v>0.79712542853901791</v>
      </c>
      <c r="M50">
        <f t="shared" si="11"/>
        <v>1.0240182637378581E-2</v>
      </c>
    </row>
    <row r="51" spans="1:21" x14ac:dyDescent="0.25">
      <c r="A51">
        <v>50</v>
      </c>
      <c r="B51">
        <f t="shared" si="9"/>
        <v>0.80327868852459017</v>
      </c>
      <c r="D51">
        <f>NORMDIST(d_sortiert!A51,AVERAGE(d_sortiert!A$2:A$62),_xlfn.STDEV.S(d_sortiert!A$2:A$62),1)</f>
        <v>0.81021528073706273</v>
      </c>
      <c r="M51">
        <f t="shared" si="11"/>
        <v>6.9365922124725587E-3</v>
      </c>
    </row>
    <row r="52" spans="1:21" x14ac:dyDescent="0.25">
      <c r="A52">
        <v>51</v>
      </c>
      <c r="B52">
        <f t="shared" si="9"/>
        <v>0.81967213114754101</v>
      </c>
      <c r="D52">
        <f>NORMDIST(d_sortiert!A52,AVERAGE(d_sortiert!A$2:A$62),_xlfn.STDEV.S(d_sortiert!A$2:A$62),1)</f>
        <v>0.8196834097489657</v>
      </c>
      <c r="M52">
        <f t="shared" si="11"/>
        <v>1.1278601424691281E-5</v>
      </c>
    </row>
    <row r="53" spans="1:21" x14ac:dyDescent="0.25">
      <c r="A53">
        <v>52</v>
      </c>
      <c r="B53">
        <f t="shared" si="9"/>
        <v>0.83606557377049184</v>
      </c>
      <c r="D53">
        <f>NORMDIST(d_sortiert!A53,AVERAGE(d_sortiert!A$2:A$62),_xlfn.STDEV.S(d_sortiert!A$2:A$62),1)</f>
        <v>0.82277242330476408</v>
      </c>
      <c r="M53">
        <f t="shared" si="11"/>
        <v>1.3293150465727765E-2</v>
      </c>
    </row>
    <row r="54" spans="1:21" x14ac:dyDescent="0.25">
      <c r="A54">
        <v>53</v>
      </c>
      <c r="B54">
        <f t="shared" si="9"/>
        <v>0.85245901639344257</v>
      </c>
      <c r="D54">
        <f>NORMDIST(d_sortiert!A54,AVERAGE(d_sortiert!A$2:A$62),_xlfn.STDEV.S(d_sortiert!A$2:A$62),1)</f>
        <v>0.82582780319660909</v>
      </c>
      <c r="M54">
        <f t="shared" si="11"/>
        <v>2.6631213196833481E-2</v>
      </c>
    </row>
    <row r="55" spans="1:21" x14ac:dyDescent="0.25">
      <c r="A55">
        <v>54</v>
      </c>
      <c r="B55">
        <f t="shared" si="9"/>
        <v>0.86885245901639341</v>
      </c>
      <c r="D55">
        <f>NORMDIST(d_sortiert!A55,AVERAGE(d_sortiert!A$2:A$62),_xlfn.STDEV.S(d_sortiert!A$2:A$62),1)</f>
        <v>0.8977531852684032</v>
      </c>
      <c r="M55">
        <f t="shared" si="11"/>
        <v>2.890072625200979E-2</v>
      </c>
    </row>
    <row r="56" spans="1:21" x14ac:dyDescent="0.25">
      <c r="A56">
        <v>55</v>
      </c>
      <c r="B56">
        <f t="shared" si="9"/>
        <v>0.88524590163934425</v>
      </c>
      <c r="D56">
        <f>NORMDIST(d_sortiert!A56,AVERAGE(d_sortiert!A$2:A$62),_xlfn.STDEV.S(d_sortiert!A$2:A$62),1)</f>
        <v>0.9346346174236676</v>
      </c>
      <c r="M56">
        <f t="shared" si="11"/>
        <v>4.9388715784323356E-2</v>
      </c>
    </row>
    <row r="57" spans="1:21" x14ac:dyDescent="0.25">
      <c r="A57">
        <v>56</v>
      </c>
      <c r="B57">
        <f t="shared" si="9"/>
        <v>0.90163934426229508</v>
      </c>
      <c r="D57">
        <f>NORMDIST(d_sortiert!A57,AVERAGE(d_sortiert!A$2:A$62),_xlfn.STDEV.S(d_sortiert!A$2:A$62),1)</f>
        <v>0.9477636337596933</v>
      </c>
      <c r="M57">
        <f t="shared" si="11"/>
        <v>4.6124289497398219E-2</v>
      </c>
    </row>
    <row r="58" spans="1:21" x14ac:dyDescent="0.25">
      <c r="A58">
        <v>57</v>
      </c>
      <c r="B58">
        <f t="shared" si="9"/>
        <v>0.91803278688524592</v>
      </c>
      <c r="D58">
        <f>NORMDIST(d_sortiert!A58,AVERAGE(d_sortiert!A$2:A$62),_xlfn.STDEV.S(d_sortiert!A$2:A$62),1)</f>
        <v>0.96684793691451709</v>
      </c>
      <c r="M58">
        <f t="shared" si="11"/>
        <v>4.881515002927117E-2</v>
      </c>
    </row>
    <row r="59" spans="1:21" x14ac:dyDescent="0.25">
      <c r="A59">
        <v>58</v>
      </c>
      <c r="B59">
        <f t="shared" si="9"/>
        <v>0.93442622950819676</v>
      </c>
      <c r="D59">
        <f>NORMDIST(d_sortiert!A59,AVERAGE(d_sortiert!A$2:A$62),_xlfn.STDEV.S(d_sortiert!A$2:A$62),1)</f>
        <v>0.96813733909117505</v>
      </c>
      <c r="M59">
        <f t="shared" si="11"/>
        <v>3.3711109582978294E-2</v>
      </c>
    </row>
    <row r="60" spans="1:21" x14ac:dyDescent="0.25">
      <c r="A60">
        <v>59</v>
      </c>
      <c r="B60">
        <f t="shared" si="9"/>
        <v>0.95081967213114749</v>
      </c>
      <c r="D60">
        <f>NORMDIST(d_sortiert!A60,AVERAGE(d_sortiert!A$2:A$62),_xlfn.STDEV.S(d_sortiert!A$2:A$62),1)</f>
        <v>0.97213956027189563</v>
      </c>
      <c r="M60">
        <f t="shared" si="11"/>
        <v>2.1319888140748144E-2</v>
      </c>
    </row>
    <row r="61" spans="1:21" x14ac:dyDescent="0.25">
      <c r="A61">
        <v>60</v>
      </c>
      <c r="B61">
        <f t="shared" si="9"/>
        <v>0.96721311475409832</v>
      </c>
      <c r="D61">
        <f>NORMDIST(d_sortiert!A61,AVERAGE(d_sortiert!A$2:A$62),_xlfn.STDEV.S(d_sortiert!A$2:A$62),1)</f>
        <v>0.97433327215047072</v>
      </c>
      <c r="M61">
        <f t="shared" si="11"/>
        <v>7.1201573963723952E-3</v>
      </c>
    </row>
    <row r="62" spans="1:21" x14ac:dyDescent="0.25">
      <c r="A62">
        <v>61</v>
      </c>
      <c r="B62">
        <f t="shared" si="9"/>
        <v>0.98360655737704916</v>
      </c>
      <c r="D62">
        <f>NORMDIST(d_sortiert!A62,AVERAGE(d_sortiert!A$2:A$62),_xlfn.STDEV.S(d_sortiert!A$2:A$62),1)</f>
        <v>0.98420951711110105</v>
      </c>
      <c r="M62">
        <f t="shared" si="11"/>
        <v>6.0295973405188885E-4</v>
      </c>
    </row>
    <row r="64" spans="1:21" x14ac:dyDescent="0.25">
      <c r="M64">
        <f>MAX(M2:M62)</f>
        <v>7.3795945966577015E-2</v>
      </c>
      <c r="N64">
        <f t="shared" ref="N64:U64" si="12">MAX(N2:N31)</f>
        <v>0.12971907785793702</v>
      </c>
      <c r="O64">
        <f t="shared" si="12"/>
        <v>0.20423130665394762</v>
      </c>
      <c r="P64">
        <f t="shared" si="12"/>
        <v>0.19420393290332441</v>
      </c>
      <c r="Q64">
        <f t="shared" si="12"/>
        <v>0.17853249610637933</v>
      </c>
      <c r="R64">
        <f t="shared" si="12"/>
        <v>0.15200880337569289</v>
      </c>
      <c r="S64">
        <f t="shared" si="12"/>
        <v>0.1407923387777209</v>
      </c>
      <c r="T64">
        <f t="shared" si="12"/>
        <v>9.1764325579709094E-2</v>
      </c>
      <c r="U64">
        <f t="shared" si="12"/>
        <v>0.15556468903589038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3" sqref="B3"/>
    </sheetView>
  </sheetViews>
  <sheetFormatPr baseColWidth="10" defaultRowHeight="15" x14ac:dyDescent="0.25"/>
  <cols>
    <col min="2" max="2" width="13.5703125" bestFit="1" customWidth="1"/>
    <col min="3" max="3" width="12.5703125" bestFit="1" customWidth="1"/>
    <col min="4" max="8" width="13.5703125" bestFit="1" customWidth="1"/>
    <col min="9" max="9" width="12.5703125" bestFit="1" customWidth="1"/>
    <col min="10" max="10" width="13.5703125" bestFit="1" customWidth="1"/>
  </cols>
  <sheetData>
    <row r="1" spans="1:10" x14ac:dyDescent="0.25">
      <c r="B1" t="str">
        <f>Aktion0!B1</f>
        <v>Expert</v>
      </c>
      <c r="C1" t="str">
        <f>Aktion0!C1</f>
        <v>Agent_16</v>
      </c>
      <c r="D1" t="str">
        <f>Aktion0!D1</f>
        <v>Agent_18</v>
      </c>
      <c r="E1" t="str">
        <f>Aktion0!E1</f>
        <v>Agent_19</v>
      </c>
      <c r="F1" t="str">
        <f>Aktion0!F1</f>
        <v>Agent_21</v>
      </c>
      <c r="G1" t="str">
        <f>Aktion0!G1</f>
        <v>Agent_23</v>
      </c>
      <c r="H1" t="str">
        <f>Aktion0!H1</f>
        <v>Agent_34</v>
      </c>
      <c r="I1" t="str">
        <f>Aktion0!I1</f>
        <v>Agent_42</v>
      </c>
      <c r="J1" t="str">
        <f>Aktion0!J1</f>
        <v>Agent_43</v>
      </c>
    </row>
    <row r="2" spans="1:10" x14ac:dyDescent="0.25">
      <c r="A2" s="1" t="s">
        <v>19</v>
      </c>
      <c r="B2" s="9">
        <f>_xlfn.F.INV(0.95,COUNT(Aktion0!$B$2:$B$62)-1,COUNT(Aktion1!B$2:B$62)-1)</f>
        <v>1.5343141798123641</v>
      </c>
      <c r="C2" s="9">
        <f>_xlfn.F.INV(0.95,COUNT(Aktion0!$B$2:$B$62)-1,COUNT(Aktion1!C$2:C$31)-1)</f>
        <v>1.7537040252044933</v>
      </c>
      <c r="D2" s="9">
        <f>_xlfn.F.INV(0.95,COUNT(Aktion0!$B$2:$B$62)-1,COUNT(Aktion1!D$2:D$31)-1)</f>
        <v>1.7537040252044933</v>
      </c>
      <c r="E2" s="9">
        <f>_xlfn.F.INV(0.95,COUNT(Aktion0!$B$2:$B$62)-1,COUNT(Aktion1!E$2:E$31)-1)</f>
        <v>1.7537040252044933</v>
      </c>
      <c r="F2" s="9">
        <f>_xlfn.F.INV(0.95,COUNT(Aktion0!$B$2:$B$62)-1,COUNT(Aktion1!F$2:F$31)-1)</f>
        <v>1.7537040252044933</v>
      </c>
      <c r="G2" s="9">
        <f>_xlfn.F.INV(0.95,COUNT(Aktion0!$B$2:$B$62)-1,COUNT(Aktion1!G$2:G$31)-1)</f>
        <v>1.7537040252044933</v>
      </c>
      <c r="H2" s="9">
        <f>_xlfn.F.INV(0.95,COUNT(Aktion0!$B$2:$B$62)-1,COUNT(Aktion1!H$2:H$31)-1)</f>
        <v>1.7537040252044933</v>
      </c>
      <c r="I2" s="9">
        <f>_xlfn.F.INV(0.95,COUNT(Aktion0!$B$2:$B$62)-1,COUNT(Aktion1!I$2:I$31)-1)</f>
        <v>1.7537040252044933</v>
      </c>
      <c r="J2" s="9">
        <f>_xlfn.F.INV(0.95,COUNT(Aktion0!$B$2:$B$62)-1,COUNT(Aktion1!J$2:J$31)-1)</f>
        <v>1.7537040252044933</v>
      </c>
    </row>
    <row r="3" spans="1:10" x14ac:dyDescent="0.25">
      <c r="A3" t="s">
        <v>52</v>
      </c>
      <c r="B3" s="9">
        <f>_xlfn.VAR.S(Duration!A$2:A$62)</f>
        <v>28615.167759562843</v>
      </c>
      <c r="C3" s="9">
        <f>_xlfn.VAR.S(Duration!B$2:B$31)</f>
        <v>7502.309195402303</v>
      </c>
      <c r="D3" s="9">
        <f>_xlfn.VAR.S(Duration!C$2:C$31)</f>
        <v>29512.441379310338</v>
      </c>
      <c r="E3" s="9">
        <f>_xlfn.VAR.S(Duration!D$2:D$31)</f>
        <v>32775.357471264353</v>
      </c>
      <c r="F3" s="9">
        <f>_xlfn.VAR.S(Duration!E$2:E$31)</f>
        <v>32100.327586206895</v>
      </c>
      <c r="G3" s="9">
        <f>_xlfn.VAR.S(Duration!F$2:F$31)</f>
        <v>36208.18850574713</v>
      </c>
      <c r="H3" s="9">
        <f>_xlfn.VAR.S(Duration!G$2:G$31)</f>
        <v>19529.941379310338</v>
      </c>
      <c r="I3" s="9">
        <f>_xlfn.VAR.S(Duration!H$2:H$31)</f>
        <v>5152.5333333333374</v>
      </c>
      <c r="J3" s="9">
        <f>_xlfn.VAR.S(Duration!I$2:I$31)</f>
        <v>15217.357471264369</v>
      </c>
    </row>
    <row r="4" spans="1:10" x14ac:dyDescent="0.25">
      <c r="A4" t="s">
        <v>53</v>
      </c>
      <c r="B4" s="9">
        <f>MAX($B$3,B$3)/MIN($B$3,B$3)</f>
        <v>1</v>
      </c>
      <c r="C4" s="9">
        <f>MAX($B$3,C$3)/MIN($B$3,C$3)</f>
        <v>3.8141813426057265</v>
      </c>
      <c r="D4" s="9">
        <f t="shared" ref="D4:J4" si="0">MAX($B$3,D$3)/MIN($B$3,D$3)</f>
        <v>1.0313565738033332</v>
      </c>
      <c r="E4" s="9">
        <f t="shared" si="0"/>
        <v>1.1453840755594111</v>
      </c>
      <c r="F4" s="9">
        <f t="shared" si="0"/>
        <v>1.121794142740238</v>
      </c>
      <c r="G4" s="9">
        <f t="shared" si="0"/>
        <v>1.2653495100914371</v>
      </c>
      <c r="H4" s="9">
        <f t="shared" si="0"/>
        <v>1.4651947593594534</v>
      </c>
      <c r="I4" s="9">
        <f t="shared" si="0"/>
        <v>5.5536113807245924</v>
      </c>
      <c r="J4" s="9">
        <f t="shared" si="0"/>
        <v>1.8804294907048198</v>
      </c>
    </row>
    <row r="6" spans="1:10" x14ac:dyDescent="0.25">
      <c r="A6" t="s">
        <v>64</v>
      </c>
      <c r="B6">
        <f t="shared" ref="B6:J6" si="1">IF(B4&lt;B$2,2,3)</f>
        <v>2</v>
      </c>
      <c r="C6">
        <f t="shared" si="1"/>
        <v>3</v>
      </c>
      <c r="D6">
        <f t="shared" si="1"/>
        <v>2</v>
      </c>
      <c r="E6">
        <f t="shared" si="1"/>
        <v>2</v>
      </c>
      <c r="F6">
        <f t="shared" si="1"/>
        <v>2</v>
      </c>
      <c r="G6">
        <f t="shared" si="1"/>
        <v>2</v>
      </c>
      <c r="H6">
        <f t="shared" si="1"/>
        <v>2</v>
      </c>
      <c r="I6">
        <f t="shared" si="1"/>
        <v>3</v>
      </c>
      <c r="J6">
        <f t="shared" si="1"/>
        <v>3</v>
      </c>
    </row>
  </sheetData>
  <conditionalFormatting sqref="B6:J6">
    <cfRule type="cellIs" dxfId="1" priority="1" operator="equal">
      <formula>2</formula>
    </cfRule>
  </conditionalFormatting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43" workbookViewId="0">
      <selection activeCell="J66" sqref="J66"/>
    </sheetView>
  </sheetViews>
  <sheetFormatPr baseColWidth="10" defaultRowHeight="15" x14ac:dyDescent="0.25"/>
  <cols>
    <col min="1" max="1" width="16.85546875" bestFit="1" customWidth="1"/>
    <col min="2" max="2" width="12.140625" bestFit="1" customWidth="1"/>
    <col min="3" max="10" width="10.5703125" bestFit="1" customWidth="1"/>
  </cols>
  <sheetData>
    <row r="1" spans="2:10" x14ac:dyDescent="0.25">
      <c r="B1" t="s">
        <v>1</v>
      </c>
      <c r="C1" s="6" t="s">
        <v>79</v>
      </c>
      <c r="D1" t="s">
        <v>80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</row>
    <row r="2" spans="2:10" x14ac:dyDescent="0.25">
      <c r="B2">
        <v>4474</v>
      </c>
      <c r="C2">
        <v>7420</v>
      </c>
      <c r="D2">
        <v>11348</v>
      </c>
      <c r="E2">
        <v>2591</v>
      </c>
      <c r="F2">
        <v>16977</v>
      </c>
      <c r="G2">
        <v>5114</v>
      </c>
      <c r="H2">
        <v>5362</v>
      </c>
      <c r="I2">
        <v>2725</v>
      </c>
      <c r="J2">
        <v>3668</v>
      </c>
    </row>
    <row r="3" spans="2:10" x14ac:dyDescent="0.25">
      <c r="B3">
        <v>2061</v>
      </c>
      <c r="C3">
        <v>5981</v>
      </c>
      <c r="D3">
        <v>3384</v>
      </c>
      <c r="E3">
        <v>2580</v>
      </c>
      <c r="F3">
        <v>5882</v>
      </c>
      <c r="G3">
        <v>3009</v>
      </c>
      <c r="H3">
        <v>3716</v>
      </c>
      <c r="I3">
        <v>2638</v>
      </c>
      <c r="J3">
        <v>3138</v>
      </c>
    </row>
    <row r="4" spans="2:10" x14ac:dyDescent="0.25">
      <c r="B4">
        <v>5315</v>
      </c>
      <c r="C4">
        <v>7606</v>
      </c>
      <c r="D4">
        <v>4477</v>
      </c>
      <c r="E4">
        <v>4985</v>
      </c>
      <c r="F4">
        <v>3191</v>
      </c>
      <c r="G4">
        <v>22015</v>
      </c>
      <c r="H4">
        <v>6356</v>
      </c>
      <c r="I4">
        <v>6501</v>
      </c>
      <c r="J4">
        <v>6068</v>
      </c>
    </row>
    <row r="5" spans="2:10" x14ac:dyDescent="0.25">
      <c r="B5">
        <v>3943</v>
      </c>
      <c r="C5">
        <v>12261</v>
      </c>
      <c r="D5">
        <v>5284</v>
      </c>
      <c r="E5">
        <v>3384</v>
      </c>
      <c r="F5">
        <v>3384</v>
      </c>
      <c r="G5">
        <v>3195</v>
      </c>
      <c r="H5">
        <v>9554</v>
      </c>
      <c r="I5">
        <v>5418</v>
      </c>
      <c r="J5">
        <v>5636</v>
      </c>
    </row>
    <row r="6" spans="2:10" x14ac:dyDescent="0.25">
      <c r="B6">
        <v>4643</v>
      </c>
      <c r="C6">
        <v>3876</v>
      </c>
      <c r="D6">
        <v>3061</v>
      </c>
      <c r="E6">
        <v>4751</v>
      </c>
      <c r="F6">
        <v>18250</v>
      </c>
      <c r="G6">
        <v>4979</v>
      </c>
      <c r="H6">
        <v>4439</v>
      </c>
      <c r="I6">
        <v>2828</v>
      </c>
      <c r="J6">
        <v>2334</v>
      </c>
    </row>
    <row r="7" spans="2:10" x14ac:dyDescent="0.25">
      <c r="B7">
        <v>713</v>
      </c>
      <c r="C7">
        <v>8670</v>
      </c>
      <c r="D7">
        <v>3384</v>
      </c>
      <c r="E7">
        <v>2487</v>
      </c>
      <c r="F7">
        <v>2489</v>
      </c>
      <c r="G7">
        <v>2513</v>
      </c>
      <c r="H7">
        <v>3184</v>
      </c>
      <c r="I7">
        <v>7080</v>
      </c>
      <c r="J7">
        <v>5070</v>
      </c>
    </row>
    <row r="8" spans="2:10" x14ac:dyDescent="0.25">
      <c r="B8">
        <v>8533</v>
      </c>
      <c r="C8">
        <v>7368</v>
      </c>
      <c r="D8">
        <v>5049</v>
      </c>
      <c r="E8">
        <v>13219</v>
      </c>
      <c r="F8">
        <v>5959</v>
      </c>
      <c r="G8">
        <v>3421</v>
      </c>
      <c r="H8">
        <v>4835</v>
      </c>
      <c r="I8">
        <v>2529</v>
      </c>
      <c r="J8">
        <v>8336</v>
      </c>
    </row>
    <row r="9" spans="2:10" x14ac:dyDescent="0.25">
      <c r="B9">
        <v>5981</v>
      </c>
      <c r="C9">
        <v>3980</v>
      </c>
      <c r="D9">
        <v>5758</v>
      </c>
      <c r="E9">
        <v>4359</v>
      </c>
      <c r="F9">
        <v>15661</v>
      </c>
      <c r="G9">
        <v>12874</v>
      </c>
      <c r="H9">
        <v>4325</v>
      </c>
      <c r="I9">
        <v>3047</v>
      </c>
      <c r="J9">
        <v>6705</v>
      </c>
    </row>
    <row r="10" spans="2:10" x14ac:dyDescent="0.25">
      <c r="B10">
        <v>9463</v>
      </c>
      <c r="C10">
        <v>13336</v>
      </c>
      <c r="D10">
        <v>5032</v>
      </c>
      <c r="E10">
        <v>5168</v>
      </c>
      <c r="F10">
        <v>3773</v>
      </c>
      <c r="G10">
        <v>3441</v>
      </c>
      <c r="H10">
        <v>5377</v>
      </c>
      <c r="I10">
        <v>2800</v>
      </c>
      <c r="J10">
        <v>7177</v>
      </c>
    </row>
    <row r="11" spans="2:10" x14ac:dyDescent="0.25">
      <c r="B11">
        <v>6858</v>
      </c>
      <c r="C11">
        <v>4775</v>
      </c>
      <c r="D11">
        <v>3384</v>
      </c>
      <c r="E11">
        <v>15572</v>
      </c>
      <c r="F11">
        <v>1730</v>
      </c>
      <c r="G11">
        <v>3031</v>
      </c>
      <c r="H11">
        <v>6660</v>
      </c>
      <c r="I11">
        <v>7567</v>
      </c>
      <c r="J11">
        <v>5581</v>
      </c>
    </row>
    <row r="12" spans="2:10" x14ac:dyDescent="0.25">
      <c r="B12">
        <v>8651</v>
      </c>
      <c r="C12">
        <v>3438</v>
      </c>
      <c r="D12">
        <v>3384</v>
      </c>
      <c r="E12">
        <v>4359</v>
      </c>
      <c r="F12">
        <v>4534</v>
      </c>
      <c r="G12">
        <v>1867</v>
      </c>
      <c r="H12">
        <v>3129</v>
      </c>
      <c r="I12">
        <v>4271</v>
      </c>
      <c r="J12">
        <v>6521</v>
      </c>
    </row>
    <row r="13" spans="2:10" x14ac:dyDescent="0.25">
      <c r="B13">
        <v>7194</v>
      </c>
      <c r="C13">
        <v>5797</v>
      </c>
      <c r="D13">
        <v>16915</v>
      </c>
      <c r="E13">
        <v>4359</v>
      </c>
      <c r="F13">
        <v>7600</v>
      </c>
      <c r="G13">
        <v>9982</v>
      </c>
      <c r="H13">
        <v>3025</v>
      </c>
      <c r="I13">
        <v>5375</v>
      </c>
      <c r="J13">
        <v>15670</v>
      </c>
    </row>
    <row r="14" spans="2:10" x14ac:dyDescent="0.25">
      <c r="B14">
        <v>9045</v>
      </c>
      <c r="C14">
        <v>3805</v>
      </c>
      <c r="D14">
        <v>25704</v>
      </c>
      <c r="E14">
        <v>13904</v>
      </c>
      <c r="F14">
        <v>2986</v>
      </c>
      <c r="G14">
        <v>4146</v>
      </c>
      <c r="H14">
        <v>3489</v>
      </c>
      <c r="I14">
        <v>1607</v>
      </c>
      <c r="J14">
        <v>3474</v>
      </c>
    </row>
    <row r="15" spans="2:10" x14ac:dyDescent="0.25">
      <c r="B15">
        <v>5510</v>
      </c>
      <c r="C15">
        <v>9068</v>
      </c>
      <c r="D15">
        <v>5078</v>
      </c>
      <c r="E15">
        <v>3384</v>
      </c>
      <c r="F15">
        <v>5533</v>
      </c>
      <c r="G15">
        <v>8653</v>
      </c>
      <c r="H15">
        <v>13968</v>
      </c>
      <c r="I15">
        <v>6674</v>
      </c>
      <c r="J15">
        <v>2294</v>
      </c>
    </row>
    <row r="16" spans="2:10" x14ac:dyDescent="0.25">
      <c r="B16">
        <v>8720</v>
      </c>
      <c r="C16">
        <v>2614</v>
      </c>
      <c r="D16">
        <v>3685</v>
      </c>
      <c r="E16">
        <v>4947</v>
      </c>
      <c r="F16">
        <v>6076</v>
      </c>
      <c r="G16">
        <v>3288</v>
      </c>
      <c r="H16">
        <v>4314</v>
      </c>
      <c r="I16">
        <v>2206</v>
      </c>
      <c r="J16">
        <v>11639</v>
      </c>
    </row>
    <row r="17" spans="2:10" x14ac:dyDescent="0.25">
      <c r="B17">
        <v>2201</v>
      </c>
      <c r="C17">
        <v>3311</v>
      </c>
      <c r="D17">
        <v>5071</v>
      </c>
      <c r="E17">
        <v>7260</v>
      </c>
      <c r="F17">
        <v>3795</v>
      </c>
      <c r="G17">
        <v>5343</v>
      </c>
      <c r="H17">
        <v>4025</v>
      </c>
      <c r="I17">
        <v>4681</v>
      </c>
      <c r="J17">
        <v>3371</v>
      </c>
    </row>
    <row r="18" spans="2:10" x14ac:dyDescent="0.25">
      <c r="B18">
        <v>6192</v>
      </c>
      <c r="C18">
        <v>3392</v>
      </c>
      <c r="D18">
        <v>2171</v>
      </c>
      <c r="E18">
        <v>5941</v>
      </c>
      <c r="F18">
        <v>4945</v>
      </c>
      <c r="G18">
        <v>2816</v>
      </c>
      <c r="H18">
        <v>4241</v>
      </c>
      <c r="I18">
        <v>4107</v>
      </c>
      <c r="J18">
        <v>2705</v>
      </c>
    </row>
    <row r="19" spans="2:10" x14ac:dyDescent="0.25">
      <c r="B19">
        <v>5752</v>
      </c>
      <c r="C19">
        <v>5523</v>
      </c>
      <c r="D19">
        <v>9907</v>
      </c>
      <c r="E19">
        <v>4572</v>
      </c>
      <c r="F19">
        <v>5135</v>
      </c>
      <c r="G19">
        <v>3212</v>
      </c>
      <c r="H19">
        <v>4410</v>
      </c>
      <c r="I19">
        <v>4069</v>
      </c>
      <c r="J19">
        <v>3823</v>
      </c>
    </row>
    <row r="20" spans="2:10" x14ac:dyDescent="0.25">
      <c r="B20">
        <v>4076</v>
      </c>
      <c r="C20">
        <v>5769</v>
      </c>
      <c r="D20">
        <v>3771</v>
      </c>
      <c r="E20">
        <v>2582</v>
      </c>
      <c r="F20">
        <v>6144</v>
      </c>
      <c r="G20">
        <v>5816</v>
      </c>
      <c r="H20">
        <v>3252</v>
      </c>
      <c r="I20">
        <v>2488</v>
      </c>
      <c r="J20">
        <v>6949</v>
      </c>
    </row>
    <row r="21" spans="2:10" x14ac:dyDescent="0.25">
      <c r="B21">
        <v>3185</v>
      </c>
      <c r="C21">
        <v>1806</v>
      </c>
      <c r="D21">
        <v>3864</v>
      </c>
      <c r="E21">
        <v>2497</v>
      </c>
      <c r="F21">
        <v>13322</v>
      </c>
      <c r="G21">
        <v>4553</v>
      </c>
      <c r="H21">
        <v>4230</v>
      </c>
      <c r="I21">
        <v>3383</v>
      </c>
      <c r="J21">
        <v>4109</v>
      </c>
    </row>
    <row r="22" spans="2:10" x14ac:dyDescent="0.25">
      <c r="B22">
        <v>4669</v>
      </c>
      <c r="C22">
        <v>4428</v>
      </c>
      <c r="D22">
        <v>2997</v>
      </c>
      <c r="E22">
        <v>23238</v>
      </c>
      <c r="F22">
        <v>1881</v>
      </c>
      <c r="G22">
        <v>12026</v>
      </c>
      <c r="H22">
        <v>2810</v>
      </c>
      <c r="I22">
        <v>2632</v>
      </c>
      <c r="J22">
        <v>8122</v>
      </c>
    </row>
    <row r="23" spans="2:10" x14ac:dyDescent="0.25">
      <c r="B23">
        <v>4815</v>
      </c>
      <c r="C23">
        <v>3204</v>
      </c>
      <c r="D23">
        <v>4452</v>
      </c>
      <c r="E23">
        <v>6973</v>
      </c>
      <c r="F23">
        <v>7911</v>
      </c>
      <c r="G23">
        <v>8365</v>
      </c>
      <c r="H23">
        <v>2383</v>
      </c>
      <c r="I23">
        <v>2781</v>
      </c>
      <c r="J23">
        <v>2077</v>
      </c>
    </row>
    <row r="24" spans="2:10" x14ac:dyDescent="0.25">
      <c r="B24">
        <v>6825</v>
      </c>
      <c r="C24">
        <v>3034</v>
      </c>
      <c r="D24">
        <v>8249</v>
      </c>
      <c r="E24">
        <v>3384</v>
      </c>
      <c r="F24">
        <v>3393</v>
      </c>
      <c r="G24">
        <v>2410</v>
      </c>
      <c r="H24">
        <v>2089</v>
      </c>
      <c r="I24">
        <v>2810</v>
      </c>
      <c r="J24">
        <v>4048</v>
      </c>
    </row>
    <row r="25" spans="2:10" x14ac:dyDescent="0.25">
      <c r="B25">
        <v>2820</v>
      </c>
      <c r="C25">
        <v>8608</v>
      </c>
      <c r="D25">
        <v>14139</v>
      </c>
      <c r="E25">
        <v>5109</v>
      </c>
      <c r="F25">
        <v>7960</v>
      </c>
      <c r="G25">
        <v>3008</v>
      </c>
      <c r="H25">
        <v>2203</v>
      </c>
      <c r="I25">
        <v>9563</v>
      </c>
      <c r="J25">
        <v>1765</v>
      </c>
    </row>
    <row r="26" spans="2:10" x14ac:dyDescent="0.25">
      <c r="B26">
        <v>5960</v>
      </c>
      <c r="C26">
        <v>4306</v>
      </c>
      <c r="D26">
        <v>11888</v>
      </c>
      <c r="E26">
        <v>5915</v>
      </c>
      <c r="F26">
        <v>3865</v>
      </c>
      <c r="G26">
        <v>4015</v>
      </c>
      <c r="H26">
        <v>5470</v>
      </c>
      <c r="I26">
        <v>6056</v>
      </c>
      <c r="J26">
        <v>4325</v>
      </c>
    </row>
    <row r="27" spans="2:10" x14ac:dyDescent="0.25">
      <c r="B27">
        <v>7735</v>
      </c>
      <c r="C27">
        <v>4238</v>
      </c>
      <c r="D27">
        <v>3535</v>
      </c>
      <c r="E27">
        <v>3684</v>
      </c>
      <c r="F27">
        <v>9828</v>
      </c>
      <c r="G27">
        <v>1711</v>
      </c>
      <c r="H27">
        <v>1392</v>
      </c>
      <c r="I27">
        <v>7544</v>
      </c>
      <c r="J27">
        <v>2788</v>
      </c>
    </row>
    <row r="28" spans="2:10" x14ac:dyDescent="0.25">
      <c r="B28">
        <v>3849</v>
      </c>
      <c r="C28">
        <v>4760</v>
      </c>
      <c r="D28">
        <v>8367</v>
      </c>
      <c r="E28">
        <v>7014</v>
      </c>
      <c r="F28">
        <v>4753</v>
      </c>
      <c r="G28">
        <v>16668</v>
      </c>
      <c r="H28">
        <v>2250</v>
      </c>
      <c r="I28">
        <v>2186</v>
      </c>
      <c r="J28">
        <v>2109</v>
      </c>
    </row>
    <row r="29" spans="2:10" x14ac:dyDescent="0.25">
      <c r="B29">
        <v>2804</v>
      </c>
      <c r="C29">
        <v>3799</v>
      </c>
      <c r="D29">
        <v>4139</v>
      </c>
      <c r="E29">
        <v>3384</v>
      </c>
      <c r="F29">
        <v>7656</v>
      </c>
      <c r="G29">
        <v>7419</v>
      </c>
      <c r="H29">
        <v>2622</v>
      </c>
      <c r="I29">
        <v>4123</v>
      </c>
      <c r="J29">
        <v>2453</v>
      </c>
    </row>
    <row r="30" spans="2:10" x14ac:dyDescent="0.25">
      <c r="B30">
        <v>3930</v>
      </c>
      <c r="C30">
        <v>2587</v>
      </c>
      <c r="D30">
        <v>8391</v>
      </c>
      <c r="E30">
        <v>3384</v>
      </c>
      <c r="F30">
        <v>5735</v>
      </c>
      <c r="G30">
        <v>9199</v>
      </c>
      <c r="H30">
        <v>9085</v>
      </c>
      <c r="I30">
        <v>4215</v>
      </c>
      <c r="J30">
        <v>5036</v>
      </c>
    </row>
    <row r="31" spans="2:10" x14ac:dyDescent="0.25">
      <c r="B31">
        <v>5792</v>
      </c>
      <c r="C31">
        <v>2313</v>
      </c>
      <c r="D31">
        <v>8603</v>
      </c>
      <c r="E31">
        <v>9678</v>
      </c>
      <c r="F31">
        <v>2231</v>
      </c>
      <c r="G31">
        <v>8169</v>
      </c>
      <c r="H31">
        <v>7500</v>
      </c>
      <c r="I31">
        <v>4233</v>
      </c>
      <c r="J31">
        <v>1266</v>
      </c>
    </row>
    <row r="32" spans="2:10" x14ac:dyDescent="0.25">
      <c r="B32">
        <v>2321</v>
      </c>
    </row>
    <row r="33" spans="2:2" x14ac:dyDescent="0.25">
      <c r="B33">
        <v>4320</v>
      </c>
    </row>
    <row r="34" spans="2:2" x14ac:dyDescent="0.25">
      <c r="B34">
        <v>5407</v>
      </c>
    </row>
    <row r="35" spans="2:2" x14ac:dyDescent="0.25">
      <c r="B35">
        <v>8515</v>
      </c>
    </row>
    <row r="36" spans="2:2" x14ac:dyDescent="0.25">
      <c r="B36">
        <v>6154</v>
      </c>
    </row>
    <row r="37" spans="2:2" x14ac:dyDescent="0.25">
      <c r="B37">
        <v>4326</v>
      </c>
    </row>
    <row r="38" spans="2:2" x14ac:dyDescent="0.25">
      <c r="B38">
        <v>3788</v>
      </c>
    </row>
    <row r="39" spans="2:2" x14ac:dyDescent="0.25">
      <c r="B39">
        <v>9753</v>
      </c>
    </row>
    <row r="40" spans="2:2" x14ac:dyDescent="0.25">
      <c r="B40">
        <v>13003</v>
      </c>
    </row>
    <row r="41" spans="2:2" x14ac:dyDescent="0.25">
      <c r="B41">
        <v>2697</v>
      </c>
    </row>
    <row r="42" spans="2:2" x14ac:dyDescent="0.25">
      <c r="B42">
        <v>2990</v>
      </c>
    </row>
    <row r="43" spans="2:2" x14ac:dyDescent="0.25">
      <c r="B43">
        <v>12166</v>
      </c>
    </row>
    <row r="44" spans="2:2" x14ac:dyDescent="0.25">
      <c r="B44">
        <v>5431</v>
      </c>
    </row>
    <row r="45" spans="2:2" x14ac:dyDescent="0.25">
      <c r="B45">
        <v>1308</v>
      </c>
    </row>
    <row r="46" spans="2:2" x14ac:dyDescent="0.25">
      <c r="B46">
        <v>6493</v>
      </c>
    </row>
    <row r="47" spans="2:2" x14ac:dyDescent="0.25">
      <c r="B47">
        <v>3073</v>
      </c>
    </row>
    <row r="48" spans="2:2" x14ac:dyDescent="0.25">
      <c r="B48">
        <v>1528</v>
      </c>
    </row>
    <row r="49" spans="2:2" x14ac:dyDescent="0.25">
      <c r="B49">
        <v>5045</v>
      </c>
    </row>
    <row r="50" spans="2:2" x14ac:dyDescent="0.25">
      <c r="B50">
        <v>12816</v>
      </c>
    </row>
    <row r="51" spans="2:2" x14ac:dyDescent="0.25">
      <c r="B51">
        <v>4495</v>
      </c>
    </row>
    <row r="52" spans="2:2" x14ac:dyDescent="0.25">
      <c r="B52">
        <v>6955</v>
      </c>
    </row>
    <row r="53" spans="2:2" x14ac:dyDescent="0.25">
      <c r="B53">
        <v>2662</v>
      </c>
    </row>
    <row r="54" spans="2:2" x14ac:dyDescent="0.25">
      <c r="B54">
        <v>2519</v>
      </c>
    </row>
    <row r="55" spans="2:2" x14ac:dyDescent="0.25">
      <c r="B55">
        <v>7745</v>
      </c>
    </row>
    <row r="56" spans="2:2" x14ac:dyDescent="0.25">
      <c r="B56">
        <v>5492</v>
      </c>
    </row>
    <row r="57" spans="2:2" x14ac:dyDescent="0.25">
      <c r="B57">
        <v>1247</v>
      </c>
    </row>
    <row r="58" spans="2:2" x14ac:dyDescent="0.25">
      <c r="B58">
        <v>1797</v>
      </c>
    </row>
    <row r="59" spans="2:2" x14ac:dyDescent="0.25">
      <c r="B59">
        <v>8656</v>
      </c>
    </row>
    <row r="60" spans="2:2" x14ac:dyDescent="0.25">
      <c r="B60">
        <v>4971</v>
      </c>
    </row>
    <row r="61" spans="2:2" x14ac:dyDescent="0.25">
      <c r="B61">
        <v>6702</v>
      </c>
    </row>
    <row r="62" spans="2:2" x14ac:dyDescent="0.25">
      <c r="B62">
        <v>7359</v>
      </c>
    </row>
    <row r="63" spans="2:2" x14ac:dyDescent="0.25">
      <c r="B63">
        <v>5100</v>
      </c>
    </row>
    <row r="65" spans="1:10" x14ac:dyDescent="0.25">
      <c r="A65" t="s">
        <v>32</v>
      </c>
      <c r="B65" s="4" t="b">
        <f>B66&lt;B67</f>
        <v>1</v>
      </c>
      <c r="C65" s="7" t="b">
        <f t="shared" ref="C65:J65" si="0">C66&lt;C67</f>
        <v>1</v>
      </c>
      <c r="D65" s="4" t="b">
        <f t="shared" si="0"/>
        <v>1</v>
      </c>
      <c r="E65" s="8" t="b">
        <f t="shared" si="0"/>
        <v>1</v>
      </c>
      <c r="F65" s="8" t="b">
        <f t="shared" si="0"/>
        <v>1</v>
      </c>
      <c r="G65" s="7" t="b">
        <f t="shared" si="0"/>
        <v>1</v>
      </c>
      <c r="H65" s="7" t="b">
        <f t="shared" si="0"/>
        <v>1</v>
      </c>
      <c r="I65" s="7" t="b">
        <f t="shared" si="0"/>
        <v>1</v>
      </c>
      <c r="J65" s="7" t="b">
        <f t="shared" si="0"/>
        <v>1</v>
      </c>
    </row>
    <row r="66" spans="1:10" x14ac:dyDescent="0.25">
      <c r="A66" t="s">
        <v>33</v>
      </c>
      <c r="B66" s="9">
        <f>r_diff!M64</f>
        <v>5.0526992912697133E-2</v>
      </c>
      <c r="C66" s="9">
        <f>r_diff!N64</f>
        <v>0.1497705917936541</v>
      </c>
      <c r="D66" s="9">
        <f>r_diff!O64</f>
        <v>0.21849466593323247</v>
      </c>
      <c r="E66" s="9">
        <f>r_diff!P64</f>
        <v>0.21828911748678131</v>
      </c>
      <c r="F66" s="9">
        <f>r_diff!Q64</f>
        <v>0.19181676015627297</v>
      </c>
      <c r="G66" s="9">
        <f>r_diff!R64</f>
        <v>0.17290768381697741</v>
      </c>
      <c r="H66" s="9">
        <f>r_diff!S64</f>
        <v>0.16623426623262094</v>
      </c>
      <c r="I66" s="9">
        <f>r_diff!T64</f>
        <v>0.13338012846052011</v>
      </c>
      <c r="J66" s="9">
        <f>r_diff!U64</f>
        <v>0.12017616543282805</v>
      </c>
    </row>
    <row r="67" spans="1:10" x14ac:dyDescent="0.25">
      <c r="A67" t="s">
        <v>22</v>
      </c>
      <c r="B67">
        <v>0.1739</v>
      </c>
      <c r="C67">
        <v>0.2417</v>
      </c>
      <c r="D67">
        <v>0.2417</v>
      </c>
      <c r="E67">
        <v>0.2417</v>
      </c>
      <c r="F67">
        <v>0.2417</v>
      </c>
      <c r="G67">
        <v>0.2417</v>
      </c>
      <c r="H67">
        <v>0.2417</v>
      </c>
      <c r="I67">
        <v>0.2417</v>
      </c>
      <c r="J67">
        <v>0.2417</v>
      </c>
    </row>
    <row r="68" spans="1:10" x14ac:dyDescent="0.25">
      <c r="C68" s="6"/>
      <c r="E68" s="6"/>
      <c r="F68" s="6"/>
      <c r="G68" s="6"/>
      <c r="H68" s="6"/>
      <c r="I68" s="6"/>
      <c r="J68" s="6"/>
    </row>
    <row r="69" spans="1:10" x14ac:dyDescent="0.25">
      <c r="A69" t="s">
        <v>77</v>
      </c>
      <c r="B69">
        <f>TTEST($B$2:$B$62,B2:B62,2,r_Levene!B6)</f>
        <v>1</v>
      </c>
      <c r="C69">
        <f>TTEST($B$2:$B$62,C2:C31,2,r_Levene!C6)</f>
        <v>0.87730594205516876</v>
      </c>
      <c r="D69">
        <f>TTEST($B$2:$B$62,D2:D31,2,r_Levene!D6)</f>
        <v>0.18288554276675792</v>
      </c>
      <c r="E69">
        <f>TTEST($B$2:$B$62,E2:E31,2,r_Levene!E6)</f>
        <v>0.46128284019680676</v>
      </c>
      <c r="F69">
        <f>TTEST($B$2:$B$62,F2:F31,2,r_Levene!F6)</f>
        <v>0.28189685700032063</v>
      </c>
      <c r="G69">
        <f>TTEST($B$2:$B$62,G2:G31,2,r_Levene!G6)</f>
        <v>0.43050942305342066</v>
      </c>
      <c r="H69">
        <f>TTEST($B$2:$B$62,H2:H31,2,r_Levene!H6)</f>
        <v>0.19031472401145455</v>
      </c>
      <c r="I69">
        <f>TTEST($B$2:$B$62,I2:I31,2,r_Levene!I6)</f>
        <v>2.1907092766032688E-2</v>
      </c>
      <c r="J69">
        <f>TTEST($B$2:$B$62,J2:J31,2,r_Levene!J6)</f>
        <v>0.42102822048791544</v>
      </c>
    </row>
    <row r="70" spans="1:10" x14ac:dyDescent="0.25">
      <c r="A70" t="s">
        <v>22</v>
      </c>
      <c r="B70">
        <v>0.05</v>
      </c>
      <c r="C70" s="6">
        <v>0.05</v>
      </c>
      <c r="D70">
        <v>0.05</v>
      </c>
      <c r="E70" s="6">
        <v>0.05</v>
      </c>
      <c r="F70" s="6">
        <v>0.05</v>
      </c>
      <c r="G70" s="6">
        <v>0.05</v>
      </c>
      <c r="H70" s="6">
        <v>0.05</v>
      </c>
      <c r="I70" s="6">
        <v>0.05</v>
      </c>
      <c r="J70" s="6">
        <v>0.05</v>
      </c>
    </row>
    <row r="71" spans="1:10" x14ac:dyDescent="0.25">
      <c r="A71" t="s">
        <v>70</v>
      </c>
      <c r="B71" s="4" t="b">
        <f>B69&lt;B70</f>
        <v>0</v>
      </c>
      <c r="C71" s="8" t="b">
        <f t="shared" ref="C71:J71" si="1">C69&lt;C70</f>
        <v>0</v>
      </c>
      <c r="D71" s="4" t="b">
        <f t="shared" si="1"/>
        <v>0</v>
      </c>
      <c r="E71" s="8" t="b">
        <f t="shared" si="1"/>
        <v>0</v>
      </c>
      <c r="F71" s="7" t="b">
        <f t="shared" si="1"/>
        <v>0</v>
      </c>
      <c r="G71" s="8" t="b">
        <f t="shared" si="1"/>
        <v>0</v>
      </c>
      <c r="H71" s="8" t="b">
        <f t="shared" si="1"/>
        <v>0</v>
      </c>
      <c r="I71" s="8" t="b">
        <f t="shared" si="1"/>
        <v>1</v>
      </c>
      <c r="J71" s="7" t="b">
        <f t="shared" si="1"/>
        <v>0</v>
      </c>
    </row>
    <row r="73" spans="1:10" x14ac:dyDescent="0.25">
      <c r="A73" t="s">
        <v>88</v>
      </c>
      <c r="C73">
        <f>(SQRT(((_xlfn.VAR.S($B$2:$B$62)*COUNT($B$2:$B$62))+(_xlfn.VAR.S(C$2:C$31)*COUNT(C$2:C$31)))/(COUNT($C$2:$C$31)+COUNT(B$2:B$62))))</f>
        <v>2814.7211335909983</v>
      </c>
      <c r="D73">
        <f t="shared" ref="D73:J73" si="2">(SQRT(((_xlfn.VAR.S($B$2:$B$62)*COUNT($B$2:$B$62))+(_xlfn.VAR.S(D$2:D$31)*COUNT(D$2:D$31)))/(COUNT($C$2:$C$31)+COUNT(C$2:C$62))))</f>
        <v>4572.7671475433053</v>
      </c>
      <c r="E73">
        <f t="shared" si="2"/>
        <v>4352.3800930906527</v>
      </c>
      <c r="F73">
        <f t="shared" si="2"/>
        <v>4186.95689091027</v>
      </c>
      <c r="G73">
        <f t="shared" si="2"/>
        <v>4370.3456922918695</v>
      </c>
      <c r="H73">
        <f t="shared" si="2"/>
        <v>3387.9193685387945</v>
      </c>
      <c r="I73">
        <f t="shared" si="2"/>
        <v>3160.1765048764569</v>
      </c>
      <c r="J73">
        <f t="shared" si="2"/>
        <v>3583.9044032811807</v>
      </c>
    </row>
    <row r="74" spans="1:10" x14ac:dyDescent="0.25">
      <c r="A74" t="s">
        <v>87</v>
      </c>
      <c r="C74">
        <f>ABS((AVERAGE($B$2:$B$62)-AVERAGE(C$2:C$31))/C73)</f>
        <v>3.4525156813886695E-2</v>
      </c>
      <c r="D74">
        <f t="shared" ref="D74:J74" si="3">ABS((AVERAGE($B$2:$B$62)-AVERAGE(D$2:D$31))/D73)</f>
        <v>0.29509950275958807</v>
      </c>
      <c r="E74">
        <f t="shared" si="3"/>
        <v>0.15834737853804468</v>
      </c>
      <c r="F74">
        <f t="shared" si="3"/>
        <v>0.22761670022072211</v>
      </c>
      <c r="G74">
        <f t="shared" si="3"/>
        <v>0.16985414055109366</v>
      </c>
      <c r="H74">
        <f t="shared" si="3"/>
        <v>0.23901946901228852</v>
      </c>
      <c r="I74">
        <f t="shared" si="3"/>
        <v>0.37815778749926998</v>
      </c>
      <c r="J74">
        <f t="shared" si="3"/>
        <v>0.14631492068943167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I1" sqref="I1:I1048576"/>
    </sheetView>
  </sheetViews>
  <sheetFormatPr baseColWidth="10" defaultRowHeight="15" x14ac:dyDescent="0.25"/>
  <sheetData>
    <row r="1" spans="1:9" x14ac:dyDescent="0.25">
      <c r="A1" t="s">
        <v>1</v>
      </c>
      <c r="B1" s="6" t="s">
        <v>79</v>
      </c>
      <c r="C1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6" t="s">
        <v>86</v>
      </c>
    </row>
    <row r="2" spans="1:9" x14ac:dyDescent="0.25">
      <c r="A2">
        <v>713</v>
      </c>
      <c r="B2">
        <v>1806</v>
      </c>
      <c r="C2">
        <v>2171</v>
      </c>
      <c r="D2">
        <v>2487</v>
      </c>
      <c r="E2">
        <v>1730</v>
      </c>
      <c r="F2">
        <v>1711</v>
      </c>
      <c r="G2">
        <v>1392</v>
      </c>
      <c r="H2">
        <v>1607</v>
      </c>
      <c r="I2">
        <v>1266</v>
      </c>
    </row>
    <row r="3" spans="1:9" x14ac:dyDescent="0.25">
      <c r="A3">
        <v>1247</v>
      </c>
      <c r="B3">
        <v>2313</v>
      </c>
      <c r="C3">
        <v>2997</v>
      </c>
      <c r="D3">
        <v>2497</v>
      </c>
      <c r="E3">
        <v>1881</v>
      </c>
      <c r="F3">
        <v>1867</v>
      </c>
      <c r="G3">
        <v>2089</v>
      </c>
      <c r="H3">
        <v>2186</v>
      </c>
      <c r="I3">
        <v>1765</v>
      </c>
    </row>
    <row r="4" spans="1:9" x14ac:dyDescent="0.25">
      <c r="A4">
        <v>1308</v>
      </c>
      <c r="B4">
        <v>2587</v>
      </c>
      <c r="C4">
        <v>3061</v>
      </c>
      <c r="D4">
        <v>2580</v>
      </c>
      <c r="E4">
        <v>2231</v>
      </c>
      <c r="F4">
        <v>2410</v>
      </c>
      <c r="G4">
        <v>2203</v>
      </c>
      <c r="H4">
        <v>2206</v>
      </c>
      <c r="I4">
        <v>2077</v>
      </c>
    </row>
    <row r="5" spans="1:9" x14ac:dyDescent="0.25">
      <c r="A5">
        <v>1528</v>
      </c>
      <c r="B5">
        <v>2614</v>
      </c>
      <c r="C5">
        <v>3384</v>
      </c>
      <c r="D5">
        <v>2582</v>
      </c>
      <c r="E5">
        <v>2489</v>
      </c>
      <c r="F5">
        <v>2513</v>
      </c>
      <c r="G5">
        <v>2250</v>
      </c>
      <c r="H5">
        <v>2488</v>
      </c>
      <c r="I5">
        <v>2109</v>
      </c>
    </row>
    <row r="6" spans="1:9" x14ac:dyDescent="0.25">
      <c r="A6">
        <v>1797</v>
      </c>
      <c r="B6">
        <v>3034</v>
      </c>
      <c r="C6">
        <v>3384</v>
      </c>
      <c r="D6">
        <v>2591</v>
      </c>
      <c r="E6">
        <v>2986</v>
      </c>
      <c r="F6">
        <v>2816</v>
      </c>
      <c r="G6">
        <v>2383</v>
      </c>
      <c r="H6">
        <v>2529</v>
      </c>
      <c r="I6">
        <v>2294</v>
      </c>
    </row>
    <row r="7" spans="1:9" x14ac:dyDescent="0.25">
      <c r="A7">
        <v>2061</v>
      </c>
      <c r="B7">
        <v>3204</v>
      </c>
      <c r="C7">
        <v>3384</v>
      </c>
      <c r="D7">
        <v>3384</v>
      </c>
      <c r="E7">
        <v>3191</v>
      </c>
      <c r="F7">
        <v>3008</v>
      </c>
      <c r="G7">
        <v>2622</v>
      </c>
      <c r="H7">
        <v>2632</v>
      </c>
      <c r="I7">
        <v>2334</v>
      </c>
    </row>
    <row r="8" spans="1:9" x14ac:dyDescent="0.25">
      <c r="A8">
        <v>2201</v>
      </c>
      <c r="B8">
        <v>3311</v>
      </c>
      <c r="C8">
        <v>3384</v>
      </c>
      <c r="D8">
        <v>3384</v>
      </c>
      <c r="E8">
        <v>3384</v>
      </c>
      <c r="F8">
        <v>3009</v>
      </c>
      <c r="G8">
        <v>2810</v>
      </c>
      <c r="H8">
        <v>2638</v>
      </c>
      <c r="I8">
        <v>2453</v>
      </c>
    </row>
    <row r="9" spans="1:9" x14ac:dyDescent="0.25">
      <c r="A9">
        <v>2321</v>
      </c>
      <c r="B9">
        <v>3392</v>
      </c>
      <c r="C9">
        <v>3535</v>
      </c>
      <c r="D9">
        <v>3384</v>
      </c>
      <c r="E9">
        <v>3393</v>
      </c>
      <c r="F9">
        <v>3031</v>
      </c>
      <c r="G9">
        <v>3025</v>
      </c>
      <c r="H9">
        <v>2725</v>
      </c>
      <c r="I9">
        <v>2705</v>
      </c>
    </row>
    <row r="10" spans="1:9" x14ac:dyDescent="0.25">
      <c r="A10">
        <v>2519</v>
      </c>
      <c r="B10">
        <v>3438</v>
      </c>
      <c r="C10">
        <v>3685</v>
      </c>
      <c r="D10">
        <v>3384</v>
      </c>
      <c r="E10">
        <v>3773</v>
      </c>
      <c r="F10">
        <v>3195</v>
      </c>
      <c r="G10">
        <v>3129</v>
      </c>
      <c r="H10">
        <v>2781</v>
      </c>
      <c r="I10">
        <v>2788</v>
      </c>
    </row>
    <row r="11" spans="1:9" x14ac:dyDescent="0.25">
      <c r="A11">
        <v>2662</v>
      </c>
      <c r="B11">
        <v>3799</v>
      </c>
      <c r="C11">
        <v>3771</v>
      </c>
      <c r="D11">
        <v>3384</v>
      </c>
      <c r="E11">
        <v>3795</v>
      </c>
      <c r="F11">
        <v>3212</v>
      </c>
      <c r="G11">
        <v>3184</v>
      </c>
      <c r="H11">
        <v>2800</v>
      </c>
      <c r="I11">
        <v>3138</v>
      </c>
    </row>
    <row r="12" spans="1:9" x14ac:dyDescent="0.25">
      <c r="A12">
        <v>2697</v>
      </c>
      <c r="B12">
        <v>3805</v>
      </c>
      <c r="C12">
        <v>3864</v>
      </c>
      <c r="D12">
        <v>3684</v>
      </c>
      <c r="E12">
        <v>3865</v>
      </c>
      <c r="F12">
        <v>3288</v>
      </c>
      <c r="G12">
        <v>3252</v>
      </c>
      <c r="H12">
        <v>2810</v>
      </c>
      <c r="I12">
        <v>3371</v>
      </c>
    </row>
    <row r="13" spans="1:9" x14ac:dyDescent="0.25">
      <c r="A13">
        <v>2804</v>
      </c>
      <c r="B13">
        <v>3876</v>
      </c>
      <c r="C13">
        <v>4139</v>
      </c>
      <c r="D13">
        <v>4359</v>
      </c>
      <c r="E13">
        <v>4534</v>
      </c>
      <c r="F13">
        <v>3421</v>
      </c>
      <c r="G13">
        <v>3489</v>
      </c>
      <c r="H13">
        <v>2828</v>
      </c>
      <c r="I13">
        <v>3474</v>
      </c>
    </row>
    <row r="14" spans="1:9" x14ac:dyDescent="0.25">
      <c r="A14">
        <v>2820</v>
      </c>
      <c r="B14">
        <v>3980</v>
      </c>
      <c r="C14">
        <v>4452</v>
      </c>
      <c r="D14">
        <v>4359</v>
      </c>
      <c r="E14">
        <v>4753</v>
      </c>
      <c r="F14">
        <v>3441</v>
      </c>
      <c r="G14">
        <v>3716</v>
      </c>
      <c r="H14">
        <v>3047</v>
      </c>
      <c r="I14">
        <v>3668</v>
      </c>
    </row>
    <row r="15" spans="1:9" x14ac:dyDescent="0.25">
      <c r="A15">
        <v>2990</v>
      </c>
      <c r="B15">
        <v>4238</v>
      </c>
      <c r="C15">
        <v>4477</v>
      </c>
      <c r="D15">
        <v>4359</v>
      </c>
      <c r="E15">
        <v>4945</v>
      </c>
      <c r="F15">
        <v>4015</v>
      </c>
      <c r="G15">
        <v>4025</v>
      </c>
      <c r="H15">
        <v>3383</v>
      </c>
      <c r="I15">
        <v>3823</v>
      </c>
    </row>
    <row r="16" spans="1:9" x14ac:dyDescent="0.25">
      <c r="A16">
        <v>3073</v>
      </c>
      <c r="B16">
        <v>4306</v>
      </c>
      <c r="C16">
        <v>5032</v>
      </c>
      <c r="D16">
        <v>4572</v>
      </c>
      <c r="E16">
        <v>5135</v>
      </c>
      <c r="F16">
        <v>4146</v>
      </c>
      <c r="G16">
        <v>4230</v>
      </c>
      <c r="H16">
        <v>4069</v>
      </c>
      <c r="I16">
        <v>4048</v>
      </c>
    </row>
    <row r="17" spans="1:9" x14ac:dyDescent="0.25">
      <c r="A17">
        <v>3185</v>
      </c>
      <c r="B17">
        <v>4428</v>
      </c>
      <c r="C17">
        <v>5049</v>
      </c>
      <c r="D17">
        <v>4751</v>
      </c>
      <c r="E17">
        <v>5533</v>
      </c>
      <c r="F17">
        <v>4553</v>
      </c>
      <c r="G17">
        <v>4241</v>
      </c>
      <c r="H17">
        <v>4107</v>
      </c>
      <c r="I17">
        <v>4109</v>
      </c>
    </row>
    <row r="18" spans="1:9" x14ac:dyDescent="0.25">
      <c r="A18">
        <v>3788</v>
      </c>
      <c r="B18">
        <v>4760</v>
      </c>
      <c r="C18">
        <v>5071</v>
      </c>
      <c r="D18">
        <v>4947</v>
      </c>
      <c r="E18">
        <v>5735</v>
      </c>
      <c r="F18">
        <v>4979</v>
      </c>
      <c r="G18">
        <v>4314</v>
      </c>
      <c r="H18">
        <v>4123</v>
      </c>
      <c r="I18">
        <v>4325</v>
      </c>
    </row>
    <row r="19" spans="1:9" x14ac:dyDescent="0.25">
      <c r="A19">
        <v>3849</v>
      </c>
      <c r="B19">
        <v>4775</v>
      </c>
      <c r="C19">
        <v>5078</v>
      </c>
      <c r="D19">
        <v>4985</v>
      </c>
      <c r="E19">
        <v>5882</v>
      </c>
      <c r="F19">
        <v>5114</v>
      </c>
      <c r="G19">
        <v>4325</v>
      </c>
      <c r="H19">
        <v>4215</v>
      </c>
      <c r="I19">
        <v>5036</v>
      </c>
    </row>
    <row r="20" spans="1:9" x14ac:dyDescent="0.25">
      <c r="A20">
        <v>3930</v>
      </c>
      <c r="B20">
        <v>5523</v>
      </c>
      <c r="C20">
        <v>5284</v>
      </c>
      <c r="D20">
        <v>5109</v>
      </c>
      <c r="E20">
        <v>5959</v>
      </c>
      <c r="F20">
        <v>5343</v>
      </c>
      <c r="G20">
        <v>4410</v>
      </c>
      <c r="H20">
        <v>4233</v>
      </c>
      <c r="I20">
        <v>5070</v>
      </c>
    </row>
    <row r="21" spans="1:9" x14ac:dyDescent="0.25">
      <c r="A21">
        <v>3943</v>
      </c>
      <c r="B21">
        <v>5769</v>
      </c>
      <c r="C21">
        <v>5758</v>
      </c>
      <c r="D21">
        <v>5168</v>
      </c>
      <c r="E21">
        <v>6076</v>
      </c>
      <c r="F21">
        <v>5816</v>
      </c>
      <c r="G21">
        <v>4439</v>
      </c>
      <c r="H21">
        <v>4271</v>
      </c>
      <c r="I21">
        <v>5581</v>
      </c>
    </row>
    <row r="22" spans="1:9" x14ac:dyDescent="0.25">
      <c r="A22">
        <v>4076</v>
      </c>
      <c r="B22">
        <v>5797</v>
      </c>
      <c r="C22">
        <v>8249</v>
      </c>
      <c r="D22">
        <v>5915</v>
      </c>
      <c r="E22">
        <v>6144</v>
      </c>
      <c r="F22">
        <v>7419</v>
      </c>
      <c r="G22">
        <v>4835</v>
      </c>
      <c r="H22">
        <v>4681</v>
      </c>
      <c r="I22">
        <v>5636</v>
      </c>
    </row>
    <row r="23" spans="1:9" x14ac:dyDescent="0.25">
      <c r="A23">
        <v>4320</v>
      </c>
      <c r="B23">
        <v>5981</v>
      </c>
      <c r="C23">
        <v>8367</v>
      </c>
      <c r="D23">
        <v>5941</v>
      </c>
      <c r="E23">
        <v>7600</v>
      </c>
      <c r="F23">
        <v>8169</v>
      </c>
      <c r="G23">
        <v>5362</v>
      </c>
      <c r="H23">
        <v>5375</v>
      </c>
      <c r="I23">
        <v>6068</v>
      </c>
    </row>
    <row r="24" spans="1:9" x14ac:dyDescent="0.25">
      <c r="A24">
        <v>4326</v>
      </c>
      <c r="B24">
        <v>7368</v>
      </c>
      <c r="C24">
        <v>8391</v>
      </c>
      <c r="D24">
        <v>6973</v>
      </c>
      <c r="E24">
        <v>7656</v>
      </c>
      <c r="F24">
        <v>8365</v>
      </c>
      <c r="G24">
        <v>5377</v>
      </c>
      <c r="H24">
        <v>5418</v>
      </c>
      <c r="I24">
        <v>6521</v>
      </c>
    </row>
    <row r="25" spans="1:9" x14ac:dyDescent="0.25">
      <c r="A25">
        <v>4474</v>
      </c>
      <c r="B25">
        <v>7420</v>
      </c>
      <c r="C25">
        <v>8603</v>
      </c>
      <c r="D25">
        <v>7014</v>
      </c>
      <c r="E25">
        <v>7911</v>
      </c>
      <c r="F25">
        <v>8653</v>
      </c>
      <c r="G25">
        <v>5470</v>
      </c>
      <c r="H25">
        <v>6056</v>
      </c>
      <c r="I25">
        <v>6705</v>
      </c>
    </row>
    <row r="26" spans="1:9" x14ac:dyDescent="0.25">
      <c r="A26">
        <v>4495</v>
      </c>
      <c r="B26">
        <v>7606</v>
      </c>
      <c r="C26">
        <v>9907</v>
      </c>
      <c r="D26">
        <v>7260</v>
      </c>
      <c r="E26">
        <v>7960</v>
      </c>
      <c r="F26">
        <v>9199</v>
      </c>
      <c r="G26">
        <v>6356</v>
      </c>
      <c r="H26">
        <v>6501</v>
      </c>
      <c r="I26">
        <v>6949</v>
      </c>
    </row>
    <row r="27" spans="1:9" x14ac:dyDescent="0.25">
      <c r="A27">
        <v>4643</v>
      </c>
      <c r="B27">
        <v>8608</v>
      </c>
      <c r="C27">
        <v>11348</v>
      </c>
      <c r="D27">
        <v>9678</v>
      </c>
      <c r="E27">
        <v>9828</v>
      </c>
      <c r="F27">
        <v>9982</v>
      </c>
      <c r="G27">
        <v>6660</v>
      </c>
      <c r="H27">
        <v>6674</v>
      </c>
      <c r="I27">
        <v>7177</v>
      </c>
    </row>
    <row r="28" spans="1:9" x14ac:dyDescent="0.25">
      <c r="A28">
        <v>4669</v>
      </c>
      <c r="B28">
        <v>8670</v>
      </c>
      <c r="C28">
        <v>11888</v>
      </c>
      <c r="D28">
        <v>13219</v>
      </c>
      <c r="E28">
        <v>13322</v>
      </c>
      <c r="F28">
        <v>12026</v>
      </c>
      <c r="G28">
        <v>7500</v>
      </c>
      <c r="H28">
        <v>7080</v>
      </c>
      <c r="I28">
        <v>8122</v>
      </c>
    </row>
    <row r="29" spans="1:9" x14ac:dyDescent="0.25">
      <c r="A29">
        <v>4815</v>
      </c>
      <c r="B29">
        <v>9068</v>
      </c>
      <c r="C29">
        <v>14139</v>
      </c>
      <c r="D29">
        <v>13904</v>
      </c>
      <c r="E29">
        <v>15661</v>
      </c>
      <c r="F29">
        <v>12874</v>
      </c>
      <c r="G29">
        <v>9085</v>
      </c>
      <c r="H29">
        <v>7544</v>
      </c>
      <c r="I29">
        <v>8336</v>
      </c>
    </row>
    <row r="30" spans="1:9" x14ac:dyDescent="0.25">
      <c r="A30">
        <v>4971</v>
      </c>
      <c r="B30">
        <v>12261</v>
      </c>
      <c r="C30">
        <v>16915</v>
      </c>
      <c r="D30">
        <v>15572</v>
      </c>
      <c r="E30">
        <v>16977</v>
      </c>
      <c r="F30">
        <v>16668</v>
      </c>
      <c r="G30">
        <v>9554</v>
      </c>
      <c r="H30">
        <v>7567</v>
      </c>
      <c r="I30">
        <v>11639</v>
      </c>
    </row>
    <row r="31" spans="1:9" x14ac:dyDescent="0.25">
      <c r="A31">
        <v>5045</v>
      </c>
      <c r="B31">
        <v>13336</v>
      </c>
      <c r="C31">
        <v>25704</v>
      </c>
      <c r="D31">
        <v>23238</v>
      </c>
      <c r="E31">
        <v>18250</v>
      </c>
      <c r="F31">
        <v>22015</v>
      </c>
      <c r="G31">
        <v>13968</v>
      </c>
      <c r="H31">
        <v>9563</v>
      </c>
      <c r="I31">
        <v>15670</v>
      </c>
    </row>
    <row r="32" spans="1:9" x14ac:dyDescent="0.25">
      <c r="A32">
        <v>5100</v>
      </c>
    </row>
    <row r="33" spans="1:1" x14ac:dyDescent="0.25">
      <c r="A33">
        <v>5315</v>
      </c>
    </row>
    <row r="34" spans="1:1" x14ac:dyDescent="0.25">
      <c r="A34">
        <v>5407</v>
      </c>
    </row>
    <row r="35" spans="1:1" x14ac:dyDescent="0.25">
      <c r="A35">
        <v>5431</v>
      </c>
    </row>
    <row r="36" spans="1:1" x14ac:dyDescent="0.25">
      <c r="A36">
        <v>5492</v>
      </c>
    </row>
    <row r="37" spans="1:1" x14ac:dyDescent="0.25">
      <c r="A37">
        <v>5510</v>
      </c>
    </row>
    <row r="38" spans="1:1" x14ac:dyDescent="0.25">
      <c r="A38">
        <v>5752</v>
      </c>
    </row>
    <row r="39" spans="1:1" x14ac:dyDescent="0.25">
      <c r="A39">
        <v>5792</v>
      </c>
    </row>
    <row r="40" spans="1:1" x14ac:dyDescent="0.25">
      <c r="A40">
        <v>5960</v>
      </c>
    </row>
    <row r="41" spans="1:1" x14ac:dyDescent="0.25">
      <c r="A41">
        <v>5981</v>
      </c>
    </row>
    <row r="42" spans="1:1" x14ac:dyDescent="0.25">
      <c r="A42">
        <v>6154</v>
      </c>
    </row>
    <row r="43" spans="1:1" x14ac:dyDescent="0.25">
      <c r="A43">
        <v>6192</v>
      </c>
    </row>
    <row r="44" spans="1:1" x14ac:dyDescent="0.25">
      <c r="A44">
        <v>6493</v>
      </c>
    </row>
    <row r="45" spans="1:1" x14ac:dyDescent="0.25">
      <c r="A45">
        <v>6702</v>
      </c>
    </row>
    <row r="46" spans="1:1" x14ac:dyDescent="0.25">
      <c r="A46">
        <v>6825</v>
      </c>
    </row>
    <row r="47" spans="1:1" x14ac:dyDescent="0.25">
      <c r="A47">
        <v>6858</v>
      </c>
    </row>
    <row r="48" spans="1:1" x14ac:dyDescent="0.25">
      <c r="A48">
        <v>6955</v>
      </c>
    </row>
    <row r="49" spans="1:1" x14ac:dyDescent="0.25">
      <c r="A49">
        <v>7194</v>
      </c>
    </row>
    <row r="50" spans="1:1" x14ac:dyDescent="0.25">
      <c r="A50">
        <v>7359</v>
      </c>
    </row>
    <row r="51" spans="1:1" x14ac:dyDescent="0.25">
      <c r="A51">
        <v>7735</v>
      </c>
    </row>
    <row r="52" spans="1:1" x14ac:dyDescent="0.25">
      <c r="A52">
        <v>7745</v>
      </c>
    </row>
    <row r="53" spans="1:1" x14ac:dyDescent="0.25">
      <c r="A53">
        <v>8515</v>
      </c>
    </row>
    <row r="54" spans="1:1" x14ac:dyDescent="0.25">
      <c r="A54">
        <v>8533</v>
      </c>
    </row>
    <row r="55" spans="1:1" x14ac:dyDescent="0.25">
      <c r="A55">
        <v>8651</v>
      </c>
    </row>
    <row r="56" spans="1:1" x14ac:dyDescent="0.25">
      <c r="A56">
        <v>8656</v>
      </c>
    </row>
    <row r="57" spans="1:1" x14ac:dyDescent="0.25">
      <c r="A57">
        <v>8720</v>
      </c>
    </row>
    <row r="58" spans="1:1" x14ac:dyDescent="0.25">
      <c r="A58">
        <v>9045</v>
      </c>
    </row>
    <row r="59" spans="1:1" x14ac:dyDescent="0.25">
      <c r="A59">
        <v>9463</v>
      </c>
    </row>
    <row r="60" spans="1:1" x14ac:dyDescent="0.25">
      <c r="A60">
        <v>9753</v>
      </c>
    </row>
    <row r="61" spans="1:1" x14ac:dyDescent="0.25">
      <c r="A61">
        <v>12166</v>
      </c>
    </row>
    <row r="62" spans="1:1" x14ac:dyDescent="0.25">
      <c r="A62">
        <v>12816</v>
      </c>
    </row>
    <row r="63" spans="1:1" x14ac:dyDescent="0.25">
      <c r="A63">
        <v>13003</v>
      </c>
    </row>
  </sheetData>
  <sortState ref="I2:I63">
    <sortCondition ref="I1"/>
  </sortState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opLeftCell="A25" workbookViewId="0">
      <selection activeCell="N64" sqref="N64"/>
    </sheetView>
  </sheetViews>
  <sheetFormatPr baseColWidth="10" defaultRowHeight="15" x14ac:dyDescent="0.25"/>
  <sheetData>
    <row r="1" spans="1:21" x14ac:dyDescent="0.25">
      <c r="A1" t="s">
        <v>23</v>
      </c>
      <c r="B1" t="s">
        <v>25</v>
      </c>
      <c r="C1" t="s">
        <v>25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</row>
    <row r="2" spans="1:21" x14ac:dyDescent="0.25">
      <c r="A2">
        <v>1</v>
      </c>
      <c r="B2">
        <f>(A2-1)/61</f>
        <v>0</v>
      </c>
      <c r="C2">
        <f>(A2-1)/30</f>
        <v>0</v>
      </c>
      <c r="D2">
        <f>NORMDIST(r_sortiert!A2,AVERAGE(r_sortiert!A$2:A$62),_xlfn.STDEV.S(r_sortiert!A$2:A$62),1)</f>
        <v>3.9351382869206412E-2</v>
      </c>
      <c r="E2">
        <f>NORMDIST(r_sortiert!B2,AVERAGE(r_sortiert!B$2:B$31),_xlfn.STDEV.S(r_sortiert!B$2:B$31),1)</f>
        <v>0.10410309281703375</v>
      </c>
      <c r="F2">
        <f>NORMDIST(r_sortiert!C2,AVERAGE(r_sortiert!C$2:C$31),_xlfn.STDEV.S(r_sortiert!C$2:C$31),1)</f>
        <v>0.18026567288162065</v>
      </c>
      <c r="G2">
        <f>NORMDIST(r_sortiert!D2,AVERAGE(r_sortiert!D$2:D$31),_xlfn.STDEV.S(r_sortiert!D$2:D$31),1)</f>
        <v>0.21639102053344572</v>
      </c>
      <c r="H2">
        <f>NORMDIST(r_sortiert!E2,AVERAGE(r_sortiert!E$2:E$31),_xlfn.STDEV.S(r_sortiert!E$2:E$31),1)</f>
        <v>0.14129217486872664</v>
      </c>
      <c r="I2">
        <f>NORMDIST(r_sortiert!F2,AVERAGE(r_sortiert!F$2:F$31),_xlfn.STDEV.S(r_sortiert!F$2:F$31),1)</f>
        <v>0.16980957884831649</v>
      </c>
      <c r="J2">
        <f>NORMDIST(r_sortiert!G2,AVERAGE(r_sortiert!G$2:G$31),_xlfn.STDEV.S(r_sortiert!G$2:G$31),1)</f>
        <v>0.10763183886362483</v>
      </c>
      <c r="K2">
        <f>NORMDIST(r_sortiert!H2,AVERAGE(r_sortiert!H$2:H$31),_xlfn.STDEV.S(r_sortiert!H$2:H$31),1)</f>
        <v>9.0232414634009148E-2</v>
      </c>
      <c r="L2">
        <f>NORMDIST(r_sortiert!I2,AVERAGE(r_sortiert!I$2:I$31),_xlfn.STDEV.S(r_sortiert!I$2:I$31),1)</f>
        <v>0.11861376235106937</v>
      </c>
      <c r="M2">
        <f t="shared" ref="M2:M62" si="0">ABS($B2-D2)</f>
        <v>3.9351382869206412E-2</v>
      </c>
      <c r="N2">
        <f t="shared" ref="N2:U31" si="1">ABS($C2-E2)</f>
        <v>0.10410309281703375</v>
      </c>
      <c r="O2">
        <f t="shared" si="1"/>
        <v>0.18026567288162065</v>
      </c>
      <c r="P2">
        <f t="shared" si="1"/>
        <v>0.21639102053344572</v>
      </c>
      <c r="Q2">
        <f t="shared" si="1"/>
        <v>0.14129217486872664</v>
      </c>
      <c r="R2">
        <f t="shared" si="1"/>
        <v>0.16980957884831649</v>
      </c>
      <c r="S2">
        <f t="shared" si="1"/>
        <v>0.10763183886362483</v>
      </c>
      <c r="T2">
        <f t="shared" si="1"/>
        <v>9.0232414634009148E-2</v>
      </c>
      <c r="U2">
        <f t="shared" si="1"/>
        <v>0.11861376235106937</v>
      </c>
    </row>
    <row r="3" spans="1:21" x14ac:dyDescent="0.25">
      <c r="A3">
        <v>2</v>
      </c>
      <c r="B3">
        <f t="shared" ref="B3:B62" si="2">(A3-1)/61</f>
        <v>1.6393442622950821E-2</v>
      </c>
      <c r="C3">
        <f t="shared" ref="C3:C31" si="3">(A3-1)/30</f>
        <v>3.3333333333333333E-2</v>
      </c>
      <c r="D3">
        <f>NORMDIST(r_sortiert!A3,AVERAGE(r_sortiert!A$2:A$62),_xlfn.STDEV.S(r_sortiert!A$2:A$62),1)</f>
        <v>5.9949366734183801E-2</v>
      </c>
      <c r="E3">
        <f>NORMDIST(r_sortiert!B3,AVERAGE(r_sortiert!B$2:B$31),_xlfn.STDEV.S(r_sortiert!B$2:B$31),1)</f>
        <v>0.14019645233680136</v>
      </c>
      <c r="F3">
        <f>NORMDIST(r_sortiert!C3,AVERAGE(r_sortiert!C$2:C$31),_xlfn.STDEV.S(r_sortiert!C$2:C$31),1)</f>
        <v>0.2261015563101017</v>
      </c>
      <c r="G3">
        <f>NORMDIST(r_sortiert!D3,AVERAGE(r_sortiert!D$2:D$31),_xlfn.STDEV.S(r_sortiert!D$2:D$31),1)</f>
        <v>0.21701868630496718</v>
      </c>
      <c r="H3">
        <f>NORMDIST(r_sortiert!E3,AVERAGE(r_sortiert!E$2:E$31),_xlfn.STDEV.S(r_sortiert!E$2:E$31),1)</f>
        <v>0.14918599228271406</v>
      </c>
      <c r="I3">
        <f>NORMDIST(r_sortiert!F3,AVERAGE(r_sortiert!F$2:F$31),_xlfn.STDEV.S(r_sortiert!F$2:F$31),1)</f>
        <v>0.17831735950997119</v>
      </c>
      <c r="J3">
        <f>NORMDIST(r_sortiert!G3,AVERAGE(r_sortiert!G$2:G$31),_xlfn.STDEV.S(r_sortiert!G$2:G$31),1)</f>
        <v>0.16487037834306398</v>
      </c>
      <c r="K3">
        <f>NORMDIST(r_sortiert!H3,AVERAGE(r_sortiert!H$2:H$31),_xlfn.STDEV.S(r_sortiert!H$2:H$31),1)</f>
        <v>0.14725973552813987</v>
      </c>
      <c r="L3">
        <f>NORMDIST(r_sortiert!I3,AVERAGE(r_sortiert!I$2:I$31),_xlfn.STDEV.S(r_sortiert!I$2:I$31),1)</f>
        <v>0.15350949876616138</v>
      </c>
      <c r="M3">
        <f t="shared" si="0"/>
        <v>4.3555924111232977E-2</v>
      </c>
      <c r="N3">
        <f t="shared" si="1"/>
        <v>0.10686311900346804</v>
      </c>
      <c r="O3">
        <f t="shared" si="1"/>
        <v>0.19276822297676838</v>
      </c>
      <c r="P3">
        <f t="shared" si="1"/>
        <v>0.18368535297163385</v>
      </c>
      <c r="Q3">
        <f t="shared" si="1"/>
        <v>0.11585265894938074</v>
      </c>
      <c r="R3">
        <f t="shared" si="1"/>
        <v>0.14498402617663786</v>
      </c>
      <c r="S3">
        <f t="shared" si="1"/>
        <v>0.13153704500973065</v>
      </c>
      <c r="T3">
        <f t="shared" si="1"/>
        <v>0.11392640219480654</v>
      </c>
      <c r="U3">
        <f t="shared" si="1"/>
        <v>0.12017616543282805</v>
      </c>
    </row>
    <row r="4" spans="1:21" x14ac:dyDescent="0.25">
      <c r="A4">
        <v>3</v>
      </c>
      <c r="B4">
        <f t="shared" si="2"/>
        <v>3.2786885245901641E-2</v>
      </c>
      <c r="C4">
        <f t="shared" si="3"/>
        <v>6.6666666666666666E-2</v>
      </c>
      <c r="D4">
        <f>NORMDIST(r_sortiert!A4,AVERAGE(r_sortiert!A$2:A$62),_xlfn.STDEV.S(r_sortiert!A$2:A$62),1)</f>
        <v>6.2760932528242094E-2</v>
      </c>
      <c r="E4">
        <f>NORMDIST(r_sortiert!B4,AVERAGE(r_sortiert!B$2:B$31),_xlfn.STDEV.S(r_sortiert!B$2:B$31),1)</f>
        <v>0.16288781876498781</v>
      </c>
      <c r="F4">
        <f>NORMDIST(r_sortiert!C4,AVERAGE(r_sortiert!C$2:C$31),_xlfn.STDEV.S(r_sortiert!C$2:C$31),1)</f>
        <v>0.22990851349830235</v>
      </c>
      <c r="G4">
        <f>NORMDIST(r_sortiert!D4,AVERAGE(r_sortiert!D$2:D$31),_xlfn.STDEV.S(r_sortiert!D$2:D$31),1)</f>
        <v>0.22226876287249639</v>
      </c>
      <c r="H4">
        <f>NORMDIST(r_sortiert!E4,AVERAGE(r_sortiert!E$2:E$31),_xlfn.STDEV.S(r_sortiert!E$2:E$31),1)</f>
        <v>0.16859555380890243</v>
      </c>
      <c r="I4">
        <f>NORMDIST(r_sortiert!F4,AVERAGE(r_sortiert!F$2:F$31),_xlfn.STDEV.S(r_sortiert!F$2:F$31),1)</f>
        <v>0.20997492174910659</v>
      </c>
      <c r="J4">
        <f>NORMDIST(r_sortiert!G4,AVERAGE(r_sortiert!G$2:G$31),_xlfn.STDEV.S(r_sortiert!G$2:G$31),1)</f>
        <v>0.17583337664688076</v>
      </c>
      <c r="K4">
        <f>NORMDIST(r_sortiert!H4,AVERAGE(r_sortiert!H$2:H$31),_xlfn.STDEV.S(r_sortiert!H$2:H$31),1)</f>
        <v>0.1495874284999629</v>
      </c>
      <c r="L4">
        <f>NORMDIST(r_sortiert!I4,AVERAGE(r_sortiert!I$2:I$31),_xlfn.STDEV.S(r_sortiert!I$2:I$31),1)</f>
        <v>0.17847903362171566</v>
      </c>
      <c r="M4">
        <f t="shared" si="0"/>
        <v>2.9974047282340453E-2</v>
      </c>
      <c r="N4">
        <f t="shared" si="1"/>
        <v>9.6221152098321147E-2</v>
      </c>
      <c r="O4">
        <f t="shared" si="1"/>
        <v>0.16324184683163567</v>
      </c>
      <c r="P4">
        <f t="shared" si="1"/>
        <v>0.15560209620582971</v>
      </c>
      <c r="Q4">
        <f t="shared" si="1"/>
        <v>0.10192888714223576</v>
      </c>
      <c r="R4">
        <f t="shared" si="1"/>
        <v>0.14330825508243994</v>
      </c>
      <c r="S4">
        <f t="shared" si="1"/>
        <v>0.10916670998021409</v>
      </c>
      <c r="T4">
        <f t="shared" si="1"/>
        <v>8.2920761833296233E-2</v>
      </c>
      <c r="U4">
        <f t="shared" si="1"/>
        <v>0.11181236695504899</v>
      </c>
    </row>
    <row r="5" spans="1:21" x14ac:dyDescent="0.25">
      <c r="A5">
        <v>4</v>
      </c>
      <c r="B5">
        <f t="shared" si="2"/>
        <v>4.9180327868852458E-2</v>
      </c>
      <c r="C5">
        <f t="shared" si="3"/>
        <v>0.1</v>
      </c>
      <c r="D5">
        <f>NORMDIST(r_sortiert!A5,AVERAGE(r_sortiert!A$2:A$62),_xlfn.STDEV.S(r_sortiert!A$2:A$62),1)</f>
        <v>7.3760589970543161E-2</v>
      </c>
      <c r="E5">
        <f>NORMDIST(r_sortiert!B5,AVERAGE(r_sortiert!B$2:B$31),_xlfn.STDEV.S(r_sortiert!B$2:B$31),1)</f>
        <v>0.16524640850899577</v>
      </c>
      <c r="F5">
        <f>NORMDIST(r_sortiert!C5,AVERAGE(r_sortiert!C$2:C$31),_xlfn.STDEV.S(r_sortiert!C$2:C$31),1)</f>
        <v>0.24965920579101708</v>
      </c>
      <c r="G5">
        <f>NORMDIST(r_sortiert!D5,AVERAGE(r_sortiert!D$2:D$31),_xlfn.STDEV.S(r_sortiert!D$2:D$31),1)</f>
        <v>0.22239615848801078</v>
      </c>
      <c r="H5">
        <f>NORMDIST(r_sortiert!E5,AVERAGE(r_sortiert!E$2:E$31),_xlfn.STDEV.S(r_sortiert!E$2:E$31),1)</f>
        <v>0.18389772732278181</v>
      </c>
      <c r="I5">
        <f>NORMDIST(r_sortiert!F5,AVERAGE(r_sortiert!F$2:F$31),_xlfn.STDEV.S(r_sortiert!F$2:F$31),1)</f>
        <v>0.21633245528458955</v>
      </c>
      <c r="J5">
        <f>NORMDIST(r_sortiert!G5,AVERAGE(r_sortiert!G$2:G$31),_xlfn.STDEV.S(r_sortiert!G$2:G$31),1)</f>
        <v>0.1804846228697701</v>
      </c>
      <c r="K5">
        <f>NORMDIST(r_sortiert!H5,AVERAGE(r_sortiert!H$2:H$31),_xlfn.STDEV.S(r_sortiert!H$2:H$31),1)</f>
        <v>0.18500850450610778</v>
      </c>
      <c r="L5">
        <f>NORMDIST(r_sortiert!I5,AVERAGE(r_sortiert!I$2:I$31),_xlfn.STDEV.S(r_sortiert!I$2:I$31),1)</f>
        <v>0.18117728105601816</v>
      </c>
      <c r="M5">
        <f t="shared" si="0"/>
        <v>2.4580262101690703E-2</v>
      </c>
      <c r="N5">
        <f t="shared" si="1"/>
        <v>6.5246408508995768E-2</v>
      </c>
      <c r="O5">
        <f t="shared" si="1"/>
        <v>0.14965920579101707</v>
      </c>
      <c r="P5">
        <f t="shared" si="1"/>
        <v>0.12239615848801078</v>
      </c>
      <c r="Q5">
        <f t="shared" si="1"/>
        <v>8.3897727322781807E-2</v>
      </c>
      <c r="R5">
        <f t="shared" si="1"/>
        <v>0.11633245528458955</v>
      </c>
      <c r="S5">
        <f t="shared" si="1"/>
        <v>8.0484622869770095E-2</v>
      </c>
      <c r="T5">
        <f t="shared" si="1"/>
        <v>8.5008504506107779E-2</v>
      </c>
      <c r="U5">
        <f t="shared" si="1"/>
        <v>8.1177281056018152E-2</v>
      </c>
    </row>
    <row r="6" spans="1:21" x14ac:dyDescent="0.25">
      <c r="A6">
        <v>5</v>
      </c>
      <c r="B6">
        <f t="shared" si="2"/>
        <v>6.5573770491803282E-2</v>
      </c>
      <c r="C6">
        <f t="shared" si="3"/>
        <v>0.13333333333333333</v>
      </c>
      <c r="D6">
        <f>NORMDIST(r_sortiert!A6,AVERAGE(r_sortiert!A$2:A$62),_xlfn.STDEV.S(r_sortiert!A$2:A$62),1)</f>
        <v>8.9143160027406132E-2</v>
      </c>
      <c r="E6">
        <f>NORMDIST(r_sortiert!B6,AVERAGE(r_sortiert!B$2:B$31),_xlfn.STDEV.S(r_sortiert!B$2:B$31),1)</f>
        <v>0.20474978520728535</v>
      </c>
      <c r="F6">
        <f>NORMDIST(r_sortiert!C6,AVERAGE(r_sortiert!C$2:C$31),_xlfn.STDEV.S(r_sortiert!C$2:C$31),1)</f>
        <v>0.24965920579101708</v>
      </c>
      <c r="G6">
        <f>NORMDIST(r_sortiert!D6,AVERAGE(r_sortiert!D$2:D$31),_xlfn.STDEV.S(r_sortiert!D$2:D$31),1)</f>
        <v>0.22296995389428986</v>
      </c>
      <c r="H6">
        <f>NORMDIST(r_sortiert!E6,AVERAGE(r_sortiert!E$2:E$31),_xlfn.STDEV.S(r_sortiert!E$2:E$31),1)</f>
        <v>0.21572137853495793</v>
      </c>
      <c r="I6">
        <f>NORMDIST(r_sortiert!F6,AVERAGE(r_sortiert!F$2:F$31),_xlfn.STDEV.S(r_sortiert!F$2:F$31),1)</f>
        <v>0.23566785408577262</v>
      </c>
      <c r="J6">
        <f>NORMDIST(r_sortiert!G6,AVERAGE(r_sortiert!G$2:G$31),_xlfn.STDEV.S(r_sortiert!G$2:G$31),1)</f>
        <v>0.19405986036010978</v>
      </c>
      <c r="K6">
        <f>NORMDIST(r_sortiert!H6,AVERAGE(r_sortiert!H$2:H$31),_xlfn.STDEV.S(r_sortiert!H$2:H$31),1)</f>
        <v>0.19056107381937418</v>
      </c>
      <c r="L6">
        <f>NORMDIST(r_sortiert!I6,AVERAGE(r_sortiert!I$2:I$31),_xlfn.STDEV.S(r_sortiert!I$2:I$31),1)</f>
        <v>0.19727277204667173</v>
      </c>
      <c r="M6">
        <f t="shared" si="0"/>
        <v>2.356938953560285E-2</v>
      </c>
      <c r="N6">
        <f t="shared" si="1"/>
        <v>7.1416451873952014E-2</v>
      </c>
      <c r="O6">
        <f t="shared" si="1"/>
        <v>0.11632587245768375</v>
      </c>
      <c r="P6">
        <f t="shared" si="1"/>
        <v>8.9636620560956531E-2</v>
      </c>
      <c r="Q6">
        <f t="shared" si="1"/>
        <v>8.2388045201624599E-2</v>
      </c>
      <c r="R6">
        <f t="shared" si="1"/>
        <v>0.10233452075243929</v>
      </c>
      <c r="S6">
        <f t="shared" si="1"/>
        <v>6.0726527026776445E-2</v>
      </c>
      <c r="T6">
        <f t="shared" si="1"/>
        <v>5.7227740486040846E-2</v>
      </c>
      <c r="U6">
        <f t="shared" si="1"/>
        <v>6.3939438713338403E-2</v>
      </c>
    </row>
    <row r="7" spans="1:21" x14ac:dyDescent="0.25">
      <c r="A7">
        <v>6</v>
      </c>
      <c r="B7">
        <f t="shared" si="2"/>
        <v>8.1967213114754092E-2</v>
      </c>
      <c r="C7">
        <f t="shared" si="3"/>
        <v>0.16666666666666666</v>
      </c>
      <c r="D7">
        <f>NORMDIST(r_sortiert!A7,AVERAGE(r_sortiert!A$2:A$62),_xlfn.STDEV.S(r_sortiert!A$2:A$62),1)</f>
        <v>0.10644482180952472</v>
      </c>
      <c r="E7">
        <f>NORMDIST(r_sortiert!B7,AVERAGE(r_sortiert!B$2:B$31),_xlfn.STDEV.S(r_sortiert!B$2:B$31),1)</f>
        <v>0.22221636543268766</v>
      </c>
      <c r="F7">
        <f>NORMDIST(r_sortiert!C7,AVERAGE(r_sortiert!C$2:C$31),_xlfn.STDEV.S(r_sortiert!C$2:C$31),1)</f>
        <v>0.24965920579101708</v>
      </c>
      <c r="G7">
        <f>NORMDIST(r_sortiert!D7,AVERAGE(r_sortiert!D$2:D$31),_xlfn.STDEV.S(r_sortiert!D$2:D$31),1)</f>
        <v>0.27671388774369521</v>
      </c>
      <c r="H7">
        <f>NORMDIST(r_sortiert!E7,AVERAGE(r_sortiert!E$2:E$31),_xlfn.STDEV.S(r_sortiert!E$2:E$31),1)</f>
        <v>0.2297257416269336</v>
      </c>
      <c r="I7">
        <f>NORMDIST(r_sortiert!F7,AVERAGE(r_sortiert!F$2:F$31),_xlfn.STDEV.S(r_sortiert!F$2:F$31),1)</f>
        <v>0.24839707611879969</v>
      </c>
      <c r="J7">
        <f>NORMDIST(r_sortiert!G7,AVERAGE(r_sortiert!G$2:G$31),_xlfn.STDEV.S(r_sortiert!G$2:G$31),1)</f>
        <v>0.21996641394658151</v>
      </c>
      <c r="K7">
        <f>NORMDIST(r_sortiert!H7,AVERAGE(r_sortiert!H$2:H$31),_xlfn.STDEV.S(r_sortiert!H$2:H$31),1)</f>
        <v>0.20495503794321673</v>
      </c>
      <c r="L7">
        <f>NORMDIST(r_sortiert!I7,AVERAGE(r_sortiert!I$2:I$31),_xlfn.STDEV.S(r_sortiert!I$2:I$31),1)</f>
        <v>0.20086335056402074</v>
      </c>
      <c r="M7">
        <f t="shared" si="0"/>
        <v>2.4477608694770628E-2</v>
      </c>
      <c r="N7">
        <f t="shared" si="1"/>
        <v>5.5549698766021005E-2</v>
      </c>
      <c r="O7">
        <f t="shared" si="1"/>
        <v>8.2992539124350423E-2</v>
      </c>
      <c r="P7">
        <f t="shared" si="1"/>
        <v>0.11004722107702855</v>
      </c>
      <c r="Q7">
        <f t="shared" si="1"/>
        <v>6.3059074960266942E-2</v>
      </c>
      <c r="R7">
        <f t="shared" si="1"/>
        <v>8.1730409452133029E-2</v>
      </c>
      <c r="S7">
        <f t="shared" si="1"/>
        <v>5.329974727991485E-2</v>
      </c>
      <c r="T7">
        <f t="shared" si="1"/>
        <v>3.8288371276550076E-2</v>
      </c>
      <c r="U7">
        <f t="shared" si="1"/>
        <v>3.4196683897354085E-2</v>
      </c>
    </row>
    <row r="8" spans="1:21" x14ac:dyDescent="0.25">
      <c r="A8">
        <v>7</v>
      </c>
      <c r="B8">
        <f t="shared" si="2"/>
        <v>9.8360655737704916E-2</v>
      </c>
      <c r="C8">
        <f t="shared" si="3"/>
        <v>0.2</v>
      </c>
      <c r="D8">
        <f>NORMDIST(r_sortiert!A8,AVERAGE(r_sortiert!A$2:A$62),_xlfn.STDEV.S(r_sortiert!A$2:A$62),1)</f>
        <v>0.11654808591613777</v>
      </c>
      <c r="E8">
        <f>NORMDIST(r_sortiert!B8,AVERAGE(r_sortiert!B$2:B$31),_xlfn.STDEV.S(r_sortiert!B$2:B$31),1)</f>
        <v>0.2336325356509967</v>
      </c>
      <c r="F8">
        <f>NORMDIST(r_sortiert!C8,AVERAGE(r_sortiert!C$2:C$31),_xlfn.STDEV.S(r_sortiert!C$2:C$31),1)</f>
        <v>0.24965920579101708</v>
      </c>
      <c r="G8">
        <f>NORMDIST(r_sortiert!D8,AVERAGE(r_sortiert!D$2:D$31),_xlfn.STDEV.S(r_sortiert!D$2:D$31),1)</f>
        <v>0.27671388774369521</v>
      </c>
      <c r="H8">
        <f>NORMDIST(r_sortiert!E8,AVERAGE(r_sortiert!E$2:E$31),_xlfn.STDEV.S(r_sortiert!E$2:E$31),1)</f>
        <v>0.24336308583572946</v>
      </c>
      <c r="I8">
        <f>NORMDIST(r_sortiert!F8,AVERAGE(r_sortiert!F$2:F$31),_xlfn.STDEV.S(r_sortiert!F$2:F$31),1)</f>
        <v>0.24846432000652463</v>
      </c>
      <c r="J8">
        <f>NORMDIST(r_sortiert!G8,AVERAGE(r_sortiert!G$2:G$31),_xlfn.STDEV.S(r_sortiert!G$2:G$31),1)</f>
        <v>0.2416699542406221</v>
      </c>
      <c r="K8">
        <f>NORMDIST(r_sortiert!H8,AVERAGE(r_sortiert!H$2:H$31),_xlfn.STDEV.S(r_sortiert!H$2:H$31),1)</f>
        <v>0.20581297997199174</v>
      </c>
      <c r="L8">
        <f>NORMDIST(r_sortiert!I8,AVERAGE(r_sortiert!I$2:I$31),_xlfn.STDEV.S(r_sortiert!I$2:I$31),1)</f>
        <v>0.21177479358588319</v>
      </c>
      <c r="M8">
        <f t="shared" si="0"/>
        <v>1.8187430178432856E-2</v>
      </c>
      <c r="N8">
        <f t="shared" si="1"/>
        <v>3.3632535650996692E-2</v>
      </c>
      <c r="O8">
        <f t="shared" si="1"/>
        <v>4.9659205791017069E-2</v>
      </c>
      <c r="P8">
        <f t="shared" si="1"/>
        <v>7.6713887743695197E-2</v>
      </c>
      <c r="Q8">
        <f t="shared" si="1"/>
        <v>4.3363085835729454E-2</v>
      </c>
      <c r="R8">
        <f t="shared" si="1"/>
        <v>4.8464320006524619E-2</v>
      </c>
      <c r="S8">
        <f t="shared" si="1"/>
        <v>4.1669954240622087E-2</v>
      </c>
      <c r="T8">
        <f t="shared" si="1"/>
        <v>5.812979971991733E-3</v>
      </c>
      <c r="U8">
        <f t="shared" si="1"/>
        <v>1.1774793585883181E-2</v>
      </c>
    </row>
    <row r="9" spans="1:21" x14ac:dyDescent="0.25">
      <c r="A9">
        <v>8</v>
      </c>
      <c r="B9">
        <f t="shared" si="2"/>
        <v>0.11475409836065574</v>
      </c>
      <c r="C9">
        <f t="shared" si="3"/>
        <v>0.23333333333333334</v>
      </c>
      <c r="D9">
        <f>NORMDIST(r_sortiert!A9,AVERAGE(r_sortiert!A$2:A$62),_xlfn.STDEV.S(r_sortiert!A$2:A$62),1)</f>
        <v>0.12573448355981848</v>
      </c>
      <c r="E9">
        <f>NORMDIST(r_sortiert!B9,AVERAGE(r_sortiert!B$2:B$31),_xlfn.STDEV.S(r_sortiert!B$2:B$31),1)</f>
        <v>0.24248656214955483</v>
      </c>
      <c r="F9">
        <f>NORMDIST(r_sortiert!C9,AVERAGE(r_sortiert!C$2:C$31),_xlfn.STDEV.S(r_sortiert!C$2:C$31),1)</f>
        <v>0.25919252799079084</v>
      </c>
      <c r="G9">
        <f>NORMDIST(r_sortiert!D9,AVERAGE(r_sortiert!D$2:D$31),_xlfn.STDEV.S(r_sortiert!D$2:D$31),1)</f>
        <v>0.27671388774369521</v>
      </c>
      <c r="H9">
        <f>NORMDIST(r_sortiert!E9,AVERAGE(r_sortiert!E$2:E$31),_xlfn.STDEV.S(r_sortiert!E$2:E$31),1)</f>
        <v>0.2440095268803783</v>
      </c>
      <c r="I9">
        <f>NORMDIST(r_sortiert!F9,AVERAGE(r_sortiert!F$2:F$31),_xlfn.STDEV.S(r_sortiert!F$2:F$31),1)</f>
        <v>0.24994613661364268</v>
      </c>
      <c r="J9">
        <f>NORMDIST(r_sortiert!G9,AVERAGE(r_sortiert!G$2:G$31),_xlfn.STDEV.S(r_sortiert!G$2:G$31),1)</f>
        <v>0.26785088232745702</v>
      </c>
      <c r="K9">
        <f>NORMDIST(r_sortiert!H9,AVERAGE(r_sortiert!H$2:H$31),_xlfn.STDEV.S(r_sortiert!H$2:H$31),1)</f>
        <v>0.21849082065261852</v>
      </c>
      <c r="L9">
        <f>NORMDIST(r_sortiert!I9,AVERAGE(r_sortiert!I$2:I$31),_xlfn.STDEV.S(r_sortiert!I$2:I$31),1)</f>
        <v>0.23599330638686714</v>
      </c>
      <c r="M9">
        <f t="shared" si="0"/>
        <v>1.0980385199162737E-2</v>
      </c>
      <c r="N9">
        <f t="shared" si="1"/>
        <v>9.1532288162214925E-3</v>
      </c>
      <c r="O9">
        <f t="shared" si="1"/>
        <v>2.5859194657457507E-2</v>
      </c>
      <c r="P9">
        <f t="shared" si="1"/>
        <v>4.3380554410361871E-2</v>
      </c>
      <c r="Q9">
        <f t="shared" si="1"/>
        <v>1.0676193547044965E-2</v>
      </c>
      <c r="R9">
        <f t="shared" si="1"/>
        <v>1.6612803280309341E-2</v>
      </c>
      <c r="S9">
        <f t="shared" si="1"/>
        <v>3.4517548994123681E-2</v>
      </c>
      <c r="T9">
        <f t="shared" si="1"/>
        <v>1.484251268071482E-2</v>
      </c>
      <c r="U9">
        <f t="shared" si="1"/>
        <v>2.6599730535337984E-3</v>
      </c>
    </row>
    <row r="10" spans="1:21" x14ac:dyDescent="0.25">
      <c r="A10">
        <v>9</v>
      </c>
      <c r="B10">
        <f t="shared" si="2"/>
        <v>0.13114754098360656</v>
      </c>
      <c r="C10">
        <f t="shared" si="3"/>
        <v>0.26666666666666666</v>
      </c>
      <c r="D10">
        <f>NORMDIST(r_sortiert!A10,AVERAGE(r_sortiert!A$2:A$62),_xlfn.STDEV.S(r_sortiert!A$2:A$62),1)</f>
        <v>0.14197341352261217</v>
      </c>
      <c r="E10">
        <f>NORMDIST(r_sortiert!B10,AVERAGE(r_sortiert!B$2:B$31),_xlfn.STDEV.S(r_sortiert!B$2:B$31),1)</f>
        <v>0.24759455962025967</v>
      </c>
      <c r="F10">
        <f>NORMDIST(r_sortiert!C10,AVERAGE(r_sortiert!C$2:C$31),_xlfn.STDEV.S(r_sortiert!C$2:C$31),1)</f>
        <v>0.26884567030762918</v>
      </c>
      <c r="G10">
        <f>NORMDIST(r_sortiert!D10,AVERAGE(r_sortiert!D$2:D$31),_xlfn.STDEV.S(r_sortiert!D$2:D$31),1)</f>
        <v>0.27671388774369521</v>
      </c>
      <c r="H10">
        <f>NORMDIST(r_sortiert!E10,AVERAGE(r_sortiert!E$2:E$31),_xlfn.STDEV.S(r_sortiert!E$2:E$31),1)</f>
        <v>0.27212867007410113</v>
      </c>
      <c r="I10">
        <f>NORMDIST(r_sortiert!F10,AVERAGE(r_sortiert!F$2:F$31),_xlfn.STDEV.S(r_sortiert!F$2:F$31),1)</f>
        <v>0.26113856153792714</v>
      </c>
      <c r="J10">
        <f>NORMDIST(r_sortiert!G10,AVERAGE(r_sortiert!G$2:G$31),_xlfn.STDEV.S(r_sortiert!G$2:G$31),1)</f>
        <v>0.28100895177902041</v>
      </c>
      <c r="K10">
        <f>NORMDIST(r_sortiert!H10,AVERAGE(r_sortiert!H$2:H$31),_xlfn.STDEV.S(r_sortiert!H$2:H$31),1)</f>
        <v>0.22688377946682731</v>
      </c>
      <c r="L10">
        <f>NORMDIST(r_sortiert!I10,AVERAGE(r_sortiert!I$2:I$31),_xlfn.STDEV.S(r_sortiert!I$2:I$31),1)</f>
        <v>0.24429200336296591</v>
      </c>
      <c r="M10">
        <f t="shared" si="0"/>
        <v>1.0825872539005604E-2</v>
      </c>
      <c r="N10">
        <f t="shared" si="1"/>
        <v>1.9072107046406994E-2</v>
      </c>
      <c r="O10">
        <f t="shared" si="1"/>
        <v>2.179003640962518E-3</v>
      </c>
      <c r="P10">
        <f t="shared" si="1"/>
        <v>1.0047221077028545E-2</v>
      </c>
      <c r="Q10">
        <f t="shared" si="1"/>
        <v>5.4620034074344681E-3</v>
      </c>
      <c r="R10">
        <f t="shared" si="1"/>
        <v>5.5281051287395244E-3</v>
      </c>
      <c r="S10">
        <f t="shared" si="1"/>
        <v>1.4342285112353748E-2</v>
      </c>
      <c r="T10">
        <f t="shared" si="1"/>
        <v>3.9782887199839356E-2</v>
      </c>
      <c r="U10">
        <f t="shared" si="1"/>
        <v>2.2374663303700748E-2</v>
      </c>
    </row>
    <row r="11" spans="1:21" x14ac:dyDescent="0.25">
      <c r="A11">
        <v>10</v>
      </c>
      <c r="B11">
        <f t="shared" si="2"/>
        <v>0.14754098360655737</v>
      </c>
      <c r="C11">
        <f t="shared" si="3"/>
        <v>0.3</v>
      </c>
      <c r="D11">
        <f>NORMDIST(r_sortiert!A11,AVERAGE(r_sortiert!A$2:A$62),_xlfn.STDEV.S(r_sortiert!A$2:A$62),1)</f>
        <v>0.15454898796885216</v>
      </c>
      <c r="E11">
        <f>NORMDIST(r_sortiert!B11,AVERAGE(r_sortiert!B$2:B$31),_xlfn.STDEV.S(r_sortiert!B$2:B$31),1)</f>
        <v>0.28959408594512104</v>
      </c>
      <c r="F11">
        <f>NORMDIST(r_sortiert!C11,AVERAGE(r_sortiert!C$2:C$31),_xlfn.STDEV.S(r_sortiert!C$2:C$31),1)</f>
        <v>0.27446043378402724</v>
      </c>
      <c r="G11">
        <f>NORMDIST(r_sortiert!D11,AVERAGE(r_sortiert!D$2:D$31),_xlfn.STDEV.S(r_sortiert!D$2:D$31),1)</f>
        <v>0.27671388774369521</v>
      </c>
      <c r="H11">
        <f>NORMDIST(r_sortiert!E11,AVERAGE(r_sortiert!E$2:E$31),_xlfn.STDEV.S(r_sortiert!E$2:E$31),1)</f>
        <v>0.27380461532432071</v>
      </c>
      <c r="I11">
        <f>NORMDIST(r_sortiert!F11,AVERAGE(r_sortiert!F$2:F$31),_xlfn.STDEV.S(r_sortiert!F$2:F$31),1)</f>
        <v>0.26231331316553663</v>
      </c>
      <c r="J11">
        <f>NORMDIST(r_sortiert!G11,AVERAGE(r_sortiert!G$2:G$31),_xlfn.STDEV.S(r_sortiert!G$2:G$31),1)</f>
        <v>0.288091587601082</v>
      </c>
      <c r="K11">
        <f>NORMDIST(r_sortiert!H11,AVERAGE(r_sortiert!H$2:H$31),_xlfn.STDEV.S(r_sortiert!H$2:H$31),1)</f>
        <v>0.22977217944128356</v>
      </c>
      <c r="L11">
        <f>NORMDIST(r_sortiert!I11,AVERAGE(r_sortiert!I$2:I$31),_xlfn.STDEV.S(r_sortiert!I$2:I$31),1)</f>
        <v>0.28094918317340606</v>
      </c>
      <c r="M11">
        <f t="shared" si="0"/>
        <v>7.0080043622947896E-3</v>
      </c>
      <c r="N11">
        <f t="shared" si="1"/>
        <v>1.0405914054878951E-2</v>
      </c>
      <c r="O11">
        <f t="shared" si="1"/>
        <v>2.5539566215972753E-2</v>
      </c>
      <c r="P11">
        <f t="shared" si="1"/>
        <v>2.3286112256304781E-2</v>
      </c>
      <c r="Q11">
        <f t="shared" si="1"/>
        <v>2.6195384675679279E-2</v>
      </c>
      <c r="R11">
        <f t="shared" si="1"/>
        <v>3.7686686834463357E-2</v>
      </c>
      <c r="S11">
        <f t="shared" si="1"/>
        <v>1.1908412398917989E-2</v>
      </c>
      <c r="T11">
        <f t="shared" si="1"/>
        <v>7.0227820558716431E-2</v>
      </c>
      <c r="U11">
        <f t="shared" si="1"/>
        <v>1.905081682659393E-2</v>
      </c>
    </row>
    <row r="12" spans="1:21" x14ac:dyDescent="0.25">
      <c r="A12">
        <v>11</v>
      </c>
      <c r="B12">
        <f t="shared" si="2"/>
        <v>0.16393442622950818</v>
      </c>
      <c r="C12">
        <f t="shared" si="3"/>
        <v>0.33333333333333331</v>
      </c>
      <c r="D12">
        <f>NORMDIST(r_sortiert!A12,AVERAGE(r_sortiert!A$2:A$62),_xlfn.STDEV.S(r_sortiert!A$2:A$62),1)</f>
        <v>0.15773579554183498</v>
      </c>
      <c r="E12">
        <f>NORMDIST(r_sortiert!B12,AVERAGE(r_sortiert!B$2:B$31),_xlfn.STDEV.S(r_sortiert!B$2:B$31),1)</f>
        <v>0.2903194609986679</v>
      </c>
      <c r="F12">
        <f>NORMDIST(r_sortiert!C12,AVERAGE(r_sortiert!C$2:C$31),_xlfn.STDEV.S(r_sortiert!C$2:C$31),1)</f>
        <v>0.2805966261453986</v>
      </c>
      <c r="G12">
        <f>NORMDIST(r_sortiert!D12,AVERAGE(r_sortiert!D$2:D$31),_xlfn.STDEV.S(r_sortiert!D$2:D$31),1)</f>
        <v>0.29858256666412453</v>
      </c>
      <c r="H12">
        <f>NORMDIST(r_sortiert!E12,AVERAGE(r_sortiert!E$2:E$31),_xlfn.STDEV.S(r_sortiert!E$2:E$31),1)</f>
        <v>0.27917088750402019</v>
      </c>
      <c r="I12">
        <f>NORMDIST(r_sortiert!F12,AVERAGE(r_sortiert!F$2:F$31),_xlfn.STDEV.S(r_sortiert!F$2:F$31),1)</f>
        <v>0.26759803991743403</v>
      </c>
      <c r="J12">
        <f>NORMDIST(r_sortiert!G12,AVERAGE(r_sortiert!G$2:G$31),_xlfn.STDEV.S(r_sortiert!G$2:G$31),1)</f>
        <v>0.29696300125238317</v>
      </c>
      <c r="K12">
        <f>NORMDIST(r_sortiert!H12,AVERAGE(r_sortiert!H$2:H$31),_xlfn.STDEV.S(r_sortiert!H$2:H$31),1)</f>
        <v>0.23130062214469344</v>
      </c>
      <c r="L12">
        <f>NORMDIST(r_sortiert!I12,AVERAGE(r_sortiert!I$2:I$31),_xlfn.STDEV.S(r_sortiert!I$2:I$31),1)</f>
        <v>0.30674236032311292</v>
      </c>
      <c r="M12">
        <f t="shared" si="0"/>
        <v>6.1986306876732067E-3</v>
      </c>
      <c r="N12">
        <f t="shared" si="1"/>
        <v>4.3013872334665415E-2</v>
      </c>
      <c r="O12">
        <f t="shared" si="1"/>
        <v>5.2736707187934717E-2</v>
      </c>
      <c r="P12">
        <f t="shared" si="1"/>
        <v>3.4750766669208788E-2</v>
      </c>
      <c r="Q12">
        <f t="shared" si="1"/>
        <v>5.4162445829313122E-2</v>
      </c>
      <c r="R12">
        <f t="shared" si="1"/>
        <v>6.5735293415899287E-2</v>
      </c>
      <c r="S12">
        <f t="shared" si="1"/>
        <v>3.6370332080950141E-2</v>
      </c>
      <c r="T12">
        <f t="shared" si="1"/>
        <v>0.10203271118863988</v>
      </c>
      <c r="U12">
        <f t="shared" si="1"/>
        <v>2.6590973010220398E-2</v>
      </c>
    </row>
    <row r="13" spans="1:21" x14ac:dyDescent="0.25">
      <c r="A13">
        <v>12</v>
      </c>
      <c r="B13">
        <f t="shared" si="2"/>
        <v>0.18032786885245902</v>
      </c>
      <c r="C13">
        <f t="shared" si="3"/>
        <v>0.36666666666666664</v>
      </c>
      <c r="D13">
        <f>NORMDIST(r_sortiert!A13,AVERAGE(r_sortiert!A$2:A$62),_xlfn.STDEV.S(r_sortiert!A$2:A$62),1)</f>
        <v>0.16774409974589283</v>
      </c>
      <c r="E13">
        <f>NORMDIST(r_sortiert!B13,AVERAGE(r_sortiert!B$2:B$31),_xlfn.STDEV.S(r_sortiert!B$2:B$31),1)</f>
        <v>0.29896695861047157</v>
      </c>
      <c r="F13">
        <f>NORMDIST(r_sortiert!C13,AVERAGE(r_sortiert!C$2:C$31),_xlfn.STDEV.S(r_sortiert!C$2:C$31),1)</f>
        <v>0.29911981945070021</v>
      </c>
      <c r="G13">
        <f>NORMDIST(r_sortiert!D13,AVERAGE(r_sortiert!D$2:D$31),_xlfn.STDEV.S(r_sortiert!D$2:D$31),1)</f>
        <v>0.35043579488208298</v>
      </c>
      <c r="H13">
        <f>NORMDIST(r_sortiert!E13,AVERAGE(r_sortiert!E$2:E$31),_xlfn.STDEV.S(r_sortiert!E$2:E$31),1)</f>
        <v>0.3328678071260095</v>
      </c>
      <c r="I13">
        <f>NORMDIST(r_sortiert!F13,AVERAGE(r_sortiert!F$2:F$31),_xlfn.STDEV.S(r_sortiert!F$2:F$31),1)</f>
        <v>0.27697366488545394</v>
      </c>
      <c r="J13">
        <f>NORMDIST(r_sortiert!G13,AVERAGE(r_sortiert!G$2:G$31),_xlfn.STDEV.S(r_sortiert!G$2:G$31),1)</f>
        <v>0.3288145185571078</v>
      </c>
      <c r="K13">
        <f>NORMDIST(r_sortiert!H13,AVERAGE(r_sortiert!H$2:H$31),_xlfn.STDEV.S(r_sortiert!H$2:H$31),1)</f>
        <v>0.23406605637963149</v>
      </c>
      <c r="L13">
        <f>NORMDIST(r_sortiert!I13,AVERAGE(r_sortiert!I$2:I$31),_xlfn.STDEV.S(r_sortiert!I$2:I$31),1)</f>
        <v>0.31846802872539848</v>
      </c>
      <c r="M13">
        <f t="shared" si="0"/>
        <v>1.2583769106566195E-2</v>
      </c>
      <c r="N13">
        <f t="shared" si="1"/>
        <v>6.7699708056195074E-2</v>
      </c>
      <c r="O13">
        <f t="shared" si="1"/>
        <v>6.7546847215966432E-2</v>
      </c>
      <c r="P13">
        <f t="shared" si="1"/>
        <v>1.6230871784583656E-2</v>
      </c>
      <c r="Q13">
        <f t="shared" si="1"/>
        <v>3.3798859540657145E-2</v>
      </c>
      <c r="R13">
        <f t="shared" si="1"/>
        <v>8.96930017812127E-2</v>
      </c>
      <c r="S13">
        <f t="shared" si="1"/>
        <v>3.7852148109558836E-2</v>
      </c>
      <c r="T13">
        <f t="shared" si="1"/>
        <v>0.13260061028703515</v>
      </c>
      <c r="U13">
        <f t="shared" si="1"/>
        <v>4.8198637941268163E-2</v>
      </c>
    </row>
    <row r="14" spans="1:21" x14ac:dyDescent="0.25">
      <c r="A14">
        <v>13</v>
      </c>
      <c r="B14">
        <f t="shared" si="2"/>
        <v>0.19672131147540983</v>
      </c>
      <c r="C14">
        <f t="shared" si="3"/>
        <v>0.4</v>
      </c>
      <c r="D14">
        <f>NORMDIST(r_sortiert!A14,AVERAGE(r_sortiert!A$2:A$62),_xlfn.STDEV.S(r_sortiert!A$2:A$62),1)</f>
        <v>0.16927507291935151</v>
      </c>
      <c r="E14">
        <f>NORMDIST(r_sortiert!B14,AVERAGE(r_sortiert!B$2:B$31),_xlfn.STDEV.S(r_sortiert!B$2:B$31),1)</f>
        <v>0.31184040400503499</v>
      </c>
      <c r="F14">
        <f>NORMDIST(r_sortiert!C14,AVERAGE(r_sortiert!C$2:C$31),_xlfn.STDEV.S(r_sortiert!C$2:C$31),1)</f>
        <v>0.32085234575459676</v>
      </c>
      <c r="G14">
        <f>NORMDIST(r_sortiert!D14,AVERAGE(r_sortiert!D$2:D$31),_xlfn.STDEV.S(r_sortiert!D$2:D$31),1)</f>
        <v>0.35043579488208298</v>
      </c>
      <c r="H14">
        <f>NORMDIST(r_sortiert!E14,AVERAGE(r_sortiert!E$2:E$31),_xlfn.STDEV.S(r_sortiert!E$2:E$31),1)</f>
        <v>0.351295543185283</v>
      </c>
      <c r="I14">
        <f>NORMDIST(r_sortiert!F14,AVERAGE(r_sortiert!F$2:F$31),_xlfn.STDEV.S(r_sortiert!F$2:F$31),1)</f>
        <v>0.27839731974523563</v>
      </c>
      <c r="J14">
        <f>NORMDIST(r_sortiert!G14,AVERAGE(r_sortiert!G$2:G$31),_xlfn.STDEV.S(r_sortiert!G$2:G$31),1)</f>
        <v>0.36053892920106467</v>
      </c>
      <c r="K14">
        <f>NORMDIST(r_sortiert!H14,AVERAGE(r_sortiert!H$2:H$31),_xlfn.STDEV.S(r_sortiert!H$2:H$31),1)</f>
        <v>0.26913571055081242</v>
      </c>
      <c r="L14">
        <f>NORMDIST(r_sortiert!I14,AVERAGE(r_sortiert!I$2:I$31),_xlfn.STDEV.S(r_sortiert!I$2:I$31),1)</f>
        <v>0.34104659518481428</v>
      </c>
      <c r="M14">
        <f t="shared" si="0"/>
        <v>2.7446238556058322E-2</v>
      </c>
      <c r="N14">
        <f t="shared" si="1"/>
        <v>8.8159595994965034E-2</v>
      </c>
      <c r="O14">
        <f t="shared" si="1"/>
        <v>7.9147654245403265E-2</v>
      </c>
      <c r="P14">
        <f t="shared" si="1"/>
        <v>4.9564205117917037E-2</v>
      </c>
      <c r="Q14">
        <f t="shared" si="1"/>
        <v>4.8704456814717023E-2</v>
      </c>
      <c r="R14">
        <f t="shared" si="1"/>
        <v>0.12160268025476439</v>
      </c>
      <c r="S14">
        <f t="shared" si="1"/>
        <v>3.9461070798935349E-2</v>
      </c>
      <c r="T14">
        <f t="shared" si="1"/>
        <v>0.1308642894491876</v>
      </c>
      <c r="U14">
        <f t="shared" si="1"/>
        <v>5.8953404815185739E-2</v>
      </c>
    </row>
    <row r="15" spans="1:21" x14ac:dyDescent="0.25">
      <c r="A15">
        <v>14</v>
      </c>
      <c r="B15">
        <f t="shared" si="2"/>
        <v>0.21311475409836064</v>
      </c>
      <c r="C15">
        <f t="shared" si="3"/>
        <v>0.43333333333333335</v>
      </c>
      <c r="D15">
        <f>NORMDIST(r_sortiert!A15,AVERAGE(r_sortiert!A$2:A$62),_xlfn.STDEV.S(r_sortiert!A$2:A$62),1)</f>
        <v>0.18609250619622575</v>
      </c>
      <c r="E15">
        <f>NORMDIST(r_sortiert!B15,AVERAGE(r_sortiert!B$2:B$31),_xlfn.STDEV.S(r_sortiert!B$2:B$31),1)</f>
        <v>0.34475766407523911</v>
      </c>
      <c r="F15">
        <f>NORMDIST(r_sortiert!C15,AVERAGE(r_sortiert!C$2:C$31),_xlfn.STDEV.S(r_sortiert!C$2:C$31),1)</f>
        <v>0.32261629190264673</v>
      </c>
      <c r="G15">
        <f>NORMDIST(r_sortiert!D15,AVERAGE(r_sortiert!D$2:D$31),_xlfn.STDEV.S(r_sortiert!D$2:D$31),1)</f>
        <v>0.35043579488208298</v>
      </c>
      <c r="H15">
        <f>NORMDIST(r_sortiert!E15,AVERAGE(r_sortiert!E$2:E$31),_xlfn.STDEV.S(r_sortiert!E$2:E$31),1)</f>
        <v>0.36774595745997207</v>
      </c>
      <c r="I15">
        <f>NORMDIST(r_sortiert!F15,AVERAGE(r_sortiert!F$2:F$31),_xlfn.STDEV.S(r_sortiert!F$2:F$31),1)</f>
        <v>0.32070113178848192</v>
      </c>
      <c r="J15">
        <f>NORMDIST(r_sortiert!G15,AVERAGE(r_sortiert!G$2:G$31),_xlfn.STDEV.S(r_sortiert!G$2:G$31),1)</f>
        <v>0.40527341513666981</v>
      </c>
      <c r="K15">
        <f>NORMDIST(r_sortiert!H15,AVERAGE(r_sortiert!H$2:H$31),_xlfn.STDEV.S(r_sortiert!H$2:H$31),1)</f>
        <v>0.32761085933925749</v>
      </c>
      <c r="L15">
        <f>NORMDIST(r_sortiert!I15,AVERAGE(r_sortiert!I$2:I$31),_xlfn.STDEV.S(r_sortiert!I$2:I$31),1)</f>
        <v>0.35950959846146269</v>
      </c>
      <c r="M15">
        <f t="shared" si="0"/>
        <v>2.7022247902134894E-2</v>
      </c>
      <c r="N15">
        <f t="shared" si="1"/>
        <v>8.8575669258094236E-2</v>
      </c>
      <c r="O15">
        <f t="shared" si="1"/>
        <v>0.11071704143068661</v>
      </c>
      <c r="P15">
        <f t="shared" si="1"/>
        <v>8.2897538451250363E-2</v>
      </c>
      <c r="Q15">
        <f t="shared" si="1"/>
        <v>6.5587375873361276E-2</v>
      </c>
      <c r="R15">
        <f t="shared" si="1"/>
        <v>0.11263220154485143</v>
      </c>
      <c r="S15">
        <f t="shared" si="1"/>
        <v>2.8059918196663536E-2</v>
      </c>
      <c r="T15">
        <f t="shared" si="1"/>
        <v>0.10572247399407586</v>
      </c>
      <c r="U15">
        <f t="shared" si="1"/>
        <v>7.3823734871870661E-2</v>
      </c>
    </row>
    <row r="16" spans="1:21" x14ac:dyDescent="0.25">
      <c r="A16">
        <v>15</v>
      </c>
      <c r="B16">
        <f t="shared" si="2"/>
        <v>0.22950819672131148</v>
      </c>
      <c r="C16">
        <f t="shared" si="3"/>
        <v>0.46666666666666667</v>
      </c>
      <c r="D16">
        <f>NORMDIST(r_sortiert!A16,AVERAGE(r_sortiert!A$2:A$62),_xlfn.STDEV.S(r_sortiert!A$2:A$62),1)</f>
        <v>0.19466706288852215</v>
      </c>
      <c r="E16">
        <f>NORMDIST(r_sortiert!B16,AVERAGE(r_sortiert!B$2:B$31),_xlfn.STDEV.S(r_sortiert!B$2:B$31),1)</f>
        <v>0.35364626154734458</v>
      </c>
      <c r="F16">
        <f>NORMDIST(r_sortiert!C16,AVERAGE(r_sortiert!C$2:C$31),_xlfn.STDEV.S(r_sortiert!C$2:C$31),1)</f>
        <v>0.36274233558046226</v>
      </c>
      <c r="G16">
        <f>NORMDIST(r_sortiert!D16,AVERAGE(r_sortiert!D$2:D$31),_xlfn.STDEV.S(r_sortiert!D$2:D$31),1)</f>
        <v>0.36745640379359579</v>
      </c>
      <c r="H16">
        <f>NORMDIST(r_sortiert!E16,AVERAGE(r_sortiert!E$2:E$31),_xlfn.STDEV.S(r_sortiert!E$2:E$31),1)</f>
        <v>0.38426756698546605</v>
      </c>
      <c r="I16">
        <f>NORMDIST(r_sortiert!F16,AVERAGE(r_sortiert!F$2:F$31),_xlfn.STDEV.S(r_sortiert!F$2:F$31),1)</f>
        <v>0.33072013094969682</v>
      </c>
      <c r="J16">
        <f>NORMDIST(r_sortiert!G16,AVERAGE(r_sortiert!G$2:G$31),_xlfn.STDEV.S(r_sortiert!G$2:G$31),1)</f>
        <v>0.43569167511060675</v>
      </c>
      <c r="K16">
        <f>NORMDIST(r_sortiert!H16,AVERAGE(r_sortiert!H$2:H$31),_xlfn.STDEV.S(r_sortiert!H$2:H$31),1)</f>
        <v>0.45951175128584404</v>
      </c>
      <c r="L16">
        <f>NORMDIST(r_sortiert!I16,AVERAGE(r_sortiert!I$2:I$31),_xlfn.STDEV.S(r_sortiert!I$2:I$31),1)</f>
        <v>0.38689397310584173</v>
      </c>
      <c r="M16">
        <f t="shared" si="0"/>
        <v>3.4841133832789334E-2</v>
      </c>
      <c r="N16">
        <f t="shared" si="1"/>
        <v>0.1130204051193221</v>
      </c>
      <c r="O16">
        <f t="shared" si="1"/>
        <v>0.10392433108620441</v>
      </c>
      <c r="P16">
        <f t="shared" si="1"/>
        <v>9.9210262873070887E-2</v>
      </c>
      <c r="Q16">
        <f t="shared" si="1"/>
        <v>8.2399099681200627E-2</v>
      </c>
      <c r="R16">
        <f t="shared" si="1"/>
        <v>0.13594653571696985</v>
      </c>
      <c r="S16">
        <f t="shared" si="1"/>
        <v>3.0974991556059928E-2</v>
      </c>
      <c r="T16">
        <f t="shared" si="1"/>
        <v>7.1549153808226351E-3</v>
      </c>
      <c r="U16">
        <f t="shared" si="1"/>
        <v>7.9772693560824948E-2</v>
      </c>
    </row>
    <row r="17" spans="1:21" x14ac:dyDescent="0.25">
      <c r="A17">
        <v>16</v>
      </c>
      <c r="B17">
        <f t="shared" si="2"/>
        <v>0.24590163934426229</v>
      </c>
      <c r="C17">
        <f t="shared" si="3"/>
        <v>0.5</v>
      </c>
      <c r="D17">
        <f>NORMDIST(r_sortiert!A17,AVERAGE(r_sortiert!A$2:A$62),_xlfn.STDEV.S(r_sortiert!A$2:A$62),1)</f>
        <v>0.20661141926952273</v>
      </c>
      <c r="E17">
        <f>NORMDIST(r_sortiert!B17,AVERAGE(r_sortiert!B$2:B$31),_xlfn.STDEV.S(r_sortiert!B$2:B$31),1)</f>
        <v>0.36979230417823888</v>
      </c>
      <c r="F17">
        <f>NORMDIST(r_sortiert!C17,AVERAGE(r_sortiert!C$2:C$31),_xlfn.STDEV.S(r_sortiert!C$2:C$31),1)</f>
        <v>0.36399835343629383</v>
      </c>
      <c r="G17">
        <f>NORMDIST(r_sortiert!D17,AVERAGE(r_sortiert!D$2:D$31),_xlfn.STDEV.S(r_sortiert!D$2:D$31),1)</f>
        <v>0.38196594026476421</v>
      </c>
      <c r="H17">
        <f>NORMDIST(r_sortiert!E17,AVERAGE(r_sortiert!E$2:E$31),_xlfn.STDEV.S(r_sortiert!E$2:E$31),1)</f>
        <v>0.41953170239672977</v>
      </c>
      <c r="I17">
        <f>NORMDIST(r_sortiert!F17,AVERAGE(r_sortiert!F$2:F$31),_xlfn.STDEV.S(r_sortiert!F$2:F$31),1)</f>
        <v>0.36260197748265366</v>
      </c>
      <c r="J17">
        <f>NORMDIST(r_sortiert!G17,AVERAGE(r_sortiert!G$2:G$31),_xlfn.STDEV.S(r_sortiert!G$2:G$31),1)</f>
        <v>0.43733638190964619</v>
      </c>
      <c r="K17">
        <f>NORMDIST(r_sortiert!H17,AVERAGE(r_sortiert!H$2:H$31),_xlfn.STDEV.S(r_sortiert!H$2:H$31),1)</f>
        <v>0.4671002954785764</v>
      </c>
      <c r="L17">
        <f>NORMDIST(r_sortiert!I17,AVERAGE(r_sortiert!I$2:I$31),_xlfn.STDEV.S(r_sortiert!I$2:I$31),1)</f>
        <v>0.39442286898113194</v>
      </c>
      <c r="M17">
        <f t="shared" si="0"/>
        <v>3.9290220074739562E-2</v>
      </c>
      <c r="N17">
        <f t="shared" si="1"/>
        <v>0.13020769582176112</v>
      </c>
      <c r="O17">
        <f t="shared" si="1"/>
        <v>0.13600164656370617</v>
      </c>
      <c r="P17">
        <f t="shared" si="1"/>
        <v>0.11803405973523579</v>
      </c>
      <c r="Q17">
        <f t="shared" si="1"/>
        <v>8.0468297603270234E-2</v>
      </c>
      <c r="R17">
        <f t="shared" si="1"/>
        <v>0.13739802251734634</v>
      </c>
      <c r="S17">
        <f t="shared" si="1"/>
        <v>6.2663618090353812E-2</v>
      </c>
      <c r="T17">
        <f t="shared" si="1"/>
        <v>3.2899704521423601E-2</v>
      </c>
      <c r="U17">
        <f t="shared" si="1"/>
        <v>0.10557713101886806</v>
      </c>
    </row>
    <row r="18" spans="1:21" x14ac:dyDescent="0.25">
      <c r="A18">
        <v>17</v>
      </c>
      <c r="B18">
        <f t="shared" si="2"/>
        <v>0.26229508196721313</v>
      </c>
      <c r="C18">
        <f t="shared" si="3"/>
        <v>0.53333333333333333</v>
      </c>
      <c r="D18">
        <f>NORMDIST(r_sortiert!A18,AVERAGE(r_sortiert!A$2:A$62),_xlfn.STDEV.S(r_sortiert!A$2:A$62),1)</f>
        <v>0.27795330156224385</v>
      </c>
      <c r="E18">
        <f>NORMDIST(r_sortiert!B18,AVERAGE(r_sortiert!B$2:B$31),_xlfn.STDEV.S(r_sortiert!B$2:B$31),1)</f>
        <v>0.41482961945391006</v>
      </c>
      <c r="F18">
        <f>NORMDIST(r_sortiert!C18,AVERAGE(r_sortiert!C$2:C$31),_xlfn.STDEV.S(r_sortiert!C$2:C$31),1)</f>
        <v>0.3656259578659532</v>
      </c>
      <c r="G18">
        <f>NORMDIST(r_sortiert!D18,AVERAGE(r_sortiert!D$2:D$31),_xlfn.STDEV.S(r_sortiert!D$2:D$31),1)</f>
        <v>0.39804514625938014</v>
      </c>
      <c r="H18">
        <f>NORMDIST(r_sortiert!E18,AVERAGE(r_sortiert!E$2:E$31),_xlfn.STDEV.S(r_sortiert!E$2:E$31),1)</f>
        <v>0.4376995601109096</v>
      </c>
      <c r="I18">
        <f>NORMDIST(r_sortiert!F18,AVERAGE(r_sortiert!F$2:F$31),_xlfn.STDEV.S(r_sortiert!F$2:F$31),1)</f>
        <v>0.39702108381193957</v>
      </c>
      <c r="J18">
        <f>NORMDIST(r_sortiert!G18,AVERAGE(r_sortiert!G$2:G$31),_xlfn.STDEV.S(r_sortiert!G$2:G$31),1)</f>
        <v>0.44827737484091945</v>
      </c>
      <c r="K18">
        <f>NORMDIST(r_sortiert!H18,AVERAGE(r_sortiert!H$2:H$31),_xlfn.STDEV.S(r_sortiert!H$2:H$31),1)</f>
        <v>0.47029921422021004</v>
      </c>
      <c r="L18">
        <f>NORMDIST(r_sortiert!I18,AVERAGE(r_sortiert!I$2:I$31),_xlfn.STDEV.S(r_sortiert!I$2:I$31),1)</f>
        <v>0.42138273272086901</v>
      </c>
      <c r="M18">
        <f t="shared" si="0"/>
        <v>1.565821959503072E-2</v>
      </c>
      <c r="N18">
        <f t="shared" si="1"/>
        <v>0.11850371387942327</v>
      </c>
      <c r="O18">
        <f t="shared" si="1"/>
        <v>0.16770737546738013</v>
      </c>
      <c r="P18">
        <f t="shared" si="1"/>
        <v>0.13528818707395318</v>
      </c>
      <c r="Q18">
        <f t="shared" si="1"/>
        <v>9.5633773222423724E-2</v>
      </c>
      <c r="R18">
        <f t="shared" si="1"/>
        <v>0.13631224952139376</v>
      </c>
      <c r="S18">
        <f t="shared" si="1"/>
        <v>8.5055958492413875E-2</v>
      </c>
      <c r="T18">
        <f t="shared" si="1"/>
        <v>6.3034119113123288E-2</v>
      </c>
      <c r="U18">
        <f t="shared" si="1"/>
        <v>0.11195060061246431</v>
      </c>
    </row>
    <row r="19" spans="1:21" x14ac:dyDescent="0.25">
      <c r="A19">
        <v>18</v>
      </c>
      <c r="B19">
        <f t="shared" si="2"/>
        <v>0.27868852459016391</v>
      </c>
      <c r="C19">
        <f t="shared" si="3"/>
        <v>0.56666666666666665</v>
      </c>
      <c r="D19">
        <f>NORMDIST(r_sortiert!A19,AVERAGE(r_sortiert!A$2:A$62),_xlfn.STDEV.S(r_sortiert!A$2:A$62),1)</f>
        <v>0.28578664596643949</v>
      </c>
      <c r="E19">
        <f>NORMDIST(r_sortiert!B19,AVERAGE(r_sortiert!B$2:B$31),_xlfn.STDEV.S(r_sortiert!B$2:B$31),1)</f>
        <v>0.41689607487301256</v>
      </c>
      <c r="F19">
        <f>NORMDIST(r_sortiert!C19,AVERAGE(r_sortiert!C$2:C$31),_xlfn.STDEV.S(r_sortiert!C$2:C$31),1)</f>
        <v>0.36614434138597585</v>
      </c>
      <c r="G19">
        <f>NORMDIST(r_sortiert!D19,AVERAGE(r_sortiert!D$2:D$31),_xlfn.STDEV.S(r_sortiert!D$2:D$31),1)</f>
        <v>0.40118362949242797</v>
      </c>
      <c r="H19">
        <f>NORMDIST(r_sortiert!E19,AVERAGE(r_sortiert!E$2:E$31),_xlfn.STDEV.S(r_sortiert!E$2:E$31),1)</f>
        <v>0.45100608933154446</v>
      </c>
      <c r="I19">
        <f>NORMDIST(r_sortiert!F19,AVERAGE(r_sortiert!F$2:F$31),_xlfn.STDEV.S(r_sortiert!F$2:F$31),1)</f>
        <v>0.40811272289508277</v>
      </c>
      <c r="J19">
        <f>NORMDIST(r_sortiert!G19,AVERAGE(r_sortiert!G$2:G$31),_xlfn.STDEV.S(r_sortiert!G$2:G$31),1)</f>
        <v>0.44992964416925785</v>
      </c>
      <c r="K19">
        <f>NORMDIST(r_sortiert!H19,AVERAGE(r_sortiert!H$2:H$31),_xlfn.STDEV.S(r_sortiert!H$2:H$31),1)</f>
        <v>0.48872387618260316</v>
      </c>
      <c r="L19">
        <f>NORMDIST(r_sortiert!I19,AVERAGE(r_sortiert!I$2:I$31),_xlfn.STDEV.S(r_sortiert!I$2:I$31),1)</f>
        <v>0.51206888110054583</v>
      </c>
      <c r="M19">
        <f t="shared" si="0"/>
        <v>7.098121376275579E-3</v>
      </c>
      <c r="N19">
        <f t="shared" si="1"/>
        <v>0.1497705917936541</v>
      </c>
      <c r="O19">
        <f t="shared" si="1"/>
        <v>0.20052232528069081</v>
      </c>
      <c r="P19">
        <f t="shared" si="1"/>
        <v>0.16548303717423868</v>
      </c>
      <c r="Q19">
        <f t="shared" si="1"/>
        <v>0.11566057733512219</v>
      </c>
      <c r="R19">
        <f t="shared" si="1"/>
        <v>0.15855394377158388</v>
      </c>
      <c r="S19">
        <f t="shared" si="1"/>
        <v>0.1167370224974088</v>
      </c>
      <c r="T19">
        <f t="shared" si="1"/>
        <v>7.7942790484063496E-2</v>
      </c>
      <c r="U19">
        <f t="shared" si="1"/>
        <v>5.4597785566120827E-2</v>
      </c>
    </row>
    <row r="20" spans="1:21" x14ac:dyDescent="0.25">
      <c r="A20">
        <v>19</v>
      </c>
      <c r="B20">
        <f t="shared" si="2"/>
        <v>0.29508196721311475</v>
      </c>
      <c r="C20">
        <f t="shared" si="3"/>
        <v>0.6</v>
      </c>
      <c r="D20">
        <f>NORMDIST(r_sortiert!A20,AVERAGE(r_sortiert!A$2:A$62),_xlfn.STDEV.S(r_sortiert!A$2:A$62),1)</f>
        <v>0.29634772332381398</v>
      </c>
      <c r="E20">
        <f>NORMDIST(r_sortiert!B20,AVERAGE(r_sortiert!B$2:B$31),_xlfn.STDEV.S(r_sortiert!B$2:B$31),1)</f>
        <v>0.52167527624714882</v>
      </c>
      <c r="F20">
        <f>NORMDIST(r_sortiert!C20,AVERAGE(r_sortiert!C$2:C$31),_xlfn.STDEV.S(r_sortiert!C$2:C$31),1)</f>
        <v>0.38150533406676751</v>
      </c>
      <c r="G20">
        <f>NORMDIST(r_sortiert!D20,AVERAGE(r_sortiert!D$2:D$31),_xlfn.STDEV.S(r_sortiert!D$2:D$31),1)</f>
        <v>0.4114684121329929</v>
      </c>
      <c r="H20">
        <f>NORMDIST(r_sortiert!E20,AVERAGE(r_sortiert!E$2:E$31),_xlfn.STDEV.S(r_sortiert!E$2:E$31),1)</f>
        <v>0.4579991891014345</v>
      </c>
      <c r="I20">
        <f>NORMDIST(r_sortiert!F20,AVERAGE(r_sortiert!F$2:F$31),_xlfn.STDEV.S(r_sortiert!F$2:F$31),1)</f>
        <v>0.42709231618302257</v>
      </c>
      <c r="J20">
        <f>NORMDIST(r_sortiert!G20,AVERAGE(r_sortiert!G$2:G$31),_xlfn.STDEV.S(r_sortiert!G$2:G$31),1)</f>
        <v>0.46272431181308038</v>
      </c>
      <c r="K20">
        <f>NORMDIST(r_sortiert!H20,AVERAGE(r_sortiert!H$2:H$31),_xlfn.STDEV.S(r_sortiert!H$2:H$31),1)</f>
        <v>0.49233275620780836</v>
      </c>
      <c r="L20">
        <f>NORMDIST(r_sortiert!I20,AVERAGE(r_sortiert!I$2:I$31),_xlfn.STDEV.S(r_sortiert!I$2:I$31),1)</f>
        <v>0.51642744376464855</v>
      </c>
      <c r="M20">
        <f t="shared" si="0"/>
        <v>1.2657561106992343E-3</v>
      </c>
      <c r="N20">
        <f t="shared" si="1"/>
        <v>7.8324723752851155E-2</v>
      </c>
      <c r="O20">
        <f t="shared" si="1"/>
        <v>0.21849466593323247</v>
      </c>
      <c r="P20">
        <f t="shared" si="1"/>
        <v>0.18853158786700708</v>
      </c>
      <c r="Q20">
        <f t="shared" si="1"/>
        <v>0.14200081089856548</v>
      </c>
      <c r="R20">
        <f t="shared" si="1"/>
        <v>0.17290768381697741</v>
      </c>
      <c r="S20">
        <f t="shared" si="1"/>
        <v>0.1372756881869196</v>
      </c>
      <c r="T20">
        <f t="shared" si="1"/>
        <v>0.10766724379219161</v>
      </c>
      <c r="U20">
        <f t="shared" si="1"/>
        <v>8.3572556235351425E-2</v>
      </c>
    </row>
    <row r="21" spans="1:21" x14ac:dyDescent="0.25">
      <c r="A21">
        <v>20</v>
      </c>
      <c r="B21">
        <f t="shared" si="2"/>
        <v>0.31147540983606559</v>
      </c>
      <c r="C21">
        <f t="shared" si="3"/>
        <v>0.6333333333333333</v>
      </c>
      <c r="D21">
        <f>NORMDIST(r_sortiert!A21,AVERAGE(r_sortiert!A$2:A$62),_xlfn.STDEV.S(r_sortiert!A$2:A$62),1)</f>
        <v>0.29805923770317205</v>
      </c>
      <c r="E21">
        <f>NORMDIST(r_sortiert!B21,AVERAGE(r_sortiert!B$2:B$31),_xlfn.STDEV.S(r_sortiert!B$2:B$31),1)</f>
        <v>0.55616284362109225</v>
      </c>
      <c r="F21">
        <f>NORMDIST(r_sortiert!C21,AVERAGE(r_sortiert!C$2:C$31),_xlfn.STDEV.S(r_sortiert!C$2:C$31),1)</f>
        <v>0.41752928383951604</v>
      </c>
      <c r="G21">
        <f>NORMDIST(r_sortiert!D21,AVERAGE(r_sortiert!D$2:D$31),_xlfn.STDEV.S(r_sortiert!D$2:D$31),1)</f>
        <v>0.41638388911482577</v>
      </c>
      <c r="H21">
        <f>NORMDIST(r_sortiert!E21,AVERAGE(r_sortiert!E$2:E$31),_xlfn.STDEV.S(r_sortiert!E$2:E$31),1)</f>
        <v>0.46864928634428848</v>
      </c>
      <c r="I21">
        <f>NORMDIST(r_sortiert!F21,AVERAGE(r_sortiert!F$2:F$31),_xlfn.STDEV.S(r_sortiert!F$2:F$31),1)</f>
        <v>0.46678433687960158</v>
      </c>
      <c r="J21">
        <f>NORMDIST(r_sortiert!G21,AVERAGE(r_sortiert!G$2:G$31),_xlfn.STDEV.S(r_sortiert!G$2:G$31),1)</f>
        <v>0.46709906710071236</v>
      </c>
      <c r="K21">
        <f>NORMDIST(r_sortiert!H21,AVERAGE(r_sortiert!H$2:H$31),_xlfn.STDEV.S(r_sortiert!H$2:H$31),1)</f>
        <v>0.49995320487281319</v>
      </c>
      <c r="L21">
        <f>NORMDIST(r_sortiert!I21,AVERAGE(r_sortiert!I$2:I$31),_xlfn.STDEV.S(r_sortiert!I$2:I$31),1)</f>
        <v>0.58140750824197207</v>
      </c>
      <c r="M21">
        <f t="shared" si="0"/>
        <v>1.3416172132893533E-2</v>
      </c>
      <c r="N21">
        <f t="shared" si="1"/>
        <v>7.7170489712241053E-2</v>
      </c>
      <c r="O21">
        <f t="shared" si="1"/>
        <v>0.21580404949381726</v>
      </c>
      <c r="P21">
        <f t="shared" si="1"/>
        <v>0.21694944421850754</v>
      </c>
      <c r="Q21">
        <f t="shared" si="1"/>
        <v>0.16468404698904482</v>
      </c>
      <c r="R21">
        <f t="shared" si="1"/>
        <v>0.16654899645373172</v>
      </c>
      <c r="S21">
        <f t="shared" si="1"/>
        <v>0.16623426623262094</v>
      </c>
      <c r="T21">
        <f t="shared" si="1"/>
        <v>0.13338012846052011</v>
      </c>
      <c r="U21">
        <f t="shared" si="1"/>
        <v>5.1925825091361233E-2</v>
      </c>
    </row>
    <row r="22" spans="1:21" x14ac:dyDescent="0.25">
      <c r="A22">
        <v>21</v>
      </c>
      <c r="B22">
        <f t="shared" si="2"/>
        <v>0.32786885245901637</v>
      </c>
      <c r="C22">
        <f t="shared" si="3"/>
        <v>0.66666666666666663</v>
      </c>
      <c r="D22">
        <f>NORMDIST(r_sortiert!A22,AVERAGE(r_sortiert!A$2:A$62),_xlfn.STDEV.S(r_sortiert!A$2:A$62),1)</f>
        <v>0.31582184180749262</v>
      </c>
      <c r="E22">
        <f>NORMDIST(r_sortiert!B22,AVERAGE(r_sortiert!B$2:B$31),_xlfn.STDEV.S(r_sortiert!B$2:B$31),1)</f>
        <v>0.56006635303583019</v>
      </c>
      <c r="F22">
        <f>NORMDIST(r_sortiert!C22,AVERAGE(r_sortiert!C$2:C$31),_xlfn.STDEV.S(r_sortiert!C$2:C$31),1)</f>
        <v>0.61108906787884765</v>
      </c>
      <c r="G22">
        <f>NORMDIST(r_sortiert!D22,AVERAGE(r_sortiert!D$2:D$31),_xlfn.STDEV.S(r_sortiert!D$2:D$31),1)</f>
        <v>0.47949552301571036</v>
      </c>
      <c r="H22">
        <f>NORMDIST(r_sortiert!E22,AVERAGE(r_sortiert!E$2:E$31),_xlfn.STDEV.S(r_sortiert!E$2:E$31),1)</f>
        <v>0.47484990651039366</v>
      </c>
      <c r="I22">
        <f>NORMDIST(r_sortiert!F22,AVERAGE(r_sortiert!F$2:F$31),_xlfn.STDEV.S(r_sortiert!F$2:F$31),1)</f>
        <v>0.60140628538342655</v>
      </c>
      <c r="J22">
        <f>NORMDIST(r_sortiert!G22,AVERAGE(r_sortiert!G$2:G$31),_xlfn.STDEV.S(r_sortiert!G$2:G$31),1)</f>
        <v>0.52701146472154914</v>
      </c>
      <c r="K22">
        <f>NORMDIST(r_sortiert!H22,AVERAGE(r_sortiert!H$2:H$31),_xlfn.STDEV.S(r_sortiert!H$2:H$31),1)</f>
        <v>0.58160142991670671</v>
      </c>
      <c r="L22">
        <f>NORMDIST(r_sortiert!I22,AVERAGE(r_sortiert!I$2:I$31),_xlfn.STDEV.S(r_sortiert!I$2:I$31),1)</f>
        <v>0.58830236162685168</v>
      </c>
      <c r="M22">
        <f t="shared" si="0"/>
        <v>1.2047010651523749E-2</v>
      </c>
      <c r="N22">
        <f t="shared" si="1"/>
        <v>0.10660031363083644</v>
      </c>
      <c r="O22">
        <f t="shared" si="1"/>
        <v>5.5577598787818983E-2</v>
      </c>
      <c r="P22">
        <f t="shared" si="1"/>
        <v>0.18717114365095627</v>
      </c>
      <c r="Q22">
        <f t="shared" si="1"/>
        <v>0.19181676015627297</v>
      </c>
      <c r="R22">
        <f t="shared" si="1"/>
        <v>6.5260381283240076E-2</v>
      </c>
      <c r="S22">
        <f t="shared" si="1"/>
        <v>0.13965520194511749</v>
      </c>
      <c r="T22">
        <f t="shared" si="1"/>
        <v>8.5065236749959916E-2</v>
      </c>
      <c r="U22">
        <f t="shared" si="1"/>
        <v>7.8364305039814952E-2</v>
      </c>
    </row>
    <row r="23" spans="1:21" x14ac:dyDescent="0.25">
      <c r="A23">
        <v>22</v>
      </c>
      <c r="B23">
        <f t="shared" si="2"/>
        <v>0.34426229508196721</v>
      </c>
      <c r="C23">
        <f t="shared" si="3"/>
        <v>0.7</v>
      </c>
      <c r="D23">
        <f>NORMDIST(r_sortiert!A23,AVERAGE(r_sortiert!A$2:A$62),_xlfn.STDEV.S(r_sortiert!A$2:A$62),1)</f>
        <v>0.34951554343684033</v>
      </c>
      <c r="E23">
        <f>NORMDIST(r_sortiert!B23,AVERAGE(r_sortiert!B$2:B$31),_xlfn.STDEV.S(r_sortiert!B$2:B$31),1)</f>
        <v>0.58555585982598912</v>
      </c>
      <c r="F23">
        <f>NORMDIST(r_sortiert!C23,AVERAGE(r_sortiert!C$2:C$31),_xlfn.STDEV.S(r_sortiert!C$2:C$31),1)</f>
        <v>0.61996469411973831</v>
      </c>
      <c r="G23">
        <f>NORMDIST(r_sortiert!D23,AVERAGE(r_sortiert!D$2:D$31),_xlfn.STDEV.S(r_sortiert!D$2:D$31),1)</f>
        <v>0.48171088251321864</v>
      </c>
      <c r="H23">
        <f>NORMDIST(r_sortiert!E23,AVERAGE(r_sortiert!E$2:E$31),_xlfn.STDEV.S(r_sortiert!E$2:E$31),1)</f>
        <v>0.60663221866460548</v>
      </c>
      <c r="I23">
        <f>NORMDIST(r_sortiert!F23,AVERAGE(r_sortiert!F$2:F$31),_xlfn.STDEV.S(r_sortiert!F$2:F$31),1)</f>
        <v>0.66137794416728735</v>
      </c>
      <c r="J23">
        <f>NORMDIST(r_sortiert!G23,AVERAGE(r_sortiert!G$2:G$31),_xlfn.STDEV.S(r_sortiert!G$2:G$31),1)</f>
        <v>0.60557776147187048</v>
      </c>
      <c r="K23">
        <f>NORMDIST(r_sortiert!H23,AVERAGE(r_sortiert!H$2:H$31),_xlfn.STDEV.S(r_sortiert!H$2:H$31),1)</f>
        <v>0.71050812618440973</v>
      </c>
      <c r="L23">
        <f>NORMDIST(r_sortiert!I23,AVERAGE(r_sortiert!I$2:I$31),_xlfn.STDEV.S(r_sortiert!I$2:I$31),1)</f>
        <v>0.64135574513292481</v>
      </c>
      <c r="M23">
        <f t="shared" si="0"/>
        <v>5.253248354873119E-3</v>
      </c>
      <c r="N23">
        <f t="shared" si="1"/>
        <v>0.11444414017401083</v>
      </c>
      <c r="O23">
        <f t="shared" si="1"/>
        <v>8.0035305880261642E-2</v>
      </c>
      <c r="P23">
        <f t="shared" si="1"/>
        <v>0.21828911748678131</v>
      </c>
      <c r="Q23">
        <f t="shared" si="1"/>
        <v>9.3367781335394473E-2</v>
      </c>
      <c r="R23">
        <f t="shared" si="1"/>
        <v>3.862205583271261E-2</v>
      </c>
      <c r="S23">
        <f t="shared" si="1"/>
        <v>9.4422238528129476E-2</v>
      </c>
      <c r="T23">
        <f t="shared" si="1"/>
        <v>1.0508126184409772E-2</v>
      </c>
      <c r="U23">
        <f t="shared" si="1"/>
        <v>5.8644254867075141E-2</v>
      </c>
    </row>
    <row r="24" spans="1:21" x14ac:dyDescent="0.25">
      <c r="A24">
        <v>23</v>
      </c>
      <c r="B24">
        <f t="shared" si="2"/>
        <v>0.36065573770491804</v>
      </c>
      <c r="C24">
        <f t="shared" si="3"/>
        <v>0.73333333333333328</v>
      </c>
      <c r="D24">
        <f>NORMDIST(r_sortiert!A24,AVERAGE(r_sortiert!A$2:A$62),_xlfn.STDEV.S(r_sortiert!A$2:A$62),1)</f>
        <v>0.35036059876984493</v>
      </c>
      <c r="E24">
        <f>NORMDIST(r_sortiert!B24,AVERAGE(r_sortiert!B$2:B$31),_xlfn.STDEV.S(r_sortiert!B$2:B$31),1)</f>
        <v>0.759914099864202</v>
      </c>
      <c r="F24">
        <f>NORMDIST(r_sortiert!C24,AVERAGE(r_sortiert!C$2:C$31),_xlfn.STDEV.S(r_sortiert!C$2:C$31),1)</f>
        <v>0.62176236891105152</v>
      </c>
      <c r="G24">
        <f>NORMDIST(r_sortiert!D24,AVERAGE(r_sortiert!D$2:D$31),_xlfn.STDEV.S(r_sortiert!D$2:D$31),1)</f>
        <v>0.56938779439246368</v>
      </c>
      <c r="H24">
        <f>NORMDIST(r_sortiert!E24,AVERAGE(r_sortiert!E$2:E$31),_xlfn.STDEV.S(r_sortiert!E$2:E$31),1)</f>
        <v>0.61155883773106612</v>
      </c>
      <c r="I24">
        <f>NORMDIST(r_sortiert!F24,AVERAGE(r_sortiert!F$2:F$31),_xlfn.STDEV.S(r_sortiert!F$2:F$31),1)</f>
        <v>0.67646662380619871</v>
      </c>
      <c r="J24">
        <f>NORMDIST(r_sortiert!G24,AVERAGE(r_sortiert!G$2:G$31),_xlfn.STDEV.S(r_sortiert!G$2:G$31),1)</f>
        <v>0.60776766771750568</v>
      </c>
      <c r="K24">
        <f>NORMDIST(r_sortiert!H24,AVERAGE(r_sortiert!H$2:H$31),_xlfn.STDEV.S(r_sortiert!H$2:H$31),1)</f>
        <v>0.71785666982066287</v>
      </c>
      <c r="L24">
        <f>NORMDIST(r_sortiert!I24,AVERAGE(r_sortiert!I$2:I$31),_xlfn.STDEV.S(r_sortiert!I$2:I$31),1)</f>
        <v>0.69418290591458376</v>
      </c>
      <c r="M24">
        <f t="shared" si="0"/>
        <v>1.0295138935073112E-2</v>
      </c>
      <c r="N24">
        <f t="shared" si="1"/>
        <v>2.6580766530868716E-2</v>
      </c>
      <c r="O24">
        <f t="shared" si="1"/>
        <v>0.11157096442228176</v>
      </c>
      <c r="P24">
        <f t="shared" si="1"/>
        <v>0.16394553894086961</v>
      </c>
      <c r="Q24">
        <f t="shared" si="1"/>
        <v>0.12177449560226716</v>
      </c>
      <c r="R24">
        <f t="shared" si="1"/>
        <v>5.6866709527134573E-2</v>
      </c>
      <c r="S24">
        <f t="shared" si="1"/>
        <v>0.1255656656158276</v>
      </c>
      <c r="T24">
        <f t="shared" si="1"/>
        <v>1.5476663512670408E-2</v>
      </c>
      <c r="U24">
        <f t="shared" si="1"/>
        <v>3.9150427418749523E-2</v>
      </c>
    </row>
    <row r="25" spans="1:21" x14ac:dyDescent="0.25">
      <c r="A25">
        <v>24</v>
      </c>
      <c r="B25">
        <f t="shared" si="2"/>
        <v>0.37704918032786883</v>
      </c>
      <c r="C25">
        <f t="shared" si="3"/>
        <v>0.76666666666666672</v>
      </c>
      <c r="D25">
        <f>NORMDIST(r_sortiert!A25,AVERAGE(r_sortiert!A$2:A$62),_xlfn.STDEV.S(r_sortiert!A$2:A$62),1)</f>
        <v>0.37143045288801402</v>
      </c>
      <c r="E25">
        <f>NORMDIST(r_sortiert!B25,AVERAGE(r_sortiert!B$2:B$31),_xlfn.STDEV.S(r_sortiert!B$2:B$31),1)</f>
        <v>0.7655877690304147</v>
      </c>
      <c r="F25">
        <f>NORMDIST(r_sortiert!C25,AVERAGE(r_sortiert!C$2:C$31),_xlfn.STDEV.S(r_sortiert!C$2:C$31),1)</f>
        <v>0.63752345582392089</v>
      </c>
      <c r="G25">
        <f>NORMDIST(r_sortiert!D25,AVERAGE(r_sortiert!D$2:D$31),_xlfn.STDEV.S(r_sortiert!D$2:D$31),1)</f>
        <v>0.5728296650734348</v>
      </c>
      <c r="H25">
        <f>NORMDIST(r_sortiert!E25,AVERAGE(r_sortiert!E$2:E$31),_xlfn.STDEV.S(r_sortiert!E$2:E$31),1)</f>
        <v>0.63375543525646472</v>
      </c>
      <c r="I25">
        <f>NORMDIST(r_sortiert!F25,AVERAGE(r_sortiert!F$2:F$31),_xlfn.STDEV.S(r_sortiert!F$2:F$31),1)</f>
        <v>0.69811553613931676</v>
      </c>
      <c r="J25">
        <f>NORMDIST(r_sortiert!G25,AVERAGE(r_sortiert!G$2:G$31),_xlfn.STDEV.S(r_sortiert!G$2:G$31),1)</f>
        <v>0.62126650441830888</v>
      </c>
      <c r="K25">
        <f>NORMDIST(r_sortiert!H25,AVERAGE(r_sortiert!H$2:H$31),_xlfn.STDEV.S(r_sortiert!H$2:H$31),1)</f>
        <v>0.8151971836193932</v>
      </c>
      <c r="L25">
        <f>NORMDIST(r_sortiert!I25,AVERAGE(r_sortiert!I$2:I$31),_xlfn.STDEV.S(r_sortiert!I$2:I$31),1)</f>
        <v>0.71461074196033103</v>
      </c>
      <c r="M25">
        <f t="shared" si="0"/>
        <v>5.6187274398548093E-3</v>
      </c>
      <c r="N25">
        <f t="shared" si="1"/>
        <v>1.0788976362520186E-3</v>
      </c>
      <c r="O25">
        <f t="shared" si="1"/>
        <v>0.12914321084274583</v>
      </c>
      <c r="P25">
        <f t="shared" si="1"/>
        <v>0.19383700159323192</v>
      </c>
      <c r="Q25">
        <f t="shared" si="1"/>
        <v>0.132911231410202</v>
      </c>
      <c r="R25">
        <f t="shared" si="1"/>
        <v>6.8551130527349957E-2</v>
      </c>
      <c r="S25">
        <f t="shared" si="1"/>
        <v>0.14540016224835783</v>
      </c>
      <c r="T25">
        <f t="shared" si="1"/>
        <v>4.8530516952726477E-2</v>
      </c>
      <c r="U25">
        <f t="shared" si="1"/>
        <v>5.2055924706335688E-2</v>
      </c>
    </row>
    <row r="26" spans="1:21" x14ac:dyDescent="0.25">
      <c r="A26">
        <v>25</v>
      </c>
      <c r="B26">
        <f t="shared" si="2"/>
        <v>0.39344262295081966</v>
      </c>
      <c r="C26">
        <f t="shared" si="3"/>
        <v>0.8</v>
      </c>
      <c r="D26">
        <f>NORMDIST(r_sortiert!A26,AVERAGE(r_sortiert!A$2:A$62),_xlfn.STDEV.S(r_sortiert!A$2:A$62),1)</f>
        <v>0.37445329050159576</v>
      </c>
      <c r="E26">
        <f>NORMDIST(r_sortiert!B26,AVERAGE(r_sortiert!B$2:B$31),_xlfn.STDEV.S(r_sortiert!B$2:B$31),1)</f>
        <v>0.78526228779047702</v>
      </c>
      <c r="F26">
        <f>NORMDIST(r_sortiert!C26,AVERAGE(r_sortiert!C$2:C$31),_xlfn.STDEV.S(r_sortiert!C$2:C$31),1)</f>
        <v>0.72858915813907177</v>
      </c>
      <c r="G26">
        <f>NORMDIST(r_sortiert!D26,AVERAGE(r_sortiert!D$2:D$31),_xlfn.STDEV.S(r_sortiert!D$2:D$31),1)</f>
        <v>0.59335577961163422</v>
      </c>
      <c r="H26">
        <f>NORMDIST(r_sortiert!E26,AVERAGE(r_sortiert!E$2:E$31),_xlfn.STDEV.S(r_sortiert!E$2:E$31),1)</f>
        <v>0.63797243970678397</v>
      </c>
      <c r="I26">
        <f>NORMDIST(r_sortiert!F26,AVERAGE(r_sortiert!F$2:F$31),_xlfn.STDEV.S(r_sortiert!F$2:F$31),1)</f>
        <v>0.73725757540828696</v>
      </c>
      <c r="J26">
        <f>NORMDIST(r_sortiert!G26,AVERAGE(r_sortiert!G$2:G$31),_xlfn.STDEV.S(r_sortiert!G$2:G$31),1)</f>
        <v>0.74058142087383572</v>
      </c>
      <c r="K26">
        <f>NORMDIST(r_sortiert!H26,AVERAGE(r_sortiert!H$2:H$31),_xlfn.STDEV.S(r_sortiert!H$2:H$31),1)</f>
        <v>0.86883826288838506</v>
      </c>
      <c r="L26">
        <f>NORMDIST(r_sortiert!I26,AVERAGE(r_sortiert!I$2:I$31),_xlfn.STDEV.S(r_sortiert!I$2:I$31),1)</f>
        <v>0.74065330387611716</v>
      </c>
      <c r="M26">
        <f t="shared" si="0"/>
        <v>1.8989332449223906E-2</v>
      </c>
      <c r="N26">
        <f t="shared" si="1"/>
        <v>1.4737712209523024E-2</v>
      </c>
      <c r="O26">
        <f t="shared" si="1"/>
        <v>7.1410841860928276E-2</v>
      </c>
      <c r="P26">
        <f t="shared" si="1"/>
        <v>0.20664422038836583</v>
      </c>
      <c r="Q26">
        <f t="shared" si="1"/>
        <v>0.16202756029321608</v>
      </c>
      <c r="R26">
        <f t="shared" si="1"/>
        <v>6.2742424591713086E-2</v>
      </c>
      <c r="S26">
        <f t="shared" si="1"/>
        <v>5.9418579126164328E-2</v>
      </c>
      <c r="T26">
        <f t="shared" si="1"/>
        <v>6.8838262888385016E-2</v>
      </c>
      <c r="U26">
        <f t="shared" si="1"/>
        <v>5.9346696123882881E-2</v>
      </c>
    </row>
    <row r="27" spans="1:21" x14ac:dyDescent="0.25">
      <c r="A27">
        <v>26</v>
      </c>
      <c r="B27">
        <f t="shared" si="2"/>
        <v>0.4098360655737705</v>
      </c>
      <c r="C27">
        <f t="shared" si="3"/>
        <v>0.83333333333333337</v>
      </c>
      <c r="D27">
        <f>NORMDIST(r_sortiert!A27,AVERAGE(r_sortiert!A$2:A$62),_xlfn.STDEV.S(r_sortiert!A$2:A$62),1)</f>
        <v>0.39596644644443019</v>
      </c>
      <c r="E27">
        <f>NORMDIST(r_sortiert!B27,AVERAGE(r_sortiert!B$2:B$31),_xlfn.STDEV.S(r_sortiert!B$2:B$31),1)</f>
        <v>0.87368889612139</v>
      </c>
      <c r="F27">
        <f>NORMDIST(r_sortiert!C27,AVERAGE(r_sortiert!C$2:C$31),_xlfn.STDEV.S(r_sortiert!C$2:C$31),1)</f>
        <v>0.81386411744136034</v>
      </c>
      <c r="G27">
        <f>NORMDIST(r_sortiert!D27,AVERAGE(r_sortiert!D$2:D$31),_xlfn.STDEV.S(r_sortiert!D$2:D$31),1)</f>
        <v>0.7743454942580219</v>
      </c>
      <c r="H27">
        <f>NORMDIST(r_sortiert!E27,AVERAGE(r_sortiert!E$2:E$31),_xlfn.STDEV.S(r_sortiert!E$2:E$31),1)</f>
        <v>0.78262469131674028</v>
      </c>
      <c r="I27">
        <f>NORMDIST(r_sortiert!F27,AVERAGE(r_sortiert!F$2:F$31),_xlfn.STDEV.S(r_sortiert!F$2:F$31),1)</f>
        <v>0.78847987179752732</v>
      </c>
      <c r="J27">
        <f>NORMDIST(r_sortiert!G27,AVERAGE(r_sortiert!G$2:G$31),_xlfn.STDEV.S(r_sortiert!G$2:G$31),1)</f>
        <v>0.77653373406812332</v>
      </c>
      <c r="K27">
        <f>NORMDIST(r_sortiert!H27,AVERAGE(r_sortiert!H$2:H$31),_xlfn.STDEV.S(r_sortiert!H$2:H$31),1)</f>
        <v>0.88645413880030666</v>
      </c>
      <c r="L27">
        <f>NORMDIST(r_sortiert!I27,AVERAGE(r_sortiert!I$2:I$31),_xlfn.STDEV.S(r_sortiert!I$2:I$31),1)</f>
        <v>0.76382838527729058</v>
      </c>
      <c r="M27">
        <f t="shared" si="0"/>
        <v>1.3869619129340316E-2</v>
      </c>
      <c r="N27">
        <f t="shared" si="1"/>
        <v>4.0355562788056631E-2</v>
      </c>
      <c r="O27">
        <f t="shared" si="1"/>
        <v>1.9469215891973035E-2</v>
      </c>
      <c r="P27">
        <f t="shared" si="1"/>
        <v>5.8987839075311466E-2</v>
      </c>
      <c r="Q27">
        <f t="shared" si="1"/>
        <v>5.0708642016593086E-2</v>
      </c>
      <c r="R27">
        <f t="shared" si="1"/>
        <v>4.485346153580605E-2</v>
      </c>
      <c r="S27">
        <f t="shared" si="1"/>
        <v>5.6799599265210055E-2</v>
      </c>
      <c r="T27">
        <f t="shared" si="1"/>
        <v>5.3120805466973287E-2</v>
      </c>
      <c r="U27">
        <f t="shared" si="1"/>
        <v>6.9504948056042792E-2</v>
      </c>
    </row>
    <row r="28" spans="1:21" x14ac:dyDescent="0.25">
      <c r="A28">
        <v>27</v>
      </c>
      <c r="B28">
        <f t="shared" si="2"/>
        <v>0.42622950819672129</v>
      </c>
      <c r="C28">
        <f t="shared" si="3"/>
        <v>0.8666666666666667</v>
      </c>
      <c r="D28">
        <f>NORMDIST(r_sortiert!A28,AVERAGE(r_sortiert!A$2:A$62),_xlfn.STDEV.S(r_sortiert!A$2:A$62),1)</f>
        <v>0.39978082221161726</v>
      </c>
      <c r="E28">
        <f>NORMDIST(r_sortiert!B28,AVERAGE(r_sortiert!B$2:B$31),_xlfn.STDEV.S(r_sortiert!B$2:B$31),1)</f>
        <v>0.87817302654203755</v>
      </c>
      <c r="F28">
        <f>NORMDIST(r_sortiert!C28,AVERAGE(r_sortiert!C$2:C$31),_xlfn.STDEV.S(r_sortiert!C$2:C$31),1)</f>
        <v>0.84098883230990906</v>
      </c>
      <c r="G28">
        <f>NORMDIST(r_sortiert!D28,AVERAGE(r_sortiert!D$2:D$31),_xlfn.STDEV.S(r_sortiert!D$2:D$31),1)</f>
        <v>0.93453157329409087</v>
      </c>
      <c r="H28">
        <f>NORMDIST(r_sortiert!E28,AVERAGE(r_sortiert!E$2:E$31),_xlfn.STDEV.S(r_sortiert!E$2:E$31),1)</f>
        <v>0.94314353578133303</v>
      </c>
      <c r="I28">
        <f>NORMDIST(r_sortiert!F28,AVERAGE(r_sortiert!F$2:F$31),_xlfn.STDEV.S(r_sortiert!F$2:F$31),1)</f>
        <v>0.89160973893451878</v>
      </c>
      <c r="J28">
        <f>NORMDIST(r_sortiert!G28,AVERAGE(r_sortiert!G$2:G$31),_xlfn.STDEV.S(r_sortiert!G$2:G$31),1)</f>
        <v>0.85979687975939556</v>
      </c>
      <c r="K28">
        <f>NORMDIST(r_sortiert!H28,AVERAGE(r_sortiert!H$2:H$31),_xlfn.STDEV.S(r_sortiert!H$2:H$31),1)</f>
        <v>0.92102250530565222</v>
      </c>
      <c r="L28">
        <f>NORMDIST(r_sortiert!I28,AVERAGE(r_sortiert!I$2:I$31),_xlfn.STDEV.S(r_sortiert!I$2:I$31),1)</f>
        <v>0.84673399154697071</v>
      </c>
      <c r="M28">
        <f t="shared" si="0"/>
        <v>2.6448685985104026E-2</v>
      </c>
      <c r="N28">
        <f t="shared" si="1"/>
        <v>1.1506359875370853E-2</v>
      </c>
      <c r="O28">
        <f t="shared" si="1"/>
        <v>2.5677834356757634E-2</v>
      </c>
      <c r="P28">
        <f t="shared" si="1"/>
        <v>6.7864906627424171E-2</v>
      </c>
      <c r="Q28">
        <f t="shared" si="1"/>
        <v>7.6476869114666335E-2</v>
      </c>
      <c r="R28">
        <f t="shared" si="1"/>
        <v>2.4943072267852084E-2</v>
      </c>
      <c r="S28">
        <f t="shared" si="1"/>
        <v>6.8697869072711359E-3</v>
      </c>
      <c r="T28">
        <f t="shared" si="1"/>
        <v>5.4355838638985521E-2</v>
      </c>
      <c r="U28">
        <f t="shared" si="1"/>
        <v>1.9932675119695986E-2</v>
      </c>
    </row>
    <row r="29" spans="1:21" x14ac:dyDescent="0.25">
      <c r="A29">
        <v>28</v>
      </c>
      <c r="B29">
        <f t="shared" si="2"/>
        <v>0.44262295081967212</v>
      </c>
      <c r="C29">
        <f t="shared" si="3"/>
        <v>0.9</v>
      </c>
      <c r="D29">
        <f>NORMDIST(r_sortiert!A29,AVERAGE(r_sortiert!A$2:A$62),_xlfn.STDEV.S(r_sortiert!A$2:A$62),1)</f>
        <v>0.4213680059126837</v>
      </c>
      <c r="E29">
        <f>NORMDIST(r_sortiert!B29,AVERAGE(r_sortiert!B$2:B$31),_xlfn.STDEV.S(r_sortiert!B$2:B$31),1)</f>
        <v>0.90430511658089041</v>
      </c>
      <c r="F29">
        <f>NORMDIST(r_sortiert!C29,AVERAGE(r_sortiert!C$2:C$31),_xlfn.STDEV.S(r_sortiert!C$2:C$31),1)</f>
        <v>0.92530095698138526</v>
      </c>
      <c r="G29">
        <f>NORMDIST(r_sortiert!D29,AVERAGE(r_sortiert!D$2:D$31),_xlfn.STDEV.S(r_sortiert!D$2:D$31),1)</f>
        <v>0.95122949682947067</v>
      </c>
      <c r="H29">
        <f>NORMDIST(r_sortiert!E29,AVERAGE(r_sortiert!E$2:E$31),_xlfn.STDEV.S(r_sortiert!E$2:E$31),1)</f>
        <v>0.9828994962079467</v>
      </c>
      <c r="I29">
        <f>NORMDIST(r_sortiert!F29,AVERAGE(r_sortiert!F$2:F$31),_xlfn.STDEV.S(r_sortiert!F$2:F$31),1)</f>
        <v>0.92149203820502978</v>
      </c>
      <c r="J29">
        <f>NORMDIST(r_sortiert!G29,AVERAGE(r_sortiert!G$2:G$31),_xlfn.STDEV.S(r_sortiert!G$2:G$31),1)</f>
        <v>0.95362644240056305</v>
      </c>
      <c r="K29">
        <f>NORMDIST(r_sortiert!H29,AVERAGE(r_sortiert!H$2:H$31),_xlfn.STDEV.S(r_sortiert!H$2:H$31),1)</f>
        <v>0.95003966643886184</v>
      </c>
      <c r="L29">
        <f>NORMDIST(r_sortiert!I29,AVERAGE(r_sortiert!I$2:I$31),_xlfn.STDEV.S(r_sortiert!I$2:I$31),1)</f>
        <v>0.8624373206051571</v>
      </c>
      <c r="M29">
        <f t="shared" si="0"/>
        <v>2.1254944906988427E-2</v>
      </c>
      <c r="N29">
        <f t="shared" si="1"/>
        <v>4.3051165808903891E-3</v>
      </c>
      <c r="O29">
        <f t="shared" si="1"/>
        <v>2.5300956981385236E-2</v>
      </c>
      <c r="P29">
        <f t="shared" si="1"/>
        <v>5.1229496829470644E-2</v>
      </c>
      <c r="Q29">
        <f t="shared" si="1"/>
        <v>8.2899496207946677E-2</v>
      </c>
      <c r="R29">
        <f t="shared" si="1"/>
        <v>2.1492038205029762E-2</v>
      </c>
      <c r="S29">
        <f t="shared" si="1"/>
        <v>5.3626442400563024E-2</v>
      </c>
      <c r="T29">
        <f t="shared" si="1"/>
        <v>5.0039666438861818E-2</v>
      </c>
      <c r="U29">
        <f t="shared" si="1"/>
        <v>3.7562679394842924E-2</v>
      </c>
    </row>
    <row r="30" spans="1:21" x14ac:dyDescent="0.25">
      <c r="A30">
        <v>29</v>
      </c>
      <c r="B30">
        <f t="shared" si="2"/>
        <v>0.45901639344262296</v>
      </c>
      <c r="C30">
        <f t="shared" si="3"/>
        <v>0.93333333333333335</v>
      </c>
      <c r="D30">
        <f>NORMDIST(r_sortiert!A30,AVERAGE(r_sortiert!A$2:A$62),_xlfn.STDEV.S(r_sortiert!A$2:A$62),1)</f>
        <v>0.444696277517591</v>
      </c>
      <c r="E30">
        <f>NORMDIST(r_sortiert!B30,AVERAGE(r_sortiert!B$2:B$31),_xlfn.STDEV.S(r_sortiert!B$2:B$31),1)</f>
        <v>0.99253907170943767</v>
      </c>
      <c r="F30">
        <f>NORMDIST(r_sortiert!C30,AVERAGE(r_sortiert!C$2:C$31),_xlfn.STDEV.S(r_sortiert!C$2:C$31),1)</f>
        <v>0.97660204141133078</v>
      </c>
      <c r="G30">
        <f>NORMDIST(r_sortiert!D30,AVERAGE(r_sortiert!D$2:D$31),_xlfn.STDEV.S(r_sortiert!D$2:D$31),1)</f>
        <v>0.97797250632284749</v>
      </c>
      <c r="H30">
        <f>NORMDIST(r_sortiert!E30,AVERAGE(r_sortiert!E$2:E$31),_xlfn.STDEV.S(r_sortiert!E$2:E$31),1)</f>
        <v>0.99222371063809156</v>
      </c>
      <c r="I30">
        <f>NORMDIST(r_sortiert!F30,AVERAGE(r_sortiert!F$2:F$31),_xlfn.STDEV.S(r_sortiert!F$2:F$31),1)</f>
        <v>0.98681472688112826</v>
      </c>
      <c r="J30">
        <f>NORMDIST(r_sortiert!G30,AVERAGE(r_sortiert!G$2:G$31),_xlfn.STDEV.S(r_sortiert!G$2:G$31),1)</f>
        <v>0.96849466204644907</v>
      </c>
      <c r="K30">
        <f>NORMDIST(r_sortiert!H30,AVERAGE(r_sortiert!H$2:H$31),_xlfn.STDEV.S(r_sortiert!H$2:H$31),1)</f>
        <v>0.95122010050110695</v>
      </c>
      <c r="L30">
        <f>NORMDIST(r_sortiert!I30,AVERAGE(r_sortiert!I$2:I$31),_xlfn.STDEV.S(r_sortiert!I$2:I$31),1)</f>
        <v>0.98435552628716205</v>
      </c>
      <c r="M30">
        <f t="shared" si="0"/>
        <v>1.4320115925031962E-2</v>
      </c>
      <c r="N30">
        <f t="shared" si="1"/>
        <v>5.9205738376104322E-2</v>
      </c>
      <c r="O30">
        <f t="shared" si="1"/>
        <v>4.3268708077997431E-2</v>
      </c>
      <c r="P30">
        <f t="shared" si="1"/>
        <v>4.4639172989514142E-2</v>
      </c>
      <c r="Q30">
        <f t="shared" si="1"/>
        <v>5.8890377304758212E-2</v>
      </c>
      <c r="R30">
        <f t="shared" si="1"/>
        <v>5.3481393547794909E-2</v>
      </c>
      <c r="S30">
        <f t="shared" si="1"/>
        <v>3.5161328713115725E-2</v>
      </c>
      <c r="T30">
        <f t="shared" si="1"/>
        <v>1.7886767167773598E-2</v>
      </c>
      <c r="U30">
        <f t="shared" si="1"/>
        <v>5.1022192953828704E-2</v>
      </c>
    </row>
    <row r="31" spans="1:21" x14ac:dyDescent="0.25">
      <c r="A31">
        <v>30</v>
      </c>
      <c r="B31">
        <f t="shared" si="2"/>
        <v>0.47540983606557374</v>
      </c>
      <c r="C31">
        <f t="shared" si="3"/>
        <v>0.96666666666666667</v>
      </c>
      <c r="D31">
        <f>NORMDIST(r_sortiert!A31,AVERAGE(r_sortiert!A$2:A$62),_xlfn.STDEV.S(r_sortiert!A$2:A$62),1)</f>
        <v>0.45583477963537394</v>
      </c>
      <c r="E31">
        <f>NORMDIST(r_sortiert!B31,AVERAGE(r_sortiert!B$2:B$31),_xlfn.STDEV.S(r_sortiert!B$2:B$31),1)</f>
        <v>0.99755329527496028</v>
      </c>
      <c r="F31">
        <f>NORMDIST(r_sortiert!C31,AVERAGE(r_sortiert!C$2:C$31),_xlfn.STDEV.S(r_sortiert!C$2:C$31),1)</f>
        <v>0.99989973201024196</v>
      </c>
      <c r="G31">
        <f>NORMDIST(r_sortiert!D31,AVERAGE(r_sortiert!D$2:D$31),_xlfn.STDEV.S(r_sortiert!D$2:D$31),1)</f>
        <v>0.99987030813234601</v>
      </c>
      <c r="H31">
        <f>NORMDIST(r_sortiert!E31,AVERAGE(r_sortiert!E$2:E$31),_xlfn.STDEV.S(r_sortiert!E$2:E$31),1)</f>
        <v>0.99664547768770451</v>
      </c>
      <c r="I31">
        <f>NORMDIST(r_sortiert!F31,AVERAGE(r_sortiert!F$2:F$31),_xlfn.STDEV.S(r_sortiert!F$2:F$31),1)</f>
        <v>0.99960456600338143</v>
      </c>
      <c r="J31">
        <f>NORMDIST(r_sortiert!G31,AVERAGE(r_sortiert!G$2:G$31),_xlfn.STDEV.S(r_sortiert!G$2:G$31),1)</f>
        <v>0.99979587558728145</v>
      </c>
      <c r="K31">
        <f>NORMDIST(r_sortiert!H31,AVERAGE(r_sortiert!H$2:H$31),_xlfn.STDEV.S(r_sortiert!H$2:H$31),1)</f>
        <v>0.99609529955191911</v>
      </c>
      <c r="L31">
        <f>NORMDIST(r_sortiert!I31,AVERAGE(r_sortiert!I$2:I$31),_xlfn.STDEV.S(r_sortiert!I$2:I$31),1)</f>
        <v>0.9997191891462468</v>
      </c>
      <c r="M31">
        <f t="shared" si="0"/>
        <v>1.95750564301998E-2</v>
      </c>
      <c r="N31">
        <f t="shared" si="1"/>
        <v>3.0886628608293609E-2</v>
      </c>
      <c r="O31">
        <f t="shared" si="1"/>
        <v>3.3233065343575285E-2</v>
      </c>
      <c r="P31">
        <f t="shared" si="1"/>
        <v>3.3203641465679334E-2</v>
      </c>
      <c r="Q31">
        <f t="shared" si="1"/>
        <v>2.9978811021037832E-2</v>
      </c>
      <c r="R31">
        <f t="shared" si="1"/>
        <v>3.293789933671476E-2</v>
      </c>
      <c r="S31">
        <f t="shared" si="1"/>
        <v>3.3129208920614772E-2</v>
      </c>
      <c r="T31">
        <f t="shared" si="1"/>
        <v>2.9428632885252437E-2</v>
      </c>
      <c r="U31">
        <f t="shared" si="1"/>
        <v>3.3052522479580126E-2</v>
      </c>
    </row>
    <row r="32" spans="1:21" x14ac:dyDescent="0.25">
      <c r="A32">
        <v>31</v>
      </c>
      <c r="B32">
        <f t="shared" si="2"/>
        <v>0.49180327868852458</v>
      </c>
      <c r="D32">
        <f>NORMDIST(r_sortiert!A32,AVERAGE(r_sortiert!A$2:A$62),_xlfn.STDEV.S(r_sortiert!A$2:A$62),1)</f>
        <v>0.46413643963792495</v>
      </c>
      <c r="M32">
        <f t="shared" si="0"/>
        <v>2.7666839050599634E-2</v>
      </c>
    </row>
    <row r="33" spans="1:13" x14ac:dyDescent="0.25">
      <c r="A33">
        <v>32</v>
      </c>
      <c r="B33">
        <f t="shared" si="2"/>
        <v>0.50819672131147542</v>
      </c>
      <c r="D33">
        <f>NORMDIST(r_sortiert!A33,AVERAGE(r_sortiert!A$2:A$62),_xlfn.STDEV.S(r_sortiert!A$2:A$62),1)</f>
        <v>0.49670478796962797</v>
      </c>
      <c r="M33">
        <f t="shared" si="0"/>
        <v>1.1491933341847449E-2</v>
      </c>
    </row>
    <row r="34" spans="1:13" x14ac:dyDescent="0.25">
      <c r="A34">
        <v>33</v>
      </c>
      <c r="B34">
        <f t="shared" si="2"/>
        <v>0.52459016393442626</v>
      </c>
      <c r="D34">
        <f>NORMDIST(r_sortiert!A34,AVERAGE(r_sortiert!A$2:A$62),_xlfn.STDEV.S(r_sortiert!A$2:A$62),1)</f>
        <v>0.51066041750345537</v>
      </c>
      <c r="M34">
        <f t="shared" si="0"/>
        <v>1.3929746430970891E-2</v>
      </c>
    </row>
    <row r="35" spans="1:13" x14ac:dyDescent="0.25">
      <c r="A35">
        <v>34</v>
      </c>
      <c r="B35">
        <f t="shared" si="2"/>
        <v>0.54098360655737709</v>
      </c>
      <c r="D35">
        <f>NORMDIST(r_sortiert!A35,AVERAGE(r_sortiert!A$2:A$62),_xlfn.STDEV.S(r_sortiert!A$2:A$62),1)</f>
        <v>0.51429956300470225</v>
      </c>
      <c r="M35">
        <f t="shared" si="0"/>
        <v>2.6684043552674841E-2</v>
      </c>
    </row>
    <row r="36" spans="1:13" x14ac:dyDescent="0.25">
      <c r="A36">
        <v>35</v>
      </c>
      <c r="B36">
        <f t="shared" si="2"/>
        <v>0.55737704918032782</v>
      </c>
      <c r="D36">
        <f>NORMDIST(r_sortiert!A36,AVERAGE(r_sortiert!A$2:A$62),_xlfn.STDEV.S(r_sortiert!A$2:A$62),1)</f>
        <v>0.52354299989505226</v>
      </c>
      <c r="M36">
        <f t="shared" si="0"/>
        <v>3.3834049285275558E-2</v>
      </c>
    </row>
    <row r="37" spans="1:13" x14ac:dyDescent="0.25">
      <c r="A37">
        <v>36</v>
      </c>
      <c r="B37">
        <f t="shared" si="2"/>
        <v>0.57377049180327866</v>
      </c>
      <c r="D37">
        <f>NORMDIST(r_sortiert!A37,AVERAGE(r_sortiert!A$2:A$62),_xlfn.STDEV.S(r_sortiert!A$2:A$62),1)</f>
        <v>0.52626837632381285</v>
      </c>
      <c r="M37">
        <f t="shared" si="0"/>
        <v>4.7502115479465812E-2</v>
      </c>
    </row>
    <row r="38" spans="1:13" x14ac:dyDescent="0.25">
      <c r="A38">
        <v>37</v>
      </c>
      <c r="B38">
        <f t="shared" si="2"/>
        <v>0.5901639344262295</v>
      </c>
      <c r="D38">
        <f>NORMDIST(r_sortiert!A38,AVERAGE(r_sortiert!A$2:A$62),_xlfn.STDEV.S(r_sortiert!A$2:A$62),1)</f>
        <v>0.56273932204823918</v>
      </c>
      <c r="M38">
        <f t="shared" si="0"/>
        <v>2.7424612377990321E-2</v>
      </c>
    </row>
    <row r="39" spans="1:13" x14ac:dyDescent="0.25">
      <c r="A39">
        <v>38</v>
      </c>
      <c r="B39">
        <f t="shared" si="2"/>
        <v>0.60655737704918034</v>
      </c>
      <c r="D39">
        <f>NORMDIST(r_sortiert!A39,AVERAGE(r_sortiert!A$2:A$62),_xlfn.STDEV.S(r_sortiert!A$2:A$62),1)</f>
        <v>0.56872493698005666</v>
      </c>
      <c r="M39">
        <f t="shared" si="0"/>
        <v>3.7832440069123674E-2</v>
      </c>
    </row>
    <row r="40" spans="1:13" x14ac:dyDescent="0.25">
      <c r="A40">
        <v>39</v>
      </c>
      <c r="B40">
        <f t="shared" si="2"/>
        <v>0.62295081967213117</v>
      </c>
      <c r="D40">
        <f>NORMDIST(r_sortiert!A40,AVERAGE(r_sortiert!A$2:A$62),_xlfn.STDEV.S(r_sortiert!A$2:A$62),1)</f>
        <v>0.59367713520655063</v>
      </c>
      <c r="M40">
        <f t="shared" si="0"/>
        <v>2.9273684465580541E-2</v>
      </c>
    </row>
    <row r="41" spans="1:13" x14ac:dyDescent="0.25">
      <c r="A41">
        <v>40</v>
      </c>
      <c r="B41">
        <f t="shared" si="2"/>
        <v>0.63934426229508201</v>
      </c>
      <c r="D41">
        <f>NORMDIST(r_sortiert!A41,AVERAGE(r_sortiert!A$2:A$62),_xlfn.STDEV.S(r_sortiert!A$2:A$62),1)</f>
        <v>0.59677175711695507</v>
      </c>
      <c r="M41">
        <f t="shared" si="0"/>
        <v>4.257250517812694E-2</v>
      </c>
    </row>
    <row r="42" spans="1:13" x14ac:dyDescent="0.25">
      <c r="A42">
        <v>41</v>
      </c>
      <c r="B42">
        <f t="shared" si="2"/>
        <v>0.65573770491803274</v>
      </c>
      <c r="D42">
        <f>NORMDIST(r_sortiert!A42,AVERAGE(r_sortiert!A$2:A$62),_xlfn.STDEV.S(r_sortiert!A$2:A$62),1)</f>
        <v>0.62201859391902226</v>
      </c>
      <c r="M42">
        <f t="shared" si="0"/>
        <v>3.3719110999010482E-2</v>
      </c>
    </row>
    <row r="43" spans="1:13" x14ac:dyDescent="0.25">
      <c r="A43">
        <v>42</v>
      </c>
      <c r="B43">
        <f t="shared" si="2"/>
        <v>0.67213114754098358</v>
      </c>
      <c r="D43">
        <f>NORMDIST(r_sortiert!A43,AVERAGE(r_sortiert!A$2:A$62),_xlfn.STDEV.S(r_sortiert!A$2:A$62),1)</f>
        <v>0.62749911728615237</v>
      </c>
      <c r="M43">
        <f t="shared" si="0"/>
        <v>4.4632030254831201E-2</v>
      </c>
    </row>
    <row r="44" spans="1:13" x14ac:dyDescent="0.25">
      <c r="A44">
        <v>43</v>
      </c>
      <c r="B44">
        <f t="shared" si="2"/>
        <v>0.68852459016393441</v>
      </c>
      <c r="D44">
        <f>NORMDIST(r_sortiert!A44,AVERAGE(r_sortiert!A$2:A$62),_xlfn.STDEV.S(r_sortiert!A$2:A$62),1)</f>
        <v>0.66992215678180489</v>
      </c>
      <c r="M44">
        <f t="shared" si="0"/>
        <v>1.8602433382129524E-2</v>
      </c>
    </row>
    <row r="45" spans="1:13" x14ac:dyDescent="0.25">
      <c r="A45">
        <v>44</v>
      </c>
      <c r="B45">
        <f t="shared" si="2"/>
        <v>0.70491803278688525</v>
      </c>
      <c r="D45">
        <f>NORMDIST(r_sortiert!A45,AVERAGE(r_sortiert!A$2:A$62),_xlfn.STDEV.S(r_sortiert!A$2:A$62),1)</f>
        <v>0.6981805333561697</v>
      </c>
      <c r="M45">
        <f t="shared" si="0"/>
        <v>6.7374994307155545E-3</v>
      </c>
    </row>
    <row r="46" spans="1:13" x14ac:dyDescent="0.25">
      <c r="A46">
        <v>45</v>
      </c>
      <c r="B46">
        <f t="shared" si="2"/>
        <v>0.72131147540983609</v>
      </c>
      <c r="D46">
        <f>NORMDIST(r_sortiert!A46,AVERAGE(r_sortiert!A$2:A$62),_xlfn.STDEV.S(r_sortiert!A$2:A$62),1)</f>
        <v>0.71428540267065488</v>
      </c>
      <c r="M46">
        <f t="shared" si="0"/>
        <v>7.0260727391812106E-3</v>
      </c>
    </row>
    <row r="47" spans="1:13" x14ac:dyDescent="0.25">
      <c r="A47">
        <v>46</v>
      </c>
      <c r="B47">
        <f t="shared" si="2"/>
        <v>0.73770491803278693</v>
      </c>
      <c r="D47">
        <f>NORMDIST(r_sortiert!A47,AVERAGE(r_sortiert!A$2:A$62),_xlfn.STDEV.S(r_sortiert!A$2:A$62),1)</f>
        <v>0.7185356277635202</v>
      </c>
      <c r="M47">
        <f t="shared" si="0"/>
        <v>1.9169290269266726E-2</v>
      </c>
    </row>
    <row r="48" spans="1:13" x14ac:dyDescent="0.25">
      <c r="A48">
        <v>47</v>
      </c>
      <c r="B48">
        <f t="shared" si="2"/>
        <v>0.75409836065573765</v>
      </c>
      <c r="D48">
        <f>NORMDIST(r_sortiert!A48,AVERAGE(r_sortiert!A$2:A$62),_xlfn.STDEV.S(r_sortiert!A$2:A$62),1)</f>
        <v>0.7308490987705949</v>
      </c>
      <c r="M48">
        <f t="shared" si="0"/>
        <v>2.3249261885142758E-2</v>
      </c>
    </row>
    <row r="49" spans="1:21" x14ac:dyDescent="0.25">
      <c r="A49">
        <v>48</v>
      </c>
      <c r="B49">
        <f t="shared" si="2"/>
        <v>0.77049180327868849</v>
      </c>
      <c r="D49">
        <f>NORMDIST(r_sortiert!A49,AVERAGE(r_sortiert!A$2:A$62),_xlfn.STDEV.S(r_sortiert!A$2:A$62),1)</f>
        <v>0.75998912367033755</v>
      </c>
      <c r="M49">
        <f t="shared" si="0"/>
        <v>1.050267960835094E-2</v>
      </c>
    </row>
    <row r="50" spans="1:21" x14ac:dyDescent="0.25">
      <c r="A50">
        <v>49</v>
      </c>
      <c r="B50">
        <f t="shared" si="2"/>
        <v>0.78688524590163933</v>
      </c>
      <c r="D50">
        <f>NORMDIST(r_sortiert!A50,AVERAGE(r_sortiert!A$2:A$62),_xlfn.STDEV.S(r_sortiert!A$2:A$62),1)</f>
        <v>0.77905694979388262</v>
      </c>
      <c r="M50">
        <f t="shared" si="0"/>
        <v>7.8282961077567048E-3</v>
      </c>
    </row>
    <row r="51" spans="1:21" x14ac:dyDescent="0.25">
      <c r="A51">
        <v>50</v>
      </c>
      <c r="B51">
        <f t="shared" si="2"/>
        <v>0.80327868852459017</v>
      </c>
      <c r="D51">
        <f>NORMDIST(r_sortiert!A51,AVERAGE(r_sortiert!A$2:A$62),_xlfn.STDEV.S(r_sortiert!A$2:A$62),1)</f>
        <v>0.81911398512518385</v>
      </c>
      <c r="M51">
        <f t="shared" si="0"/>
        <v>1.5835296600593685E-2</v>
      </c>
    </row>
    <row r="52" spans="1:21" x14ac:dyDescent="0.25">
      <c r="A52">
        <v>51</v>
      </c>
      <c r="B52">
        <f t="shared" si="2"/>
        <v>0.81967213114754101</v>
      </c>
      <c r="D52">
        <f>NORMDIST(r_sortiert!A52,AVERAGE(r_sortiert!A$2:A$62),_xlfn.STDEV.S(r_sortiert!A$2:A$62),1)</f>
        <v>0.8201131563852766</v>
      </c>
      <c r="M52">
        <f t="shared" si="0"/>
        <v>4.4102523773559277E-4</v>
      </c>
    </row>
    <row r="53" spans="1:21" x14ac:dyDescent="0.25">
      <c r="A53">
        <v>52</v>
      </c>
      <c r="B53">
        <f t="shared" si="2"/>
        <v>0.83606557377049184</v>
      </c>
      <c r="D53">
        <f>NORMDIST(r_sortiert!A53,AVERAGE(r_sortiert!A$2:A$62),_xlfn.STDEV.S(r_sortiert!A$2:A$62),1)</f>
        <v>0.88659256668318898</v>
      </c>
      <c r="M53">
        <f t="shared" si="0"/>
        <v>5.0526992912697133E-2</v>
      </c>
    </row>
    <row r="54" spans="1:21" x14ac:dyDescent="0.25">
      <c r="A54">
        <v>53</v>
      </c>
      <c r="B54">
        <f t="shared" si="2"/>
        <v>0.85245901639344257</v>
      </c>
      <c r="D54">
        <f>NORMDIST(r_sortiert!A54,AVERAGE(r_sortiert!A$2:A$62),_xlfn.STDEV.S(r_sortiert!A$2:A$62),1)</f>
        <v>0.88790260471715521</v>
      </c>
      <c r="M54">
        <f t="shared" si="0"/>
        <v>3.5443588323712638E-2</v>
      </c>
    </row>
    <row r="55" spans="1:21" x14ac:dyDescent="0.25">
      <c r="A55">
        <v>54</v>
      </c>
      <c r="B55">
        <f t="shared" si="2"/>
        <v>0.86885245901639341</v>
      </c>
      <c r="D55">
        <f>NORMDIST(r_sortiert!A55,AVERAGE(r_sortiert!A$2:A$62),_xlfn.STDEV.S(r_sortiert!A$2:A$62),1)</f>
        <v>0.89622323004594384</v>
      </c>
      <c r="M55">
        <f t="shared" si="0"/>
        <v>2.7370771029550434E-2</v>
      </c>
    </row>
    <row r="56" spans="1:21" x14ac:dyDescent="0.25">
      <c r="A56">
        <v>55</v>
      </c>
      <c r="B56">
        <f t="shared" si="2"/>
        <v>0.88524590163934425</v>
      </c>
      <c r="D56">
        <f>NORMDIST(r_sortiert!A56,AVERAGE(r_sortiert!A$2:A$62),_xlfn.STDEV.S(r_sortiert!A$2:A$62),1)</f>
        <v>0.89656562948528928</v>
      </c>
      <c r="M56">
        <f t="shared" si="0"/>
        <v>1.1319727845945038E-2</v>
      </c>
    </row>
    <row r="57" spans="1:21" x14ac:dyDescent="0.25">
      <c r="A57">
        <v>56</v>
      </c>
      <c r="B57">
        <f t="shared" si="2"/>
        <v>0.90163934426229508</v>
      </c>
      <c r="D57">
        <f>NORMDIST(r_sortiert!A57,AVERAGE(r_sortiert!A$2:A$62),_xlfn.STDEV.S(r_sortiert!A$2:A$62),1)</f>
        <v>0.90087611318568683</v>
      </c>
      <c r="M57">
        <f t="shared" si="0"/>
        <v>7.6323107660825062E-4</v>
      </c>
    </row>
    <row r="58" spans="1:21" x14ac:dyDescent="0.25">
      <c r="A58">
        <v>57</v>
      </c>
      <c r="B58">
        <f t="shared" si="2"/>
        <v>0.91803278688524592</v>
      </c>
      <c r="D58">
        <f>NORMDIST(r_sortiert!A58,AVERAGE(r_sortiert!A$2:A$62),_xlfn.STDEV.S(r_sortiert!A$2:A$62),1)</f>
        <v>0.92075194125365623</v>
      </c>
      <c r="M58">
        <f t="shared" si="0"/>
        <v>2.7191543684103037E-3</v>
      </c>
    </row>
    <row r="59" spans="1:21" x14ac:dyDescent="0.25">
      <c r="A59">
        <v>58</v>
      </c>
      <c r="B59">
        <f t="shared" si="2"/>
        <v>0.93442622950819676</v>
      </c>
      <c r="D59">
        <f>NORMDIST(r_sortiert!A59,AVERAGE(r_sortiert!A$2:A$62),_xlfn.STDEV.S(r_sortiert!A$2:A$62),1)</f>
        <v>0.94168773408661277</v>
      </c>
      <c r="M59">
        <f t="shared" si="0"/>
        <v>7.2615045784160115E-3</v>
      </c>
    </row>
    <row r="60" spans="1:21" x14ac:dyDescent="0.25">
      <c r="A60">
        <v>59</v>
      </c>
      <c r="B60">
        <f t="shared" si="2"/>
        <v>0.95081967213114749</v>
      </c>
      <c r="D60">
        <f>NORMDIST(r_sortiert!A60,AVERAGE(r_sortiert!A$2:A$62),_xlfn.STDEV.S(r_sortiert!A$2:A$62),1)</f>
        <v>0.95346087848254502</v>
      </c>
      <c r="M60">
        <f t="shared" si="0"/>
        <v>2.6412063513975292E-3</v>
      </c>
    </row>
    <row r="61" spans="1:21" x14ac:dyDescent="0.25">
      <c r="A61">
        <v>60</v>
      </c>
      <c r="B61">
        <f t="shared" si="2"/>
        <v>0.96721311475409832</v>
      </c>
      <c r="D61">
        <f>NORMDIST(r_sortiert!A61,AVERAGE(r_sortiert!A$2:A$62),_xlfn.STDEV.S(r_sortiert!A$2:A$62),1)</f>
        <v>0.99529750102884185</v>
      </c>
      <c r="M61">
        <f t="shared" si="0"/>
        <v>2.8084386274743522E-2</v>
      </c>
    </row>
    <row r="62" spans="1:21" x14ac:dyDescent="0.25">
      <c r="A62">
        <v>61</v>
      </c>
      <c r="B62">
        <f t="shared" si="2"/>
        <v>0.98360655737704916</v>
      </c>
      <c r="D62">
        <f>NORMDIST(r_sortiert!A62,AVERAGE(r_sortiert!A$2:A$62),_xlfn.STDEV.S(r_sortiert!A$2:A$62),1)</f>
        <v>0.99777346917024201</v>
      </c>
      <c r="M62">
        <f t="shared" si="0"/>
        <v>1.4166911793192849E-2</v>
      </c>
    </row>
    <row r="64" spans="1:21" x14ac:dyDescent="0.25">
      <c r="M64">
        <f>MAX(M2:M62)</f>
        <v>5.0526992912697133E-2</v>
      </c>
      <c r="N64">
        <f t="shared" ref="N64:U64" si="4">MAX(N2:N31)</f>
        <v>0.1497705917936541</v>
      </c>
      <c r="O64">
        <f t="shared" si="4"/>
        <v>0.21849466593323247</v>
      </c>
      <c r="P64">
        <f t="shared" si="4"/>
        <v>0.21828911748678131</v>
      </c>
      <c r="Q64">
        <f t="shared" si="4"/>
        <v>0.19181676015627297</v>
      </c>
      <c r="R64">
        <f t="shared" si="4"/>
        <v>0.17290768381697741</v>
      </c>
      <c r="S64">
        <f t="shared" si="4"/>
        <v>0.16623426623262094</v>
      </c>
      <c r="T64">
        <f t="shared" si="4"/>
        <v>0.13338012846052011</v>
      </c>
      <c r="U64">
        <f t="shared" si="4"/>
        <v>0.12017616543282805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opLeftCell="A10" workbookViewId="0">
      <selection activeCell="J66" sqref="J66"/>
    </sheetView>
  </sheetViews>
  <sheetFormatPr baseColWidth="10" defaultRowHeight="15" x14ac:dyDescent="0.25"/>
  <cols>
    <col min="1" max="1" width="16.85546875" bestFit="1" customWidth="1"/>
    <col min="2" max="2" width="12" bestFit="1" customWidth="1"/>
    <col min="3" max="3" width="9.28515625" style="6" customWidth="1"/>
    <col min="4" max="4" width="9.28515625" customWidth="1"/>
    <col min="5" max="10" width="9.28515625" style="6" customWidth="1"/>
    <col min="11" max="11" width="12" style="6" bestFit="1" customWidth="1"/>
    <col min="12" max="13" width="12" bestFit="1" customWidth="1"/>
    <col min="14" max="14" width="11" bestFit="1" customWidth="1"/>
    <col min="15" max="15" width="12" bestFit="1" customWidth="1"/>
    <col min="16" max="17" width="12" style="6" bestFit="1" customWidth="1"/>
    <col min="18" max="18" width="12" bestFit="1" customWidth="1"/>
    <col min="19" max="19" width="12" style="6" bestFit="1" customWidth="1"/>
  </cols>
  <sheetData>
    <row r="1" spans="1:19" x14ac:dyDescent="0.25">
      <c r="A1" t="s">
        <v>0</v>
      </c>
      <c r="B1" t="s">
        <v>1</v>
      </c>
      <c r="C1" s="6" t="s">
        <v>79</v>
      </c>
      <c r="D1" t="s">
        <v>80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  <c r="K1"/>
      <c r="P1"/>
      <c r="Q1"/>
      <c r="S1"/>
    </row>
    <row r="2" spans="1:19" x14ac:dyDescent="0.25">
      <c r="A2">
        <v>1</v>
      </c>
      <c r="B2">
        <v>35</v>
      </c>
      <c r="C2" s="6">
        <v>20</v>
      </c>
      <c r="D2">
        <v>21</v>
      </c>
      <c r="E2" s="6">
        <v>0</v>
      </c>
      <c r="F2" s="6">
        <v>7</v>
      </c>
      <c r="G2" s="6">
        <v>1</v>
      </c>
      <c r="H2" s="6">
        <v>3</v>
      </c>
      <c r="I2" s="6">
        <v>13</v>
      </c>
      <c r="J2" s="6">
        <v>4</v>
      </c>
      <c r="K2"/>
      <c r="P2"/>
      <c r="Q2"/>
      <c r="S2"/>
    </row>
    <row r="3" spans="1:19" x14ac:dyDescent="0.25">
      <c r="A3">
        <v>2</v>
      </c>
      <c r="B3">
        <v>51</v>
      </c>
      <c r="C3" s="6">
        <v>13</v>
      </c>
      <c r="D3">
        <v>8</v>
      </c>
      <c r="E3" s="6">
        <v>2</v>
      </c>
      <c r="F3" s="6">
        <v>0</v>
      </c>
      <c r="G3" s="6">
        <v>2</v>
      </c>
      <c r="H3" s="6">
        <v>9</v>
      </c>
      <c r="I3" s="6">
        <v>13</v>
      </c>
      <c r="J3" s="6">
        <v>3</v>
      </c>
      <c r="K3"/>
      <c r="P3"/>
      <c r="Q3"/>
      <c r="S3"/>
    </row>
    <row r="4" spans="1:19" x14ac:dyDescent="0.25">
      <c r="A4">
        <v>3</v>
      </c>
      <c r="B4">
        <v>54</v>
      </c>
      <c r="C4" s="6">
        <v>25</v>
      </c>
      <c r="D4">
        <v>3</v>
      </c>
      <c r="E4" s="6">
        <v>12</v>
      </c>
      <c r="F4" s="6">
        <v>11</v>
      </c>
      <c r="G4" s="6">
        <v>14</v>
      </c>
      <c r="H4" s="6">
        <v>0</v>
      </c>
      <c r="I4" s="6">
        <v>15</v>
      </c>
      <c r="J4" s="6">
        <v>7</v>
      </c>
      <c r="K4"/>
      <c r="P4"/>
      <c r="Q4"/>
      <c r="S4"/>
    </row>
    <row r="5" spans="1:19" x14ac:dyDescent="0.25">
      <c r="A5">
        <v>4</v>
      </c>
      <c r="B5">
        <v>64</v>
      </c>
      <c r="C5" s="6">
        <v>3</v>
      </c>
      <c r="D5">
        <v>44</v>
      </c>
      <c r="E5" s="6">
        <v>1</v>
      </c>
      <c r="F5" s="6">
        <v>0</v>
      </c>
      <c r="G5" s="6">
        <v>2</v>
      </c>
      <c r="H5" s="6">
        <v>1</v>
      </c>
      <c r="I5" s="6">
        <v>2</v>
      </c>
      <c r="J5" s="6">
        <v>3</v>
      </c>
      <c r="K5"/>
      <c r="P5"/>
      <c r="Q5"/>
      <c r="S5"/>
    </row>
    <row r="6" spans="1:19" x14ac:dyDescent="0.25">
      <c r="A6">
        <v>5</v>
      </c>
      <c r="B6">
        <v>38</v>
      </c>
      <c r="C6" s="6">
        <v>6</v>
      </c>
      <c r="D6">
        <v>26</v>
      </c>
      <c r="E6" s="6">
        <v>1</v>
      </c>
      <c r="F6" s="6">
        <v>0</v>
      </c>
      <c r="G6" s="6">
        <v>8</v>
      </c>
      <c r="H6" s="6">
        <v>16</v>
      </c>
      <c r="I6" s="6">
        <v>17</v>
      </c>
      <c r="J6" s="6">
        <v>20</v>
      </c>
      <c r="K6"/>
      <c r="P6"/>
      <c r="Q6"/>
      <c r="S6"/>
    </row>
    <row r="7" spans="1:19" x14ac:dyDescent="0.25">
      <c r="A7">
        <v>6</v>
      </c>
      <c r="B7">
        <v>66</v>
      </c>
      <c r="C7" s="6">
        <v>23</v>
      </c>
      <c r="D7">
        <v>4</v>
      </c>
      <c r="E7" s="6">
        <v>1</v>
      </c>
      <c r="F7" s="6">
        <v>0</v>
      </c>
      <c r="G7" s="6">
        <v>1</v>
      </c>
      <c r="H7" s="6">
        <v>0</v>
      </c>
      <c r="I7" s="6">
        <v>7</v>
      </c>
      <c r="J7" s="6">
        <v>4</v>
      </c>
      <c r="K7"/>
      <c r="P7"/>
      <c r="Q7"/>
      <c r="S7"/>
    </row>
    <row r="8" spans="1:19" x14ac:dyDescent="0.25">
      <c r="A8">
        <v>7</v>
      </c>
      <c r="B8">
        <v>41</v>
      </c>
      <c r="C8" s="6">
        <v>10</v>
      </c>
      <c r="D8">
        <v>12</v>
      </c>
      <c r="E8" s="6">
        <v>0</v>
      </c>
      <c r="F8" s="6">
        <v>0</v>
      </c>
      <c r="G8" s="6">
        <v>5</v>
      </c>
      <c r="H8" s="6">
        <v>5</v>
      </c>
      <c r="I8" s="6">
        <v>39</v>
      </c>
      <c r="J8" s="6">
        <v>12</v>
      </c>
      <c r="K8"/>
      <c r="P8"/>
      <c r="Q8"/>
      <c r="S8"/>
    </row>
    <row r="9" spans="1:19" x14ac:dyDescent="0.25">
      <c r="A9">
        <v>8</v>
      </c>
      <c r="B9">
        <v>71</v>
      </c>
      <c r="C9" s="6">
        <v>45</v>
      </c>
      <c r="D9">
        <v>17</v>
      </c>
      <c r="E9" s="6">
        <v>1</v>
      </c>
      <c r="F9" s="6">
        <v>3</v>
      </c>
      <c r="G9" s="6">
        <v>5</v>
      </c>
      <c r="H9" s="6">
        <v>23</v>
      </c>
      <c r="I9" s="6">
        <v>23</v>
      </c>
      <c r="J9" s="6">
        <v>9</v>
      </c>
      <c r="K9"/>
      <c r="P9"/>
      <c r="Q9"/>
      <c r="S9"/>
    </row>
    <row r="10" spans="1:19" x14ac:dyDescent="0.25">
      <c r="A10">
        <v>9</v>
      </c>
      <c r="B10">
        <v>62</v>
      </c>
      <c r="C10" s="6">
        <v>3</v>
      </c>
      <c r="D10">
        <v>15</v>
      </c>
      <c r="E10" s="6">
        <v>13</v>
      </c>
      <c r="F10" s="6">
        <v>0</v>
      </c>
      <c r="G10" s="6">
        <v>1</v>
      </c>
      <c r="H10" s="6">
        <v>2</v>
      </c>
      <c r="I10" s="6">
        <v>9</v>
      </c>
      <c r="J10" s="6">
        <v>8</v>
      </c>
      <c r="K10"/>
      <c r="P10"/>
      <c r="Q10"/>
      <c r="S10"/>
    </row>
    <row r="11" spans="1:19" x14ac:dyDescent="0.25">
      <c r="A11">
        <v>10</v>
      </c>
      <c r="B11">
        <v>83</v>
      </c>
      <c r="C11" s="6">
        <v>28</v>
      </c>
      <c r="D11">
        <v>7</v>
      </c>
      <c r="E11" s="6">
        <v>2</v>
      </c>
      <c r="F11" s="6">
        <v>14</v>
      </c>
      <c r="G11" s="6">
        <v>20</v>
      </c>
      <c r="H11" s="6">
        <v>0</v>
      </c>
      <c r="I11" s="6">
        <v>20</v>
      </c>
      <c r="J11" s="6">
        <v>4</v>
      </c>
      <c r="K11"/>
      <c r="P11"/>
      <c r="Q11"/>
      <c r="S11"/>
    </row>
    <row r="12" spans="1:19" x14ac:dyDescent="0.25">
      <c r="A12">
        <v>11</v>
      </c>
      <c r="B12">
        <v>58</v>
      </c>
      <c r="C12" s="6">
        <v>4</v>
      </c>
      <c r="D12">
        <v>6</v>
      </c>
      <c r="E12" s="6">
        <v>1</v>
      </c>
      <c r="F12" s="6">
        <v>0</v>
      </c>
      <c r="G12" s="6">
        <v>1</v>
      </c>
      <c r="H12" s="6">
        <v>16</v>
      </c>
      <c r="I12" s="6">
        <v>2</v>
      </c>
      <c r="J12" s="6">
        <v>5</v>
      </c>
      <c r="K12"/>
      <c r="P12"/>
      <c r="Q12"/>
      <c r="S12"/>
    </row>
    <row r="13" spans="1:19" x14ac:dyDescent="0.25">
      <c r="A13">
        <v>12</v>
      </c>
      <c r="B13">
        <v>66</v>
      </c>
      <c r="C13" s="6">
        <v>18</v>
      </c>
      <c r="D13">
        <v>1</v>
      </c>
      <c r="E13" s="6">
        <v>1</v>
      </c>
      <c r="F13" s="6">
        <v>1</v>
      </c>
      <c r="G13" s="6">
        <v>1</v>
      </c>
      <c r="H13" s="6">
        <v>0</v>
      </c>
      <c r="I13" s="6">
        <v>2</v>
      </c>
      <c r="J13" s="6">
        <v>6</v>
      </c>
      <c r="K13"/>
      <c r="P13"/>
      <c r="Q13"/>
      <c r="S13"/>
    </row>
    <row r="14" spans="1:19" x14ac:dyDescent="0.25">
      <c r="A14">
        <v>13</v>
      </c>
      <c r="B14">
        <v>59</v>
      </c>
      <c r="C14" s="6">
        <v>26</v>
      </c>
      <c r="D14">
        <v>15</v>
      </c>
      <c r="E14" s="6">
        <v>11</v>
      </c>
      <c r="F14" s="6">
        <v>0</v>
      </c>
      <c r="G14" s="6">
        <v>25</v>
      </c>
      <c r="H14" s="6">
        <v>2</v>
      </c>
      <c r="I14" s="6">
        <v>21</v>
      </c>
      <c r="J14" s="6">
        <v>7</v>
      </c>
      <c r="K14"/>
      <c r="P14"/>
      <c r="Q14"/>
      <c r="S14"/>
    </row>
    <row r="15" spans="1:19" x14ac:dyDescent="0.25">
      <c r="A15">
        <v>14</v>
      </c>
      <c r="B15">
        <v>46</v>
      </c>
      <c r="C15" s="6">
        <v>18</v>
      </c>
      <c r="D15">
        <v>25</v>
      </c>
      <c r="E15" s="6">
        <v>0</v>
      </c>
      <c r="F15" s="6">
        <v>0</v>
      </c>
      <c r="G15" s="6">
        <v>1</v>
      </c>
      <c r="H15" s="6">
        <v>6</v>
      </c>
      <c r="I15" s="6">
        <v>13</v>
      </c>
      <c r="J15" s="6">
        <v>4</v>
      </c>
      <c r="K15"/>
      <c r="P15"/>
      <c r="Q15"/>
      <c r="S15"/>
    </row>
    <row r="16" spans="1:19" x14ac:dyDescent="0.25">
      <c r="A16">
        <v>15</v>
      </c>
      <c r="B16">
        <v>39</v>
      </c>
      <c r="C16" s="6">
        <v>11</v>
      </c>
      <c r="D16">
        <v>5</v>
      </c>
      <c r="E16" s="6">
        <v>0</v>
      </c>
      <c r="F16" s="6">
        <v>0</v>
      </c>
      <c r="G16" s="6">
        <v>13</v>
      </c>
      <c r="H16" s="6">
        <v>0</v>
      </c>
      <c r="I16" s="6">
        <v>6</v>
      </c>
      <c r="J16" s="6">
        <v>14</v>
      </c>
      <c r="K16"/>
      <c r="P16"/>
      <c r="Q16"/>
      <c r="S16"/>
    </row>
    <row r="17" spans="1:19" x14ac:dyDescent="0.25">
      <c r="A17">
        <v>16</v>
      </c>
      <c r="B17">
        <v>95</v>
      </c>
      <c r="C17" s="6">
        <v>20</v>
      </c>
      <c r="D17">
        <v>14</v>
      </c>
      <c r="E17" s="6">
        <v>17</v>
      </c>
      <c r="F17" s="6">
        <v>4</v>
      </c>
      <c r="G17" s="6">
        <v>2</v>
      </c>
      <c r="H17" s="6">
        <v>0</v>
      </c>
      <c r="I17" s="6">
        <v>2</v>
      </c>
      <c r="J17" s="6">
        <v>11</v>
      </c>
      <c r="K17"/>
      <c r="P17"/>
      <c r="Q17"/>
      <c r="S17"/>
    </row>
    <row r="18" spans="1:19" x14ac:dyDescent="0.25">
      <c r="A18">
        <v>17</v>
      </c>
      <c r="B18">
        <v>63</v>
      </c>
      <c r="C18" s="6">
        <v>22</v>
      </c>
      <c r="D18">
        <v>1</v>
      </c>
      <c r="E18" s="6">
        <v>24</v>
      </c>
      <c r="F18" s="6">
        <v>15</v>
      </c>
      <c r="G18" s="6">
        <v>1</v>
      </c>
      <c r="H18" s="6">
        <v>1</v>
      </c>
      <c r="I18" s="6">
        <v>7</v>
      </c>
      <c r="J18" s="6">
        <v>5</v>
      </c>
      <c r="K18"/>
      <c r="P18"/>
      <c r="Q18"/>
      <c r="S18"/>
    </row>
    <row r="19" spans="1:19" x14ac:dyDescent="0.25">
      <c r="A19">
        <v>18</v>
      </c>
      <c r="B19">
        <v>42</v>
      </c>
      <c r="C19" s="6">
        <v>16</v>
      </c>
      <c r="D19">
        <v>2</v>
      </c>
      <c r="E19" s="6">
        <v>10</v>
      </c>
      <c r="F19" s="6">
        <v>0</v>
      </c>
      <c r="G19" s="6">
        <v>1</v>
      </c>
      <c r="H19" s="6">
        <v>11</v>
      </c>
      <c r="I19" s="6">
        <v>9</v>
      </c>
      <c r="J19" s="6">
        <v>19</v>
      </c>
      <c r="K19"/>
      <c r="P19"/>
      <c r="Q19"/>
      <c r="S19"/>
    </row>
    <row r="20" spans="1:19" x14ac:dyDescent="0.25">
      <c r="A20">
        <v>19</v>
      </c>
      <c r="B20">
        <v>27</v>
      </c>
      <c r="C20" s="6">
        <v>25</v>
      </c>
      <c r="D20">
        <v>22</v>
      </c>
      <c r="E20" s="6">
        <v>1</v>
      </c>
      <c r="F20" s="6">
        <v>0</v>
      </c>
      <c r="G20" s="6">
        <v>2</v>
      </c>
      <c r="H20" s="6">
        <v>4</v>
      </c>
      <c r="I20" s="6">
        <v>2</v>
      </c>
      <c r="J20" s="6">
        <v>9</v>
      </c>
      <c r="K20"/>
      <c r="P20"/>
      <c r="Q20"/>
      <c r="S20"/>
    </row>
    <row r="21" spans="1:19" x14ac:dyDescent="0.25">
      <c r="A21">
        <v>20</v>
      </c>
      <c r="B21">
        <v>97</v>
      </c>
      <c r="C21" s="6">
        <v>10</v>
      </c>
      <c r="D21">
        <v>15</v>
      </c>
      <c r="E21" s="6">
        <v>1</v>
      </c>
      <c r="F21" s="6">
        <v>0</v>
      </c>
      <c r="G21" s="6">
        <v>1</v>
      </c>
      <c r="H21" s="6">
        <v>1</v>
      </c>
      <c r="I21" s="6">
        <v>13</v>
      </c>
      <c r="J21" s="6">
        <v>3</v>
      </c>
      <c r="K21"/>
      <c r="P21"/>
      <c r="Q21"/>
      <c r="S21"/>
    </row>
    <row r="22" spans="1:19" x14ac:dyDescent="0.25">
      <c r="A22">
        <v>21</v>
      </c>
      <c r="B22">
        <v>22</v>
      </c>
      <c r="C22" s="6">
        <v>3</v>
      </c>
      <c r="D22">
        <v>11</v>
      </c>
      <c r="E22" s="6">
        <v>11</v>
      </c>
      <c r="F22" s="6">
        <v>9</v>
      </c>
      <c r="G22" s="6">
        <v>15</v>
      </c>
      <c r="H22" s="6">
        <v>12</v>
      </c>
      <c r="I22" s="6">
        <v>33</v>
      </c>
      <c r="J22" s="6">
        <v>6</v>
      </c>
      <c r="K22"/>
      <c r="P22"/>
      <c r="Q22"/>
      <c r="S22"/>
    </row>
    <row r="23" spans="1:19" x14ac:dyDescent="0.25">
      <c r="A23">
        <v>22</v>
      </c>
      <c r="B23">
        <v>69</v>
      </c>
      <c r="C23" s="6">
        <v>26</v>
      </c>
      <c r="D23">
        <v>1</v>
      </c>
      <c r="E23" s="6">
        <v>3</v>
      </c>
      <c r="F23" s="6">
        <v>7</v>
      </c>
      <c r="G23" s="6">
        <v>5</v>
      </c>
      <c r="H23" s="6">
        <v>5</v>
      </c>
      <c r="I23" s="6">
        <v>23</v>
      </c>
      <c r="J23" s="6">
        <v>7</v>
      </c>
      <c r="K23"/>
      <c r="P23"/>
      <c r="Q23"/>
      <c r="S23"/>
    </row>
    <row r="24" spans="1:19" x14ac:dyDescent="0.25">
      <c r="A24">
        <v>23</v>
      </c>
      <c r="B24">
        <v>17</v>
      </c>
      <c r="C24" s="6">
        <v>3</v>
      </c>
      <c r="D24">
        <v>14</v>
      </c>
      <c r="E24" s="6">
        <v>0</v>
      </c>
      <c r="F24" s="6">
        <v>1</v>
      </c>
      <c r="G24" s="6">
        <v>13</v>
      </c>
      <c r="H24" s="6">
        <v>0</v>
      </c>
      <c r="I24" s="6">
        <v>8</v>
      </c>
      <c r="J24" s="6">
        <v>3</v>
      </c>
      <c r="K24"/>
      <c r="P24"/>
      <c r="Q24"/>
      <c r="S24"/>
    </row>
    <row r="25" spans="1:19" x14ac:dyDescent="0.25">
      <c r="A25">
        <v>24</v>
      </c>
      <c r="B25">
        <v>17</v>
      </c>
      <c r="C25" s="6">
        <v>15</v>
      </c>
      <c r="D25">
        <v>23</v>
      </c>
      <c r="E25" s="6">
        <v>3</v>
      </c>
      <c r="F25" s="6">
        <v>23</v>
      </c>
      <c r="G25" s="6">
        <v>6</v>
      </c>
      <c r="H25" s="6">
        <v>1</v>
      </c>
      <c r="I25" s="6">
        <v>34</v>
      </c>
      <c r="J25" s="6">
        <v>10</v>
      </c>
      <c r="K25"/>
      <c r="P25"/>
      <c r="Q25"/>
      <c r="S25"/>
    </row>
    <row r="26" spans="1:19" x14ac:dyDescent="0.25">
      <c r="A26">
        <v>25</v>
      </c>
      <c r="B26">
        <v>58</v>
      </c>
      <c r="C26" s="6">
        <v>30</v>
      </c>
      <c r="D26">
        <v>6</v>
      </c>
      <c r="E26" s="6">
        <v>1</v>
      </c>
      <c r="F26" s="6">
        <v>8</v>
      </c>
      <c r="G26" s="6">
        <v>6</v>
      </c>
      <c r="H26" s="6">
        <v>0</v>
      </c>
      <c r="I26" s="6">
        <v>13</v>
      </c>
      <c r="J26" s="6">
        <v>8</v>
      </c>
      <c r="K26"/>
      <c r="P26"/>
      <c r="Q26"/>
      <c r="S26"/>
    </row>
    <row r="27" spans="1:19" x14ac:dyDescent="0.25">
      <c r="A27">
        <v>26</v>
      </c>
      <c r="B27">
        <v>14</v>
      </c>
      <c r="C27" s="6">
        <v>3</v>
      </c>
      <c r="D27">
        <v>6</v>
      </c>
      <c r="E27" s="6">
        <v>0</v>
      </c>
      <c r="F27" s="6">
        <v>0</v>
      </c>
      <c r="G27" s="6">
        <v>9</v>
      </c>
      <c r="H27" s="6">
        <v>12</v>
      </c>
      <c r="I27" s="6">
        <v>25</v>
      </c>
      <c r="J27" s="6">
        <v>14</v>
      </c>
      <c r="K27"/>
      <c r="P27"/>
      <c r="Q27"/>
      <c r="S27"/>
    </row>
    <row r="28" spans="1:19" x14ac:dyDescent="0.25">
      <c r="A28">
        <v>27</v>
      </c>
      <c r="B28">
        <v>42</v>
      </c>
      <c r="C28" s="6">
        <v>9</v>
      </c>
      <c r="D28">
        <v>9</v>
      </c>
      <c r="E28" s="6">
        <v>3</v>
      </c>
      <c r="F28" s="6">
        <v>0</v>
      </c>
      <c r="G28" s="6">
        <v>15</v>
      </c>
      <c r="H28" s="6">
        <v>2</v>
      </c>
      <c r="I28" s="6">
        <v>7</v>
      </c>
      <c r="J28" s="6">
        <v>23</v>
      </c>
      <c r="K28"/>
      <c r="P28"/>
      <c r="Q28"/>
      <c r="S28"/>
    </row>
    <row r="29" spans="1:19" x14ac:dyDescent="0.25">
      <c r="A29">
        <v>28</v>
      </c>
      <c r="B29">
        <v>25</v>
      </c>
      <c r="C29" s="6">
        <v>22</v>
      </c>
      <c r="D29">
        <v>14</v>
      </c>
      <c r="E29" s="6">
        <v>0</v>
      </c>
      <c r="F29" s="6">
        <v>0</v>
      </c>
      <c r="G29" s="6">
        <v>2</v>
      </c>
      <c r="H29" s="6">
        <v>7</v>
      </c>
      <c r="I29" s="6">
        <v>23</v>
      </c>
      <c r="J29" s="6">
        <v>7</v>
      </c>
      <c r="K29"/>
      <c r="P29"/>
      <c r="Q29"/>
      <c r="S29"/>
    </row>
    <row r="30" spans="1:19" x14ac:dyDescent="0.25">
      <c r="A30">
        <v>29</v>
      </c>
      <c r="B30">
        <v>73</v>
      </c>
      <c r="C30" s="6">
        <v>4</v>
      </c>
      <c r="D30">
        <v>37</v>
      </c>
      <c r="E30" s="6">
        <v>0</v>
      </c>
      <c r="F30" s="6">
        <v>0</v>
      </c>
      <c r="G30" s="6">
        <v>7</v>
      </c>
      <c r="H30" s="6">
        <v>0</v>
      </c>
      <c r="I30" s="6">
        <v>31</v>
      </c>
      <c r="J30" s="6">
        <v>3</v>
      </c>
      <c r="K30"/>
      <c r="P30"/>
      <c r="Q30"/>
      <c r="S30"/>
    </row>
    <row r="31" spans="1:19" x14ac:dyDescent="0.25">
      <c r="A31">
        <v>30</v>
      </c>
      <c r="B31">
        <v>58</v>
      </c>
      <c r="C31" s="6">
        <v>12</v>
      </c>
      <c r="D31">
        <v>2</v>
      </c>
      <c r="E31" s="6">
        <v>4</v>
      </c>
      <c r="F31" s="6">
        <v>14</v>
      </c>
      <c r="G31" s="6">
        <v>16</v>
      </c>
      <c r="H31" s="6">
        <v>9</v>
      </c>
      <c r="I31" s="6">
        <v>11</v>
      </c>
      <c r="J31" s="6">
        <v>3</v>
      </c>
      <c r="K31"/>
      <c r="P31"/>
      <c r="Q31"/>
      <c r="S31"/>
    </row>
    <row r="32" spans="1:19" x14ac:dyDescent="0.25">
      <c r="A32">
        <v>31</v>
      </c>
      <c r="B32">
        <v>60</v>
      </c>
      <c r="C32" s="6">
        <v>0</v>
      </c>
      <c r="D32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/>
      <c r="P32"/>
      <c r="Q32"/>
      <c r="S32"/>
    </row>
    <row r="33" spans="1:19" x14ac:dyDescent="0.25">
      <c r="A33">
        <v>32</v>
      </c>
      <c r="B33">
        <v>58</v>
      </c>
      <c r="C33" s="6">
        <v>0</v>
      </c>
      <c r="D33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/>
      <c r="P33"/>
      <c r="Q33"/>
      <c r="S33"/>
    </row>
    <row r="34" spans="1:19" x14ac:dyDescent="0.25">
      <c r="A34">
        <v>33</v>
      </c>
      <c r="B34">
        <v>78</v>
      </c>
      <c r="C34" s="6">
        <v>0</v>
      </c>
      <c r="D34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/>
      <c r="P34"/>
      <c r="Q34"/>
      <c r="S34"/>
    </row>
    <row r="35" spans="1:19" x14ac:dyDescent="0.25">
      <c r="A35">
        <v>34</v>
      </c>
      <c r="B35">
        <v>60</v>
      </c>
      <c r="C35" s="6">
        <v>0</v>
      </c>
      <c r="D35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/>
      <c r="P35"/>
      <c r="Q35"/>
      <c r="S35"/>
    </row>
    <row r="36" spans="1:19" x14ac:dyDescent="0.25">
      <c r="A36">
        <v>35</v>
      </c>
      <c r="B36">
        <v>64</v>
      </c>
      <c r="C36" s="6">
        <v>0</v>
      </c>
      <c r="D3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/>
      <c r="P36"/>
      <c r="Q36"/>
      <c r="S36"/>
    </row>
    <row r="37" spans="1:19" x14ac:dyDescent="0.25">
      <c r="A37">
        <v>36</v>
      </c>
      <c r="B37">
        <v>53</v>
      </c>
      <c r="C37" s="6">
        <v>0</v>
      </c>
      <c r="D37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/>
      <c r="P37"/>
      <c r="Q37"/>
      <c r="S37"/>
    </row>
    <row r="38" spans="1:19" x14ac:dyDescent="0.25">
      <c r="A38">
        <v>37</v>
      </c>
      <c r="B38">
        <v>85</v>
      </c>
      <c r="C38" s="6">
        <v>0</v>
      </c>
      <c r="D38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/>
      <c r="P38"/>
      <c r="Q38"/>
      <c r="S38"/>
    </row>
    <row r="39" spans="1:19" x14ac:dyDescent="0.25">
      <c r="A39">
        <v>38</v>
      </c>
      <c r="B39">
        <v>89</v>
      </c>
      <c r="C39" s="6">
        <v>0</v>
      </c>
      <c r="D39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/>
      <c r="P39"/>
      <c r="Q39"/>
      <c r="S39"/>
    </row>
    <row r="40" spans="1:19" x14ac:dyDescent="0.25">
      <c r="A40">
        <v>39</v>
      </c>
      <c r="B40">
        <v>67</v>
      </c>
      <c r="C40" s="6">
        <v>0</v>
      </c>
      <c r="D40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/>
      <c r="P40"/>
      <c r="Q40"/>
      <c r="S40"/>
    </row>
    <row r="41" spans="1:19" x14ac:dyDescent="0.25">
      <c r="A41">
        <v>40</v>
      </c>
      <c r="B41">
        <v>61</v>
      </c>
      <c r="C41" s="6">
        <v>0</v>
      </c>
      <c r="D41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/>
      <c r="P41"/>
      <c r="Q41"/>
      <c r="S41"/>
    </row>
    <row r="42" spans="1:19" x14ac:dyDescent="0.25">
      <c r="A42">
        <v>41</v>
      </c>
      <c r="B42">
        <v>82</v>
      </c>
      <c r="C42" s="6">
        <v>0</v>
      </c>
      <c r="D42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/>
      <c r="P42"/>
      <c r="Q42"/>
      <c r="S42"/>
    </row>
    <row r="43" spans="1:19" x14ac:dyDescent="0.25">
      <c r="A43">
        <v>42</v>
      </c>
      <c r="B43">
        <v>15</v>
      </c>
      <c r="C43" s="6">
        <v>0</v>
      </c>
      <c r="D43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/>
      <c r="P43"/>
      <c r="Q43"/>
      <c r="S43"/>
    </row>
    <row r="44" spans="1:19" x14ac:dyDescent="0.25">
      <c r="A44">
        <v>43</v>
      </c>
      <c r="B44">
        <v>35</v>
      </c>
      <c r="C44" s="6">
        <v>0</v>
      </c>
      <c r="D44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/>
      <c r="P44"/>
      <c r="Q44"/>
      <c r="S44"/>
    </row>
    <row r="45" spans="1:19" x14ac:dyDescent="0.25">
      <c r="A45">
        <v>44</v>
      </c>
      <c r="B45">
        <v>46</v>
      </c>
      <c r="C45" s="6">
        <v>0</v>
      </c>
      <c r="D45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/>
      <c r="P45"/>
      <c r="Q45"/>
      <c r="S45"/>
    </row>
    <row r="46" spans="1:19" x14ac:dyDescent="0.25">
      <c r="A46">
        <v>45</v>
      </c>
      <c r="B46">
        <v>40</v>
      </c>
      <c r="C46" s="6">
        <v>0</v>
      </c>
      <c r="D4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/>
      <c r="P46"/>
      <c r="Q46"/>
      <c r="S46"/>
    </row>
    <row r="47" spans="1:19" x14ac:dyDescent="0.25">
      <c r="A47">
        <v>46</v>
      </c>
      <c r="B47">
        <v>30</v>
      </c>
      <c r="C47" s="6">
        <v>0</v>
      </c>
      <c r="D47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/>
      <c r="P47"/>
      <c r="Q47"/>
      <c r="S47"/>
    </row>
    <row r="48" spans="1:19" x14ac:dyDescent="0.25">
      <c r="A48">
        <v>47</v>
      </c>
      <c r="B48">
        <v>62</v>
      </c>
      <c r="C48" s="6">
        <v>0</v>
      </c>
      <c r="D48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/>
      <c r="P48"/>
      <c r="Q48"/>
      <c r="S48"/>
    </row>
    <row r="49" spans="1:19" x14ac:dyDescent="0.25">
      <c r="A49">
        <v>48</v>
      </c>
      <c r="B49">
        <v>86</v>
      </c>
      <c r="C49" s="6">
        <v>0</v>
      </c>
      <c r="D49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/>
      <c r="P49"/>
      <c r="Q49"/>
      <c r="S49"/>
    </row>
    <row r="50" spans="1:19" x14ac:dyDescent="0.25">
      <c r="A50">
        <v>49</v>
      </c>
      <c r="B50">
        <v>46</v>
      </c>
      <c r="C50" s="6">
        <v>0</v>
      </c>
      <c r="D50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/>
      <c r="P50"/>
      <c r="Q50"/>
      <c r="S50"/>
    </row>
    <row r="51" spans="1:19" x14ac:dyDescent="0.25">
      <c r="A51">
        <v>50</v>
      </c>
      <c r="B51">
        <v>33</v>
      </c>
      <c r="C51" s="6">
        <v>0</v>
      </c>
      <c r="D51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/>
      <c r="P51"/>
      <c r="Q51"/>
      <c r="S51"/>
    </row>
    <row r="52" spans="1:19" x14ac:dyDescent="0.25">
      <c r="A52">
        <v>51</v>
      </c>
      <c r="B52">
        <v>51</v>
      </c>
      <c r="C52" s="6">
        <v>0</v>
      </c>
      <c r="D52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/>
      <c r="P52"/>
      <c r="Q52"/>
      <c r="S52"/>
    </row>
    <row r="53" spans="1:19" x14ac:dyDescent="0.25">
      <c r="A53">
        <v>52</v>
      </c>
      <c r="B53">
        <v>35</v>
      </c>
      <c r="C53" s="6">
        <v>0</v>
      </c>
      <c r="D53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/>
      <c r="P53"/>
      <c r="Q53"/>
      <c r="S53"/>
    </row>
    <row r="54" spans="1:19" x14ac:dyDescent="0.25">
      <c r="A54">
        <v>53</v>
      </c>
      <c r="B54">
        <v>47</v>
      </c>
      <c r="C54" s="6">
        <v>0</v>
      </c>
      <c r="D54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/>
      <c r="P54"/>
      <c r="Q54"/>
      <c r="S54"/>
    </row>
    <row r="55" spans="1:19" x14ac:dyDescent="0.25">
      <c r="A55">
        <v>54</v>
      </c>
      <c r="B55">
        <v>50</v>
      </c>
      <c r="C55" s="6">
        <v>0</v>
      </c>
      <c r="D55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/>
      <c r="P55"/>
      <c r="Q55"/>
      <c r="S55"/>
    </row>
    <row r="56" spans="1:19" x14ac:dyDescent="0.25">
      <c r="A56">
        <v>55</v>
      </c>
      <c r="B56">
        <v>31</v>
      </c>
      <c r="C56" s="6">
        <v>0</v>
      </c>
      <c r="D5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/>
      <c r="P56"/>
      <c r="Q56"/>
      <c r="S56"/>
    </row>
    <row r="57" spans="1:19" x14ac:dyDescent="0.25">
      <c r="A57">
        <v>56</v>
      </c>
      <c r="B57">
        <v>42</v>
      </c>
      <c r="C57" s="6">
        <v>0</v>
      </c>
      <c r="D57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/>
      <c r="P57"/>
      <c r="Q57"/>
      <c r="S57"/>
    </row>
    <row r="58" spans="1:19" x14ac:dyDescent="0.25">
      <c r="A58">
        <v>57</v>
      </c>
      <c r="B58">
        <v>56</v>
      </c>
      <c r="C58" s="6">
        <v>0</v>
      </c>
      <c r="D5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/>
      <c r="P58"/>
      <c r="Q58"/>
      <c r="S58"/>
    </row>
    <row r="59" spans="1:19" x14ac:dyDescent="0.25">
      <c r="A59">
        <v>58</v>
      </c>
      <c r="B59">
        <v>44</v>
      </c>
      <c r="C59" s="6">
        <v>0</v>
      </c>
      <c r="D59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/>
      <c r="P59"/>
      <c r="Q59"/>
      <c r="S59"/>
    </row>
    <row r="60" spans="1:19" x14ac:dyDescent="0.25">
      <c r="A60">
        <v>59</v>
      </c>
      <c r="B60">
        <v>29</v>
      </c>
      <c r="C60" s="6">
        <v>0</v>
      </c>
      <c r="D60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/>
      <c r="P60"/>
      <c r="Q60"/>
      <c r="S60"/>
    </row>
    <row r="61" spans="1:19" x14ac:dyDescent="0.25">
      <c r="A61">
        <v>60</v>
      </c>
      <c r="B61">
        <v>53</v>
      </c>
      <c r="C61" s="6">
        <v>0</v>
      </c>
      <c r="D61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/>
      <c r="P61"/>
      <c r="Q61"/>
      <c r="S61"/>
    </row>
    <row r="62" spans="1:19" x14ac:dyDescent="0.25">
      <c r="A62">
        <v>61</v>
      </c>
      <c r="B62">
        <v>54</v>
      </c>
      <c r="C62" s="6">
        <v>0</v>
      </c>
      <c r="D62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/>
      <c r="P62"/>
      <c r="Q62"/>
      <c r="S62"/>
    </row>
    <row r="65" spans="1:10" x14ac:dyDescent="0.25">
      <c r="A65" t="s">
        <v>32</v>
      </c>
      <c r="B65" s="4" t="b">
        <f>B66&lt;B67</f>
        <v>1</v>
      </c>
      <c r="C65" s="7" t="b">
        <f t="shared" ref="C65:J65" si="0">C66&lt;C67</f>
        <v>1</v>
      </c>
      <c r="D65" s="4" t="b">
        <f t="shared" si="0"/>
        <v>1</v>
      </c>
      <c r="E65" s="8" t="b">
        <f t="shared" si="0"/>
        <v>0</v>
      </c>
      <c r="F65" s="8" t="b">
        <f t="shared" si="0"/>
        <v>0</v>
      </c>
      <c r="G65" s="7" t="b">
        <f t="shared" si="0"/>
        <v>1</v>
      </c>
      <c r="H65" s="7" t="b">
        <f t="shared" si="0"/>
        <v>1</v>
      </c>
      <c r="I65" s="7" t="b">
        <f t="shared" si="0"/>
        <v>1</v>
      </c>
      <c r="J65" s="7" t="b">
        <f t="shared" si="0"/>
        <v>1</v>
      </c>
    </row>
    <row r="66" spans="1:10" x14ac:dyDescent="0.25">
      <c r="A66" t="s">
        <v>33</v>
      </c>
      <c r="B66" s="9">
        <f>diff0!M64</f>
        <v>5.3427377173208335E-2</v>
      </c>
      <c r="C66" s="9">
        <f>diff0!N64</f>
        <v>0.10872582043497771</v>
      </c>
      <c r="D66" s="9">
        <f>diff0!O64</f>
        <v>0.1320133242150609</v>
      </c>
      <c r="E66" s="9">
        <f>diff0!P64</f>
        <v>0.27409171972492402</v>
      </c>
      <c r="F66" s="9">
        <f>diff0!Q64</f>
        <v>0.28262631983047481</v>
      </c>
      <c r="G66" s="9">
        <f>diff0!R64</f>
        <v>0.19622149388776414</v>
      </c>
      <c r="H66" s="9">
        <f>diff0!S64</f>
        <v>0.20701692420678103</v>
      </c>
      <c r="I66" s="9">
        <f>diff0!T64</f>
        <v>0.13399725620325975</v>
      </c>
      <c r="J66" s="9">
        <f>diff0!U64</f>
        <v>0.17440090914048839</v>
      </c>
    </row>
    <row r="67" spans="1:10" x14ac:dyDescent="0.25">
      <c r="A67" t="s">
        <v>22</v>
      </c>
      <c r="B67">
        <v>0.1739</v>
      </c>
      <c r="C67">
        <v>0.2417</v>
      </c>
      <c r="D67">
        <v>0.2417</v>
      </c>
      <c r="E67">
        <v>0.2417</v>
      </c>
      <c r="F67">
        <v>0.2417</v>
      </c>
      <c r="G67">
        <v>0.2417</v>
      </c>
      <c r="H67">
        <v>0.2417</v>
      </c>
      <c r="I67">
        <v>0.2417</v>
      </c>
      <c r="J67">
        <v>0.2417</v>
      </c>
    </row>
    <row r="69" spans="1:10" x14ac:dyDescent="0.25">
      <c r="A69" t="s">
        <v>77</v>
      </c>
      <c r="B69">
        <f>TTEST($B$2:$B$62,B2:B62,2,Levene!B16)</f>
        <v>1</v>
      </c>
      <c r="C69" s="6">
        <f>TTEST($B$2:$B$62,C2:C31,2,Levene!C16)</f>
        <v>3.0709849248161573E-19</v>
      </c>
      <c r="D69" s="6">
        <f>TTEST($B$2:$B$62,D2:D31,2,Levene!D16)</f>
        <v>8.2738416850840479E-21</v>
      </c>
      <c r="E69" s="6">
        <f>TTEST($B$2:$B$62,E2:E31,2,Levene!E16)</f>
        <v>1.7265845700390908E-28</v>
      </c>
      <c r="F69" s="6">
        <f>TTEST($B$2:$B$62,F2:F31,2,Levene!F16)</f>
        <v>1.2663108024000809E-28</v>
      </c>
      <c r="G69" s="6">
        <f>TTEST($B$2:$B$62,G2:G31,2,Levene!G16)</f>
        <v>5.2815441740975889E-27</v>
      </c>
      <c r="H69" s="6">
        <f>TTEST($B$2:$B$62,H2:H31,2,Levene!H16)</f>
        <v>4.9190643644805824E-28</v>
      </c>
      <c r="I69" s="6">
        <f>TTEST($B$2:$B$62,I2:I31,2,Levene!I16)</f>
        <v>8.1894137869977118E-20</v>
      </c>
      <c r="J69" s="6">
        <f>TTEST($B$2:$B$62,J2:J31,2,Levene!J16)</f>
        <v>3.5071078212428328E-26</v>
      </c>
    </row>
    <row r="70" spans="1:10" x14ac:dyDescent="0.25">
      <c r="A70" t="s">
        <v>22</v>
      </c>
      <c r="B70">
        <v>0.05</v>
      </c>
      <c r="C70" s="6">
        <v>0.05</v>
      </c>
      <c r="D70">
        <v>0.05</v>
      </c>
      <c r="E70" s="6">
        <v>0.05</v>
      </c>
      <c r="F70" s="6">
        <v>0.05</v>
      </c>
      <c r="G70" s="6">
        <v>0.05</v>
      </c>
      <c r="H70" s="6">
        <v>0.05</v>
      </c>
      <c r="I70" s="6">
        <v>0.05</v>
      </c>
      <c r="J70" s="6">
        <v>0.05</v>
      </c>
    </row>
    <row r="71" spans="1:10" x14ac:dyDescent="0.25">
      <c r="A71" t="s">
        <v>70</v>
      </c>
      <c r="B71" s="4" t="b">
        <f>B69&lt;B70</f>
        <v>0</v>
      </c>
      <c r="C71" s="8" t="b">
        <f t="shared" ref="C71:J71" si="1">C69&lt;C70</f>
        <v>1</v>
      </c>
      <c r="D71" s="4" t="b">
        <f t="shared" si="1"/>
        <v>1</v>
      </c>
      <c r="E71" s="8" t="b">
        <f t="shared" si="1"/>
        <v>1</v>
      </c>
      <c r="F71" s="7" t="b">
        <f t="shared" si="1"/>
        <v>1</v>
      </c>
      <c r="G71" s="8" t="b">
        <f t="shared" si="1"/>
        <v>1</v>
      </c>
      <c r="H71" s="8" t="b">
        <f t="shared" si="1"/>
        <v>1</v>
      </c>
      <c r="I71" s="8" t="b">
        <f t="shared" si="1"/>
        <v>1</v>
      </c>
      <c r="J71" s="7" t="b">
        <f t="shared" si="1"/>
        <v>1</v>
      </c>
    </row>
    <row r="73" spans="1:10" x14ac:dyDescent="0.25">
      <c r="A73" t="s">
        <v>89</v>
      </c>
      <c r="B73">
        <f>_xlfn.VAR.S(B2:B62)</f>
        <v>401.56775956284156</v>
      </c>
      <c r="C73" s="6">
        <f>_xlfn.VAR.S(C2:C31)</f>
        <v>107.15057471264369</v>
      </c>
      <c r="D73" s="6">
        <f t="shared" ref="D73:J73" si="2">_xlfn.VAR.S(D2:D31)</f>
        <v>112.87816091954022</v>
      </c>
      <c r="E73" s="6">
        <f t="shared" si="2"/>
        <v>36.809195402298855</v>
      </c>
      <c r="F73" s="6">
        <f t="shared" si="2"/>
        <v>37.265517241379314</v>
      </c>
      <c r="G73" s="6">
        <f t="shared" si="2"/>
        <v>44.42413793103448</v>
      </c>
      <c r="H73" s="6">
        <f t="shared" si="2"/>
        <v>36.478160919540237</v>
      </c>
      <c r="I73" s="6">
        <f t="shared" si="2"/>
        <v>108.52988505747126</v>
      </c>
      <c r="J73" s="6">
        <f t="shared" si="2"/>
        <v>28.860919540229887</v>
      </c>
    </row>
    <row r="74" spans="1:10" x14ac:dyDescent="0.25">
      <c r="A74" t="s">
        <v>90</v>
      </c>
      <c r="B74">
        <f>COUNT(B2:B62)</f>
        <v>61</v>
      </c>
      <c r="C74" s="6">
        <f>COUNT(C2:C31)</f>
        <v>30</v>
      </c>
      <c r="D74" s="6">
        <f t="shared" ref="D74:J74" si="3">COUNT(D2:D31)</f>
        <v>30</v>
      </c>
      <c r="E74" s="6">
        <f t="shared" si="3"/>
        <v>30</v>
      </c>
      <c r="F74" s="6">
        <f t="shared" si="3"/>
        <v>30</v>
      </c>
      <c r="G74" s="6">
        <f t="shared" si="3"/>
        <v>30</v>
      </c>
      <c r="H74" s="6">
        <f t="shared" si="3"/>
        <v>30</v>
      </c>
      <c r="I74" s="6">
        <f t="shared" si="3"/>
        <v>30</v>
      </c>
      <c r="J74" s="6">
        <f t="shared" si="3"/>
        <v>30</v>
      </c>
    </row>
    <row r="75" spans="1:10" x14ac:dyDescent="0.25">
      <c r="A75" t="s">
        <v>91</v>
      </c>
      <c r="B75">
        <f>AVERAGE(B2:B62)</f>
        <v>52.360655737704917</v>
      </c>
      <c r="C75">
        <f>AVERAGE(C2:C31)</f>
        <v>15.766666666666667</v>
      </c>
      <c r="D75">
        <f t="shared" ref="D75:J75" si="4">AVERAGE(D2:D31)</f>
        <v>12.866666666666667</v>
      </c>
      <c r="E75">
        <f t="shared" si="4"/>
        <v>4.1333333333333337</v>
      </c>
      <c r="F75">
        <f t="shared" si="4"/>
        <v>3.9</v>
      </c>
      <c r="G75">
        <f t="shared" si="4"/>
        <v>6.7</v>
      </c>
      <c r="H75">
        <f t="shared" si="4"/>
        <v>4.9333333333333336</v>
      </c>
      <c r="I75">
        <f t="shared" si="4"/>
        <v>14.766666666666667</v>
      </c>
      <c r="J75">
        <f t="shared" si="4"/>
        <v>8.0333333333333332</v>
      </c>
    </row>
    <row r="76" spans="1:10" x14ac:dyDescent="0.25">
      <c r="A76" t="s">
        <v>88</v>
      </c>
      <c r="C76">
        <f>SQRT((($B$73*$B$74)+(C73*C74))/($B$74+C74))</f>
        <v>17.450133213608041</v>
      </c>
      <c r="D76">
        <f t="shared" ref="D76:J76" si="5">SQRT((($B$73*$B$74)+(D73*D74))/($B$74+D74))</f>
        <v>17.504152776004592</v>
      </c>
      <c r="E76">
        <f t="shared" si="5"/>
        <v>16.772527640935916</v>
      </c>
      <c r="F76">
        <f t="shared" si="5"/>
        <v>16.777011630117112</v>
      </c>
      <c r="G76">
        <f t="shared" si="5"/>
        <v>16.84719870126272</v>
      </c>
      <c r="H76">
        <f t="shared" si="5"/>
        <v>16.769274021820266</v>
      </c>
      <c r="I76">
        <f t="shared" si="5"/>
        <v>17.463157414075024</v>
      </c>
      <c r="J76">
        <f t="shared" si="5"/>
        <v>16.694231720633336</v>
      </c>
    </row>
    <row r="77" spans="1:10" x14ac:dyDescent="0.25">
      <c r="A77" t="s">
        <v>87</v>
      </c>
      <c r="C77">
        <f t="shared" ref="C77:J77" si="6">ABS((AVERAGE($B$2:$B$62)-AVERAGE(C$2:C$31))/C76)</f>
        <v>2.0970607285966945</v>
      </c>
      <c r="D77">
        <f t="shared" si="6"/>
        <v>2.2562639606972708</v>
      </c>
      <c r="E77">
        <f t="shared" si="6"/>
        <v>2.8753759383687307</v>
      </c>
      <c r="F77">
        <f t="shared" si="6"/>
        <v>2.8885153569728219</v>
      </c>
      <c r="G77">
        <f t="shared" si="6"/>
        <v>2.7102817831834907</v>
      </c>
      <c r="H77">
        <f t="shared" si="6"/>
        <v>2.8282275274802537</v>
      </c>
      <c r="I77">
        <f t="shared" si="6"/>
        <v>2.1527601326400516</v>
      </c>
      <c r="J77">
        <f t="shared" si="6"/>
        <v>2.6552478212929658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4" sqref="I4"/>
    </sheetView>
  </sheetViews>
  <sheetFormatPr baseColWidth="10" defaultRowHeight="15" x14ac:dyDescent="0.25"/>
  <sheetData>
    <row r="1" spans="1:10" x14ac:dyDescent="0.25">
      <c r="B1" t="str">
        <f>Aktion0!B1</f>
        <v>Expert</v>
      </c>
      <c r="C1" t="str">
        <f>Aktion0!C1</f>
        <v>Agent_16</v>
      </c>
      <c r="D1" t="str">
        <f>Aktion0!D1</f>
        <v>Agent_18</v>
      </c>
      <c r="E1" t="str">
        <f>Aktion0!E1</f>
        <v>Agent_19</v>
      </c>
      <c r="F1" t="str">
        <f>Aktion0!F1</f>
        <v>Agent_21</v>
      </c>
      <c r="G1" t="str">
        <f>Aktion0!G1</f>
        <v>Agent_23</v>
      </c>
      <c r="H1" t="str">
        <f>Aktion0!H1</f>
        <v>Agent_34</v>
      </c>
      <c r="I1" t="str">
        <f>Aktion0!I1</f>
        <v>Agent_42</v>
      </c>
      <c r="J1" t="str">
        <f>Aktion0!J1</f>
        <v>Agent_43</v>
      </c>
    </row>
    <row r="2" spans="1:10" x14ac:dyDescent="0.25">
      <c r="A2" s="1" t="s">
        <v>19</v>
      </c>
      <c r="B2">
        <f>_xlfn.F.INV(0.95,COUNT(reward!$B$2:$B$62)-1,COUNT(reward!B$2:B$62)-1)</f>
        <v>1.5343141798123641</v>
      </c>
      <c r="C2">
        <f>_xlfn.F.INV(0.95,COUNT(reward!$B$2:$B$62)-1,COUNT(reward!C$2:C$31)-1)</f>
        <v>1.7537040252044933</v>
      </c>
      <c r="D2">
        <f>_xlfn.F.INV(0.95,COUNT(reward!$B$2:$B$62)-1,COUNT(reward!D$2:D$31)-1)</f>
        <v>1.7537040252044933</v>
      </c>
      <c r="E2">
        <f>_xlfn.F.INV(0.95,COUNT(reward!$B$2:$B$62)-1,COUNT(reward!E$2:E$31)-1)</f>
        <v>1.7537040252044933</v>
      </c>
      <c r="F2">
        <f>_xlfn.F.INV(0.95,COUNT(reward!$B$2:$B$62)-1,COUNT(reward!F$2:F$31)-1)</f>
        <v>1.7537040252044933</v>
      </c>
      <c r="G2">
        <f>_xlfn.F.INV(0.95,COUNT(reward!$B$2:$B$62)-1,COUNT(reward!G$2:G$31)-1)</f>
        <v>1.7537040252044933</v>
      </c>
      <c r="H2">
        <f>_xlfn.F.INV(0.95,COUNT(reward!$B$2:$B$62)-1,COUNT(reward!H$2:H$31)-1)</f>
        <v>1.7537040252044933</v>
      </c>
      <c r="I2">
        <f>_xlfn.F.INV(0.95,COUNT(reward!$B$2:$B$62)-1,COUNT(reward!I$2:I$31)-1)</f>
        <v>1.7537040252044933</v>
      </c>
      <c r="J2">
        <f>_xlfn.F.INV(0.95,COUNT(reward!$B$2:$B$62)-1,COUNT(reward!J$2:J$31)-1)</f>
        <v>1.7537040252044933</v>
      </c>
    </row>
    <row r="3" spans="1:10" x14ac:dyDescent="0.25">
      <c r="A3" t="s">
        <v>52</v>
      </c>
      <c r="B3">
        <f>_xlfn.VAR.S(reward!B$2:B$62)</f>
        <v>7876904.7043715836</v>
      </c>
      <c r="C3">
        <f>_xlfn.VAR.S(reward!C$2:C$31)</f>
        <v>8015680.7827586224</v>
      </c>
      <c r="D3">
        <f>_xlfn.VAR.S(reward!D$2:D$31)</f>
        <v>25804025.872413792</v>
      </c>
      <c r="E3">
        <f>_xlfn.VAR.S(reward!E$2:E$31)</f>
        <v>21870052.050574712</v>
      </c>
      <c r="F3">
        <f>_xlfn.VAR.S(reward!F$2:F$31)</f>
        <v>19044843.113793101</v>
      </c>
      <c r="G3">
        <f>_xlfn.VAR.S(reward!G$2:G$31)</f>
        <v>22183470.04137931</v>
      </c>
      <c r="H3">
        <f>_xlfn.VAR.S(reward!H$2:H$31)</f>
        <v>6939622.3965517245</v>
      </c>
      <c r="I3">
        <f>_xlfn.VAR.S(reward!I$2:I$31)</f>
        <v>3957058.1850574715</v>
      </c>
      <c r="J3">
        <f>_xlfn.VAR.S(reward!J$2:J$31)</f>
        <v>9672368.6448275875</v>
      </c>
    </row>
    <row r="4" spans="1:10" x14ac:dyDescent="0.25">
      <c r="A4" t="s">
        <v>53</v>
      </c>
      <c r="B4">
        <f>MAX($B$3,B$3)/MIN($B$3,B$3)</f>
        <v>1</v>
      </c>
      <c r="C4" s="9">
        <f>MAX($B$3,C$3)/MIN($B$3,C$3)</f>
        <v>1.0176180979198619</v>
      </c>
      <c r="D4" s="9">
        <f t="shared" ref="D4:J4" si="0">MAX($B$3,D$3)/MIN($B$3,D$3)</f>
        <v>3.2759093629878344</v>
      </c>
      <c r="E4" s="9">
        <f t="shared" si="0"/>
        <v>2.7764779277369076</v>
      </c>
      <c r="F4" s="9">
        <f t="shared" si="0"/>
        <v>2.4178079878538394</v>
      </c>
      <c r="G4" s="9">
        <f t="shared" si="0"/>
        <v>2.8162674139078718</v>
      </c>
      <c r="H4" s="9">
        <f t="shared" si="0"/>
        <v>1.1350624362912876</v>
      </c>
      <c r="I4" s="9">
        <f t="shared" si="0"/>
        <v>1.990596128739305</v>
      </c>
      <c r="J4" s="9">
        <f t="shared" si="0"/>
        <v>1.2279402897256766</v>
      </c>
    </row>
    <row r="6" spans="1:10" x14ac:dyDescent="0.25">
      <c r="A6" t="s">
        <v>64</v>
      </c>
      <c r="B6">
        <f t="shared" ref="B6:J6" si="1">IF(B4&lt;B$2,2,3)</f>
        <v>2</v>
      </c>
      <c r="C6">
        <f t="shared" si="1"/>
        <v>2</v>
      </c>
      <c r="D6">
        <f t="shared" si="1"/>
        <v>3</v>
      </c>
      <c r="E6">
        <f t="shared" si="1"/>
        <v>3</v>
      </c>
      <c r="F6">
        <f t="shared" si="1"/>
        <v>3</v>
      </c>
      <c r="G6">
        <f t="shared" si="1"/>
        <v>3</v>
      </c>
      <c r="H6">
        <f t="shared" si="1"/>
        <v>2</v>
      </c>
      <c r="I6">
        <f t="shared" si="1"/>
        <v>3</v>
      </c>
      <c r="J6">
        <f t="shared" si="1"/>
        <v>2</v>
      </c>
    </row>
  </sheetData>
  <conditionalFormatting sqref="B6:J6">
    <cfRule type="cellIs" dxfId="0" priority="1" operator="equal">
      <formula>2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opLeftCell="A7" workbookViewId="0">
      <selection activeCell="J66" sqref="J66"/>
    </sheetView>
  </sheetViews>
  <sheetFormatPr baseColWidth="10" defaultRowHeight="15" x14ac:dyDescent="0.25"/>
  <cols>
    <col min="1" max="1" width="8.7109375" bestFit="1" customWidth="1"/>
    <col min="2" max="2" width="6.7109375" customWidth="1"/>
    <col min="3" max="3" width="9.28515625" style="6" customWidth="1"/>
    <col min="4" max="4" width="9.28515625" bestFit="1" customWidth="1"/>
    <col min="5" max="7" width="9.28515625" style="6" bestFit="1" customWidth="1"/>
    <col min="8" max="10" width="9.28515625" style="6" customWidth="1"/>
    <col min="11" max="11" width="10.28515625" style="6" bestFit="1" customWidth="1"/>
    <col min="12" max="15" width="10.28515625" bestFit="1" customWidth="1"/>
    <col min="16" max="17" width="10.28515625" style="6" bestFit="1" customWidth="1"/>
    <col min="18" max="18" width="10.28515625" bestFit="1" customWidth="1"/>
    <col min="19" max="19" width="10.28515625" style="6" bestFit="1" customWidth="1"/>
  </cols>
  <sheetData>
    <row r="1" spans="1:19" x14ac:dyDescent="0.25">
      <c r="A1" t="s">
        <v>0</v>
      </c>
      <c r="B1" t="s">
        <v>1</v>
      </c>
      <c r="C1" s="6" t="s">
        <v>79</v>
      </c>
      <c r="D1" t="s">
        <v>80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  <c r="K1"/>
      <c r="P1"/>
      <c r="Q1"/>
      <c r="S1"/>
    </row>
    <row r="2" spans="1:19" x14ac:dyDescent="0.25">
      <c r="A2">
        <v>1</v>
      </c>
      <c r="B2">
        <v>50</v>
      </c>
      <c r="C2" s="6">
        <v>358</v>
      </c>
      <c r="D2">
        <v>552</v>
      </c>
      <c r="E2" s="6">
        <v>263</v>
      </c>
      <c r="F2" s="6">
        <v>850</v>
      </c>
      <c r="G2" s="6">
        <v>273</v>
      </c>
      <c r="H2" s="6">
        <v>361</v>
      </c>
      <c r="I2" s="6">
        <v>224</v>
      </c>
      <c r="J2" s="6">
        <v>252</v>
      </c>
      <c r="K2"/>
      <c r="P2"/>
      <c r="Q2"/>
      <c r="S2"/>
    </row>
    <row r="3" spans="1:19" x14ac:dyDescent="0.25">
      <c r="A3">
        <v>2</v>
      </c>
      <c r="B3">
        <v>131</v>
      </c>
      <c r="C3" s="6">
        <v>404</v>
      </c>
      <c r="D3">
        <v>269</v>
      </c>
      <c r="E3" s="6">
        <v>292</v>
      </c>
      <c r="F3" s="6">
        <v>343</v>
      </c>
      <c r="G3" s="6">
        <v>261</v>
      </c>
      <c r="H3" s="6">
        <v>288</v>
      </c>
      <c r="I3" s="6">
        <v>249</v>
      </c>
      <c r="J3" s="6">
        <v>244</v>
      </c>
      <c r="K3"/>
      <c r="P3"/>
      <c r="Q3"/>
      <c r="S3"/>
    </row>
    <row r="4" spans="1:19" x14ac:dyDescent="0.25">
      <c r="A4">
        <v>3</v>
      </c>
      <c r="B4">
        <v>227</v>
      </c>
      <c r="C4" s="6">
        <v>462</v>
      </c>
      <c r="D4">
        <v>284</v>
      </c>
      <c r="E4" s="6">
        <v>389</v>
      </c>
      <c r="F4" s="6">
        <v>295</v>
      </c>
      <c r="G4" s="6">
        <v>1029</v>
      </c>
      <c r="H4" s="6">
        <v>465</v>
      </c>
      <c r="I4" s="6">
        <v>360</v>
      </c>
      <c r="J4" s="6">
        <v>362</v>
      </c>
      <c r="K4"/>
      <c r="P4"/>
      <c r="Q4"/>
      <c r="S4"/>
    </row>
    <row r="5" spans="1:19" x14ac:dyDescent="0.25">
      <c r="A5">
        <v>4</v>
      </c>
      <c r="B5">
        <v>205</v>
      </c>
      <c r="C5" s="6">
        <v>474</v>
      </c>
      <c r="D5">
        <v>305</v>
      </c>
      <c r="E5" s="6">
        <v>273</v>
      </c>
      <c r="F5" s="6">
        <v>278</v>
      </c>
      <c r="G5" s="6">
        <v>264</v>
      </c>
      <c r="H5" s="6">
        <v>528</v>
      </c>
      <c r="I5" s="6">
        <v>346</v>
      </c>
      <c r="J5" s="6">
        <v>493</v>
      </c>
      <c r="K5"/>
      <c r="P5"/>
      <c r="Q5"/>
      <c r="S5"/>
    </row>
    <row r="6" spans="1:19" x14ac:dyDescent="0.25">
      <c r="A6">
        <v>5</v>
      </c>
      <c r="B6">
        <v>58</v>
      </c>
      <c r="C6" s="6">
        <v>312</v>
      </c>
      <c r="D6">
        <v>212</v>
      </c>
      <c r="E6" s="6">
        <v>263</v>
      </c>
      <c r="F6" s="6">
        <v>582</v>
      </c>
      <c r="G6" s="6">
        <v>277</v>
      </c>
      <c r="H6" s="6">
        <v>321</v>
      </c>
      <c r="I6" s="6">
        <v>224</v>
      </c>
      <c r="J6" s="6">
        <v>221</v>
      </c>
      <c r="K6"/>
      <c r="P6"/>
      <c r="Q6"/>
      <c r="S6"/>
    </row>
    <row r="7" spans="1:19" x14ac:dyDescent="0.25">
      <c r="A7">
        <v>6</v>
      </c>
      <c r="B7">
        <v>409</v>
      </c>
      <c r="C7" s="6">
        <v>407</v>
      </c>
      <c r="D7">
        <v>275</v>
      </c>
      <c r="E7" s="6">
        <v>220</v>
      </c>
      <c r="F7" s="6">
        <v>302</v>
      </c>
      <c r="G7" s="6">
        <v>248</v>
      </c>
      <c r="H7" s="6">
        <v>200</v>
      </c>
      <c r="I7" s="6">
        <v>384</v>
      </c>
      <c r="J7" s="6">
        <v>435</v>
      </c>
      <c r="K7"/>
      <c r="P7"/>
      <c r="Q7"/>
      <c r="S7"/>
    </row>
    <row r="8" spans="1:19" x14ac:dyDescent="0.25">
      <c r="A8">
        <v>7</v>
      </c>
      <c r="B8">
        <v>172</v>
      </c>
      <c r="C8" s="6">
        <v>477</v>
      </c>
      <c r="D8">
        <v>345</v>
      </c>
      <c r="E8" s="6">
        <v>916</v>
      </c>
      <c r="F8" s="6">
        <v>594</v>
      </c>
      <c r="G8" s="6">
        <v>225</v>
      </c>
      <c r="H8" s="6">
        <v>322</v>
      </c>
      <c r="I8" s="6">
        <v>262</v>
      </c>
      <c r="J8" s="6">
        <v>230</v>
      </c>
      <c r="K8"/>
      <c r="P8"/>
      <c r="Q8"/>
      <c r="S8"/>
    </row>
    <row r="9" spans="1:19" x14ac:dyDescent="0.25">
      <c r="A9">
        <v>8</v>
      </c>
      <c r="B9">
        <v>291</v>
      </c>
      <c r="C9" s="6">
        <v>276</v>
      </c>
      <c r="D9">
        <v>307</v>
      </c>
      <c r="E9" s="6">
        <v>317</v>
      </c>
      <c r="F9" s="6">
        <v>895</v>
      </c>
      <c r="G9" s="6">
        <v>645</v>
      </c>
      <c r="H9" s="6">
        <v>332</v>
      </c>
      <c r="I9" s="6">
        <v>228</v>
      </c>
      <c r="J9" s="6">
        <v>454</v>
      </c>
      <c r="K9"/>
      <c r="P9"/>
      <c r="Q9"/>
      <c r="S9"/>
    </row>
    <row r="10" spans="1:19" x14ac:dyDescent="0.25">
      <c r="A10">
        <v>9</v>
      </c>
      <c r="B10">
        <v>270</v>
      </c>
      <c r="C10" s="6">
        <v>461</v>
      </c>
      <c r="D10">
        <v>360</v>
      </c>
      <c r="E10" s="6">
        <v>413</v>
      </c>
      <c r="F10" s="6">
        <v>302</v>
      </c>
      <c r="G10" s="6">
        <v>256</v>
      </c>
      <c r="H10" s="6">
        <v>357</v>
      </c>
      <c r="I10" s="6">
        <v>293</v>
      </c>
      <c r="J10" s="6">
        <v>518</v>
      </c>
      <c r="K10"/>
      <c r="P10"/>
      <c r="Q10"/>
      <c r="S10"/>
    </row>
    <row r="11" spans="1:19" x14ac:dyDescent="0.25">
      <c r="A11">
        <v>10</v>
      </c>
      <c r="B11">
        <v>354</v>
      </c>
      <c r="C11" s="6">
        <v>284</v>
      </c>
      <c r="D11">
        <v>271</v>
      </c>
      <c r="E11" s="6">
        <v>596</v>
      </c>
      <c r="F11" s="6">
        <v>199</v>
      </c>
      <c r="G11" s="6">
        <v>218</v>
      </c>
      <c r="H11" s="6">
        <v>421</v>
      </c>
      <c r="I11" s="6">
        <v>487</v>
      </c>
      <c r="J11" s="6">
        <v>299</v>
      </c>
      <c r="K11"/>
      <c r="P11"/>
      <c r="Q11"/>
      <c r="S11"/>
    </row>
    <row r="12" spans="1:19" x14ac:dyDescent="0.25">
      <c r="A12">
        <v>11</v>
      </c>
      <c r="B12">
        <v>212</v>
      </c>
      <c r="C12" s="6">
        <v>319</v>
      </c>
      <c r="D12">
        <v>265</v>
      </c>
      <c r="E12" s="6">
        <v>313</v>
      </c>
      <c r="F12" s="6">
        <v>287</v>
      </c>
      <c r="G12" s="6">
        <v>201</v>
      </c>
      <c r="H12" s="6">
        <v>238</v>
      </c>
      <c r="I12" s="6">
        <v>395</v>
      </c>
      <c r="J12" s="6">
        <v>398</v>
      </c>
      <c r="K12"/>
      <c r="P12"/>
      <c r="Q12"/>
      <c r="S12"/>
    </row>
    <row r="13" spans="1:19" x14ac:dyDescent="0.25">
      <c r="A13">
        <v>12</v>
      </c>
      <c r="B13">
        <v>287</v>
      </c>
      <c r="C13" s="6">
        <v>304</v>
      </c>
      <c r="D13">
        <v>569</v>
      </c>
      <c r="E13" s="6">
        <v>317</v>
      </c>
      <c r="F13" s="6">
        <v>362</v>
      </c>
      <c r="G13" s="6">
        <v>664</v>
      </c>
      <c r="H13" s="6">
        <v>202</v>
      </c>
      <c r="I13" s="6">
        <v>348</v>
      </c>
      <c r="J13" s="6">
        <v>601</v>
      </c>
      <c r="K13"/>
      <c r="P13"/>
      <c r="Q13"/>
      <c r="S13"/>
    </row>
    <row r="14" spans="1:19" x14ac:dyDescent="0.25">
      <c r="A14">
        <v>13</v>
      </c>
      <c r="B14">
        <v>215</v>
      </c>
      <c r="C14" s="6">
        <v>321</v>
      </c>
      <c r="D14">
        <v>1020</v>
      </c>
      <c r="E14" s="6">
        <v>587</v>
      </c>
      <c r="F14" s="6">
        <v>300</v>
      </c>
      <c r="G14" s="6">
        <v>335</v>
      </c>
      <c r="H14" s="6">
        <v>215</v>
      </c>
      <c r="I14" s="6">
        <v>211</v>
      </c>
      <c r="J14" s="6">
        <v>305</v>
      </c>
      <c r="K14"/>
      <c r="P14"/>
      <c r="Q14"/>
      <c r="S14"/>
    </row>
    <row r="15" spans="1:19" x14ac:dyDescent="0.25">
      <c r="A15">
        <v>14</v>
      </c>
      <c r="B15">
        <v>229</v>
      </c>
      <c r="C15" s="6">
        <v>334</v>
      </c>
      <c r="D15">
        <v>275</v>
      </c>
      <c r="E15" s="6">
        <v>277</v>
      </c>
      <c r="F15" s="6">
        <v>402</v>
      </c>
      <c r="G15" s="6">
        <v>544</v>
      </c>
      <c r="H15" s="6">
        <v>630</v>
      </c>
      <c r="I15" s="6">
        <v>377</v>
      </c>
      <c r="J15" s="6">
        <v>236</v>
      </c>
      <c r="K15"/>
      <c r="P15"/>
      <c r="Q15"/>
      <c r="S15"/>
    </row>
    <row r="16" spans="1:19" x14ac:dyDescent="0.25">
      <c r="A16">
        <v>15</v>
      </c>
      <c r="B16">
        <v>110</v>
      </c>
      <c r="C16" s="6">
        <v>232</v>
      </c>
      <c r="D16">
        <v>291</v>
      </c>
      <c r="E16" s="6">
        <v>487</v>
      </c>
      <c r="F16" s="6">
        <v>353</v>
      </c>
      <c r="G16" s="6">
        <v>274</v>
      </c>
      <c r="H16" s="6">
        <v>204</v>
      </c>
      <c r="I16" s="6">
        <v>261</v>
      </c>
      <c r="J16" s="6">
        <v>613</v>
      </c>
      <c r="K16"/>
      <c r="P16"/>
      <c r="Q16"/>
      <c r="S16"/>
    </row>
    <row r="17" spans="1:19" x14ac:dyDescent="0.25">
      <c r="A17">
        <v>16</v>
      </c>
      <c r="B17">
        <v>262</v>
      </c>
      <c r="C17" s="6">
        <v>246</v>
      </c>
      <c r="D17">
        <v>361</v>
      </c>
      <c r="E17" s="6">
        <v>337</v>
      </c>
      <c r="F17" s="6">
        <v>253</v>
      </c>
      <c r="G17" s="6">
        <v>379</v>
      </c>
      <c r="H17" s="6">
        <v>210</v>
      </c>
      <c r="I17" s="6">
        <v>331</v>
      </c>
      <c r="J17" s="6">
        <v>300</v>
      </c>
      <c r="K17"/>
      <c r="P17"/>
      <c r="Q17"/>
      <c r="S17"/>
    </row>
    <row r="18" spans="1:19" x14ac:dyDescent="0.25">
      <c r="A18">
        <v>17</v>
      </c>
      <c r="B18">
        <v>202</v>
      </c>
      <c r="C18" s="6">
        <v>245</v>
      </c>
      <c r="D18">
        <v>265</v>
      </c>
      <c r="E18" s="6">
        <v>310</v>
      </c>
      <c r="F18" s="6">
        <v>278</v>
      </c>
      <c r="G18" s="6">
        <v>253</v>
      </c>
      <c r="H18" s="6">
        <v>446</v>
      </c>
      <c r="I18" s="6">
        <v>304</v>
      </c>
      <c r="J18" s="6">
        <v>290</v>
      </c>
      <c r="K18"/>
      <c r="P18"/>
      <c r="Q18"/>
      <c r="S18"/>
    </row>
    <row r="19" spans="1:19" x14ac:dyDescent="0.25">
      <c r="A19">
        <v>18</v>
      </c>
      <c r="B19">
        <v>111</v>
      </c>
      <c r="C19" s="6">
        <v>275</v>
      </c>
      <c r="D19">
        <v>467</v>
      </c>
      <c r="E19" s="6">
        <v>307</v>
      </c>
      <c r="F19" s="6">
        <v>268</v>
      </c>
      <c r="G19" s="6">
        <v>229</v>
      </c>
      <c r="H19" s="6">
        <v>269</v>
      </c>
      <c r="I19" s="6">
        <v>287</v>
      </c>
      <c r="J19" s="6">
        <v>253</v>
      </c>
      <c r="K19"/>
      <c r="P19"/>
      <c r="Q19"/>
      <c r="S19"/>
    </row>
    <row r="20" spans="1:19" x14ac:dyDescent="0.25">
      <c r="A20">
        <v>19</v>
      </c>
      <c r="B20">
        <v>83</v>
      </c>
      <c r="C20" s="6">
        <v>356</v>
      </c>
      <c r="D20">
        <v>290</v>
      </c>
      <c r="E20" s="6">
        <v>272</v>
      </c>
      <c r="F20" s="6">
        <v>357</v>
      </c>
      <c r="G20" s="6">
        <v>448</v>
      </c>
      <c r="H20" s="6">
        <v>243</v>
      </c>
      <c r="I20" s="6">
        <v>234</v>
      </c>
      <c r="J20" s="6">
        <v>303</v>
      </c>
      <c r="K20"/>
      <c r="P20"/>
      <c r="Q20"/>
      <c r="S20"/>
    </row>
    <row r="21" spans="1:19" x14ac:dyDescent="0.25">
      <c r="A21">
        <v>20</v>
      </c>
      <c r="B21">
        <v>226</v>
      </c>
      <c r="C21" s="6">
        <v>196</v>
      </c>
      <c r="D21">
        <v>242</v>
      </c>
      <c r="E21" s="6">
        <v>253</v>
      </c>
      <c r="F21" s="6">
        <v>556</v>
      </c>
      <c r="G21" s="6">
        <v>306</v>
      </c>
      <c r="H21" s="6">
        <v>263</v>
      </c>
      <c r="I21" s="6">
        <v>329</v>
      </c>
      <c r="J21" s="6">
        <v>313</v>
      </c>
      <c r="K21"/>
      <c r="P21"/>
      <c r="Q21"/>
      <c r="S21"/>
    </row>
    <row r="22" spans="1:19" x14ac:dyDescent="0.25">
      <c r="A22">
        <v>21</v>
      </c>
      <c r="B22">
        <v>105</v>
      </c>
      <c r="C22" s="6">
        <v>294</v>
      </c>
      <c r="D22">
        <v>271</v>
      </c>
      <c r="E22" s="6">
        <v>931</v>
      </c>
      <c r="F22" s="6">
        <v>173</v>
      </c>
      <c r="G22" s="6">
        <v>683</v>
      </c>
      <c r="H22" s="6">
        <v>310</v>
      </c>
      <c r="I22" s="6">
        <v>316</v>
      </c>
      <c r="J22" s="6">
        <v>456</v>
      </c>
      <c r="K22"/>
      <c r="P22"/>
      <c r="Q22"/>
      <c r="S22"/>
    </row>
    <row r="23" spans="1:19" x14ac:dyDescent="0.25">
      <c r="A23">
        <v>22</v>
      </c>
      <c r="B23">
        <v>290</v>
      </c>
      <c r="C23" s="6">
        <v>300</v>
      </c>
      <c r="D23">
        <v>346</v>
      </c>
      <c r="E23" s="6">
        <v>432</v>
      </c>
      <c r="F23" s="6">
        <v>493</v>
      </c>
      <c r="G23" s="6">
        <v>462</v>
      </c>
      <c r="H23" s="6">
        <v>229</v>
      </c>
      <c r="I23" s="6">
        <v>260</v>
      </c>
      <c r="J23" s="6">
        <v>150</v>
      </c>
      <c r="K23"/>
      <c r="P23"/>
      <c r="Q23"/>
      <c r="S23"/>
    </row>
    <row r="24" spans="1:19" x14ac:dyDescent="0.25">
      <c r="A24">
        <v>23</v>
      </c>
      <c r="B24">
        <v>3</v>
      </c>
      <c r="C24" s="6">
        <v>300</v>
      </c>
      <c r="D24">
        <v>604</v>
      </c>
      <c r="E24" s="6">
        <v>278</v>
      </c>
      <c r="F24" s="6">
        <v>279</v>
      </c>
      <c r="G24" s="6">
        <v>270</v>
      </c>
      <c r="H24" s="6">
        <v>158</v>
      </c>
      <c r="I24" s="6">
        <v>260</v>
      </c>
      <c r="J24" s="6">
        <v>334</v>
      </c>
      <c r="K24"/>
      <c r="P24"/>
      <c r="Q24"/>
      <c r="S24"/>
    </row>
    <row r="25" spans="1:19" x14ac:dyDescent="0.25">
      <c r="A25">
        <v>24</v>
      </c>
      <c r="B25">
        <v>11</v>
      </c>
      <c r="C25" s="6">
        <v>550</v>
      </c>
      <c r="D25">
        <v>566</v>
      </c>
      <c r="E25" s="6">
        <v>440</v>
      </c>
      <c r="F25" s="6">
        <v>411</v>
      </c>
      <c r="G25" s="6">
        <v>315</v>
      </c>
      <c r="H25" s="6">
        <v>177</v>
      </c>
      <c r="I25" s="6">
        <v>411</v>
      </c>
      <c r="J25" s="6">
        <v>199</v>
      </c>
      <c r="K25"/>
      <c r="P25"/>
      <c r="Q25"/>
      <c r="S25"/>
    </row>
    <row r="26" spans="1:19" x14ac:dyDescent="0.25">
      <c r="A26">
        <v>25</v>
      </c>
      <c r="B26">
        <v>321</v>
      </c>
      <c r="C26" s="6">
        <v>269</v>
      </c>
      <c r="D26">
        <v>621</v>
      </c>
      <c r="E26" s="6">
        <v>376</v>
      </c>
      <c r="F26" s="6">
        <v>277</v>
      </c>
      <c r="G26" s="6">
        <v>322</v>
      </c>
      <c r="H26" s="6">
        <v>389</v>
      </c>
      <c r="I26" s="6">
        <v>240</v>
      </c>
      <c r="J26" s="6">
        <v>301</v>
      </c>
      <c r="K26"/>
      <c r="P26"/>
      <c r="Q26"/>
      <c r="S26"/>
    </row>
    <row r="27" spans="1:19" x14ac:dyDescent="0.25">
      <c r="A27">
        <v>26</v>
      </c>
      <c r="B27">
        <v>37</v>
      </c>
      <c r="C27" s="6">
        <v>304</v>
      </c>
      <c r="D27">
        <v>243</v>
      </c>
      <c r="E27" s="6">
        <v>274</v>
      </c>
      <c r="F27" s="6">
        <v>677</v>
      </c>
      <c r="G27" s="6">
        <v>178</v>
      </c>
      <c r="H27" s="6">
        <v>182</v>
      </c>
      <c r="I27" s="6">
        <v>389</v>
      </c>
      <c r="J27" s="6">
        <v>230</v>
      </c>
      <c r="K27"/>
      <c r="P27"/>
      <c r="Q27"/>
      <c r="S27"/>
    </row>
    <row r="28" spans="1:19" x14ac:dyDescent="0.25">
      <c r="A28">
        <v>27</v>
      </c>
      <c r="B28">
        <v>89</v>
      </c>
      <c r="C28" s="6">
        <v>331</v>
      </c>
      <c r="D28">
        <v>534</v>
      </c>
      <c r="E28" s="6">
        <v>550</v>
      </c>
      <c r="F28" s="6">
        <v>305</v>
      </c>
      <c r="G28" s="6">
        <v>575</v>
      </c>
      <c r="H28" s="6">
        <v>225</v>
      </c>
      <c r="I28" s="6">
        <v>235</v>
      </c>
      <c r="J28" s="6">
        <v>210</v>
      </c>
      <c r="K28"/>
      <c r="P28"/>
      <c r="Q28"/>
      <c r="S28"/>
    </row>
    <row r="29" spans="1:19" x14ac:dyDescent="0.25">
      <c r="A29">
        <v>28</v>
      </c>
      <c r="B29">
        <v>107</v>
      </c>
      <c r="C29" s="6">
        <v>330</v>
      </c>
      <c r="D29">
        <v>274</v>
      </c>
      <c r="E29" s="6">
        <v>278</v>
      </c>
      <c r="F29" s="6">
        <v>504</v>
      </c>
      <c r="G29" s="6">
        <v>400</v>
      </c>
      <c r="H29" s="6">
        <v>220</v>
      </c>
      <c r="I29" s="6">
        <v>275</v>
      </c>
      <c r="J29" s="6">
        <v>230</v>
      </c>
      <c r="K29"/>
      <c r="P29"/>
      <c r="Q29"/>
      <c r="S29"/>
    </row>
    <row r="30" spans="1:19" x14ac:dyDescent="0.25">
      <c r="A30">
        <v>29</v>
      </c>
      <c r="B30">
        <v>221</v>
      </c>
      <c r="C30" s="6">
        <v>216</v>
      </c>
      <c r="D30">
        <v>335</v>
      </c>
      <c r="E30" s="6">
        <v>276</v>
      </c>
      <c r="F30" s="6">
        <v>381</v>
      </c>
      <c r="G30" s="6">
        <v>440</v>
      </c>
      <c r="H30" s="6">
        <v>621</v>
      </c>
      <c r="I30" s="6">
        <v>285</v>
      </c>
      <c r="J30" s="6">
        <v>324</v>
      </c>
      <c r="K30"/>
      <c r="P30"/>
      <c r="Q30"/>
      <c r="S30"/>
    </row>
    <row r="31" spans="1:19" x14ac:dyDescent="0.25">
      <c r="A31">
        <v>30</v>
      </c>
      <c r="B31">
        <v>180</v>
      </c>
      <c r="C31" s="6">
        <v>222</v>
      </c>
      <c r="D31">
        <v>433</v>
      </c>
      <c r="E31" s="6">
        <v>461</v>
      </c>
      <c r="F31" s="6">
        <v>261</v>
      </c>
      <c r="G31" s="6">
        <v>389</v>
      </c>
      <c r="H31" s="6">
        <v>359</v>
      </c>
      <c r="I31" s="6">
        <v>326</v>
      </c>
      <c r="J31" s="6">
        <v>336</v>
      </c>
      <c r="K31"/>
      <c r="P31"/>
      <c r="Q31"/>
      <c r="S31"/>
    </row>
    <row r="32" spans="1:19" x14ac:dyDescent="0.25">
      <c r="A32">
        <v>31</v>
      </c>
      <c r="B32">
        <v>223</v>
      </c>
      <c r="C32" s="6">
        <v>0</v>
      </c>
      <c r="D32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/>
      <c r="P32"/>
      <c r="Q32"/>
      <c r="S32"/>
    </row>
    <row r="33" spans="1:19" x14ac:dyDescent="0.25">
      <c r="A33">
        <v>32</v>
      </c>
      <c r="B33">
        <v>236</v>
      </c>
      <c r="C33" s="6">
        <v>0</v>
      </c>
      <c r="D33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/>
      <c r="P33"/>
      <c r="Q33"/>
      <c r="S33"/>
    </row>
    <row r="34" spans="1:19" x14ac:dyDescent="0.25">
      <c r="A34">
        <v>33</v>
      </c>
      <c r="B34">
        <v>350</v>
      </c>
      <c r="C34" s="6">
        <v>0</v>
      </c>
      <c r="D34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/>
      <c r="P34"/>
      <c r="Q34"/>
      <c r="S34"/>
    </row>
    <row r="35" spans="1:19" x14ac:dyDescent="0.25">
      <c r="A35">
        <v>34</v>
      </c>
      <c r="B35">
        <v>173</v>
      </c>
      <c r="C35" s="6">
        <v>0</v>
      </c>
      <c r="D35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/>
      <c r="P35"/>
      <c r="Q35"/>
      <c r="S35"/>
    </row>
    <row r="36" spans="1:19" x14ac:dyDescent="0.25">
      <c r="A36">
        <v>35</v>
      </c>
      <c r="B36">
        <v>193</v>
      </c>
      <c r="C36" s="6">
        <v>0</v>
      </c>
      <c r="D3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/>
      <c r="P36"/>
      <c r="Q36"/>
      <c r="S36"/>
    </row>
    <row r="37" spans="1:19" x14ac:dyDescent="0.25">
      <c r="A37">
        <v>36</v>
      </c>
      <c r="B37">
        <v>186</v>
      </c>
      <c r="C37" s="6">
        <v>0</v>
      </c>
      <c r="D37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/>
      <c r="P37"/>
      <c r="Q37"/>
      <c r="S37"/>
    </row>
    <row r="38" spans="1:19" x14ac:dyDescent="0.25">
      <c r="A38">
        <v>37</v>
      </c>
      <c r="B38">
        <v>413</v>
      </c>
      <c r="C38" s="6">
        <v>0</v>
      </c>
      <c r="D38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/>
      <c r="P38"/>
      <c r="Q38"/>
      <c r="S38"/>
    </row>
    <row r="39" spans="1:19" x14ac:dyDescent="0.25">
      <c r="A39">
        <v>38</v>
      </c>
      <c r="B39">
        <v>409</v>
      </c>
      <c r="C39" s="6">
        <v>0</v>
      </c>
      <c r="D39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/>
      <c r="P39"/>
      <c r="Q39"/>
      <c r="S39"/>
    </row>
    <row r="40" spans="1:19" x14ac:dyDescent="0.25">
      <c r="A40">
        <v>39</v>
      </c>
      <c r="B40">
        <v>195</v>
      </c>
      <c r="C40" s="6">
        <v>0</v>
      </c>
      <c r="D40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/>
      <c r="P40"/>
      <c r="Q40"/>
      <c r="S40"/>
    </row>
    <row r="41" spans="1:19" x14ac:dyDescent="0.25">
      <c r="A41">
        <v>40</v>
      </c>
      <c r="B41">
        <v>153</v>
      </c>
      <c r="C41" s="6">
        <v>0</v>
      </c>
      <c r="D41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/>
      <c r="P41"/>
      <c r="Q41"/>
      <c r="S41"/>
    </row>
    <row r="42" spans="1:19" x14ac:dyDescent="0.25">
      <c r="A42">
        <v>41</v>
      </c>
      <c r="B42">
        <v>379</v>
      </c>
      <c r="C42" s="6">
        <v>0</v>
      </c>
      <c r="D42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/>
      <c r="P42"/>
      <c r="Q42"/>
      <c r="S42"/>
    </row>
    <row r="43" spans="1:19" x14ac:dyDescent="0.25">
      <c r="A43">
        <v>42</v>
      </c>
      <c r="B43">
        <v>65</v>
      </c>
      <c r="C43" s="6">
        <v>0</v>
      </c>
      <c r="D43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/>
      <c r="P43"/>
      <c r="Q43"/>
      <c r="S43"/>
    </row>
    <row r="44" spans="1:19" x14ac:dyDescent="0.25">
      <c r="A44">
        <v>43</v>
      </c>
      <c r="B44">
        <v>94</v>
      </c>
      <c r="C44" s="6">
        <v>0</v>
      </c>
      <c r="D44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/>
      <c r="P44"/>
      <c r="Q44"/>
      <c r="S44"/>
    </row>
    <row r="45" spans="1:19" x14ac:dyDescent="0.25">
      <c r="A45">
        <v>44</v>
      </c>
      <c r="B45">
        <v>201</v>
      </c>
      <c r="C45" s="6">
        <v>0</v>
      </c>
      <c r="D45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/>
      <c r="P45"/>
      <c r="Q45"/>
      <c r="S45"/>
    </row>
    <row r="46" spans="1:19" x14ac:dyDescent="0.25">
      <c r="A46">
        <v>45</v>
      </c>
      <c r="B46">
        <v>179</v>
      </c>
      <c r="C46" s="6">
        <v>0</v>
      </c>
      <c r="D4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/>
      <c r="P46"/>
      <c r="Q46"/>
      <c r="S46"/>
    </row>
    <row r="47" spans="1:19" x14ac:dyDescent="0.25">
      <c r="A47">
        <v>46</v>
      </c>
      <c r="B47">
        <v>96</v>
      </c>
      <c r="C47" s="6">
        <v>0</v>
      </c>
      <c r="D47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/>
      <c r="P47"/>
      <c r="Q47"/>
      <c r="S47"/>
    </row>
    <row r="48" spans="1:19" x14ac:dyDescent="0.25">
      <c r="A48">
        <v>47</v>
      </c>
      <c r="B48">
        <v>236</v>
      </c>
      <c r="C48" s="6">
        <v>0</v>
      </c>
      <c r="D48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/>
      <c r="P48"/>
      <c r="Q48"/>
      <c r="S48"/>
    </row>
    <row r="49" spans="1:19" x14ac:dyDescent="0.25">
      <c r="A49">
        <v>48</v>
      </c>
      <c r="B49">
        <v>410</v>
      </c>
      <c r="C49" s="6">
        <v>0</v>
      </c>
      <c r="D49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/>
      <c r="P49"/>
      <c r="Q49"/>
      <c r="S49"/>
    </row>
    <row r="50" spans="1:19" x14ac:dyDescent="0.25">
      <c r="A50">
        <v>49</v>
      </c>
      <c r="B50">
        <v>192</v>
      </c>
      <c r="C50" s="6">
        <v>0</v>
      </c>
      <c r="D50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/>
      <c r="P50"/>
      <c r="Q50"/>
      <c r="S50"/>
    </row>
    <row r="51" spans="1:19" x14ac:dyDescent="0.25">
      <c r="A51">
        <v>50</v>
      </c>
      <c r="B51">
        <v>211</v>
      </c>
      <c r="C51" s="6">
        <v>0</v>
      </c>
      <c r="D51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/>
      <c r="P51"/>
      <c r="Q51"/>
      <c r="S51"/>
    </row>
    <row r="52" spans="1:19" x14ac:dyDescent="0.25">
      <c r="A52">
        <v>51</v>
      </c>
      <c r="B52">
        <v>191</v>
      </c>
      <c r="C52" s="6">
        <v>0</v>
      </c>
      <c r="D52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/>
      <c r="P52"/>
      <c r="Q52"/>
      <c r="S52"/>
    </row>
    <row r="53" spans="1:19" x14ac:dyDescent="0.25">
      <c r="A53">
        <v>52</v>
      </c>
      <c r="B53">
        <v>127</v>
      </c>
      <c r="C53" s="6">
        <v>0</v>
      </c>
      <c r="D53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/>
      <c r="P53"/>
      <c r="Q53"/>
      <c r="S53"/>
    </row>
    <row r="54" spans="1:19" x14ac:dyDescent="0.25">
      <c r="A54">
        <v>53</v>
      </c>
      <c r="B54">
        <v>252</v>
      </c>
      <c r="C54" s="6">
        <v>0</v>
      </c>
      <c r="D54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/>
      <c r="P54"/>
      <c r="Q54"/>
      <c r="S54"/>
    </row>
    <row r="55" spans="1:19" x14ac:dyDescent="0.25">
      <c r="A55">
        <v>54</v>
      </c>
      <c r="B55">
        <v>211</v>
      </c>
      <c r="C55" s="6">
        <v>0</v>
      </c>
      <c r="D55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/>
      <c r="P55"/>
      <c r="Q55"/>
      <c r="S55"/>
    </row>
    <row r="56" spans="1:19" x14ac:dyDescent="0.25">
      <c r="A56">
        <v>55</v>
      </c>
      <c r="B56">
        <v>103</v>
      </c>
      <c r="C56" s="6">
        <v>0</v>
      </c>
      <c r="D5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/>
      <c r="P56"/>
      <c r="Q56"/>
      <c r="S56"/>
    </row>
    <row r="57" spans="1:19" x14ac:dyDescent="0.25">
      <c r="A57">
        <v>56</v>
      </c>
      <c r="B57">
        <v>142</v>
      </c>
      <c r="C57" s="6">
        <v>0</v>
      </c>
      <c r="D57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/>
      <c r="P57"/>
      <c r="Q57"/>
      <c r="S57"/>
    </row>
    <row r="58" spans="1:19" x14ac:dyDescent="0.25">
      <c r="A58">
        <v>57</v>
      </c>
      <c r="B58">
        <v>286</v>
      </c>
      <c r="C58" s="6">
        <v>0</v>
      </c>
      <c r="D5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/>
      <c r="P58"/>
      <c r="Q58"/>
      <c r="S58"/>
    </row>
    <row r="59" spans="1:19" x14ac:dyDescent="0.25">
      <c r="A59">
        <v>58</v>
      </c>
      <c r="B59">
        <v>186</v>
      </c>
      <c r="C59" s="6">
        <v>0</v>
      </c>
      <c r="D59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/>
      <c r="P59"/>
      <c r="Q59"/>
      <c r="S59"/>
    </row>
    <row r="60" spans="1:19" x14ac:dyDescent="0.25">
      <c r="A60">
        <v>59</v>
      </c>
      <c r="B60">
        <v>248</v>
      </c>
      <c r="C60" s="6">
        <v>0</v>
      </c>
      <c r="D60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/>
      <c r="P60"/>
      <c r="Q60"/>
      <c r="S60"/>
    </row>
    <row r="61" spans="1:19" x14ac:dyDescent="0.25">
      <c r="A61">
        <v>60</v>
      </c>
      <c r="B61">
        <v>344</v>
      </c>
      <c r="C61" s="6">
        <v>0</v>
      </c>
      <c r="D61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/>
      <c r="P61"/>
      <c r="Q61"/>
      <c r="S61"/>
    </row>
    <row r="62" spans="1:19" x14ac:dyDescent="0.25">
      <c r="A62">
        <v>61</v>
      </c>
      <c r="B62">
        <v>197</v>
      </c>
      <c r="C62" s="6">
        <v>0</v>
      </c>
      <c r="D62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/>
      <c r="P62"/>
      <c r="Q62"/>
      <c r="S62"/>
    </row>
    <row r="65" spans="1:10" x14ac:dyDescent="0.25">
      <c r="A65" t="s">
        <v>32</v>
      </c>
      <c r="B65" s="4" t="b">
        <f>B66&lt;B67</f>
        <v>1</v>
      </c>
      <c r="C65" s="7" t="b">
        <f t="shared" ref="C65:J65" si="0">C66&lt;C67</f>
        <v>1</v>
      </c>
      <c r="D65" s="4" t="b">
        <f t="shared" si="0"/>
        <v>1</v>
      </c>
      <c r="E65" s="7" t="b">
        <f t="shared" si="0"/>
        <v>1</v>
      </c>
      <c r="F65" s="7" t="b">
        <f t="shared" si="0"/>
        <v>1</v>
      </c>
      <c r="G65" s="7" t="b">
        <f t="shared" si="0"/>
        <v>1</v>
      </c>
      <c r="H65" s="7" t="b">
        <f t="shared" si="0"/>
        <v>1</v>
      </c>
      <c r="I65" s="7" t="b">
        <f t="shared" si="0"/>
        <v>1</v>
      </c>
      <c r="J65" s="7" t="b">
        <f t="shared" si="0"/>
        <v>1</v>
      </c>
    </row>
    <row r="66" spans="1:10" x14ac:dyDescent="0.25">
      <c r="A66" t="s">
        <v>33</v>
      </c>
      <c r="B66" s="9">
        <f>diff1!M64</f>
        <v>7.4908880327317795E-2</v>
      </c>
      <c r="C66" s="9">
        <f>diff1!N64</f>
        <v>0.14217924270762927</v>
      </c>
      <c r="D66" s="9">
        <f>diff1!O64</f>
        <v>0.21472258667917377</v>
      </c>
      <c r="E66" s="9">
        <f>diff1!P64</f>
        <v>0.19308009130378756</v>
      </c>
      <c r="F66" s="9">
        <f>diff1!Q64</f>
        <v>0.17111692559695346</v>
      </c>
      <c r="G66" s="9">
        <f>diff1!R64</f>
        <v>0.15861352871657486</v>
      </c>
      <c r="H66" s="9">
        <f>diff1!S64</f>
        <v>0.11011073141400496</v>
      </c>
      <c r="I66" s="9">
        <f>diff1!T64</f>
        <v>0.10004113268960863</v>
      </c>
      <c r="J66" s="9">
        <f>diff1!U64</f>
        <v>0.14525653888330037</v>
      </c>
    </row>
    <row r="67" spans="1:10" x14ac:dyDescent="0.25">
      <c r="A67" t="s">
        <v>22</v>
      </c>
      <c r="B67">
        <v>0.1739</v>
      </c>
      <c r="C67">
        <v>0.2417</v>
      </c>
      <c r="D67">
        <v>0.2417</v>
      </c>
      <c r="E67">
        <v>0.2417</v>
      </c>
      <c r="F67">
        <v>0.2417</v>
      </c>
      <c r="G67">
        <v>0.2417</v>
      </c>
      <c r="H67">
        <v>0.2417</v>
      </c>
      <c r="I67">
        <v>0.2417</v>
      </c>
      <c r="J67">
        <v>0.2417</v>
      </c>
    </row>
    <row r="69" spans="1:10" x14ac:dyDescent="0.25">
      <c r="A69" t="s">
        <v>77</v>
      </c>
      <c r="B69">
        <f>TTEST($B$2:$B$62,B2:B62,2,Levene!B17)</f>
        <v>1</v>
      </c>
      <c r="C69" s="6">
        <f>TTEST($B$2:$B$62,C2:C31,2,Levene!C17)</f>
        <v>8.2836657904442275E-8</v>
      </c>
      <c r="D69" s="6">
        <f>TTEST($B$2:$B$62,D2:D31,2,Levene!D17)</f>
        <v>4.996091115154766E-6</v>
      </c>
      <c r="E69" s="6">
        <f>TTEST($B$2:$B$62,E2:E31,2,Levene!E17)</f>
        <v>3.839088282804117E-6</v>
      </c>
      <c r="F69" s="6">
        <f>TTEST($B$2:$B$62,F2:F31,2,Levene!F17)</f>
        <v>2.9010771353628869E-6</v>
      </c>
      <c r="G69" s="6">
        <f>TTEST($B$2:$B$62,G2:G31,2,Levene!G17)</f>
        <v>2.5321281670770343E-5</v>
      </c>
      <c r="H69" s="6">
        <f>TTEST($B$2:$B$62,H2:H31,2,Levene!H17)</f>
        <v>2.030372423997643E-5</v>
      </c>
      <c r="I69" s="6">
        <f>TTEST($B$2:$B$62,I2:I31,2,Levene!I17)</f>
        <v>2.0541905151740726E-7</v>
      </c>
      <c r="J69" s="6">
        <f>TTEST($B$2:$B$62,J2:J31,2,Levene!J17)</f>
        <v>7.1308786885566319E-7</v>
      </c>
    </row>
    <row r="70" spans="1:10" x14ac:dyDescent="0.25">
      <c r="A70" t="s">
        <v>22</v>
      </c>
      <c r="B70">
        <v>0.05</v>
      </c>
      <c r="C70" s="6">
        <v>0.05</v>
      </c>
      <c r="D70">
        <v>0.05</v>
      </c>
      <c r="E70" s="6">
        <v>0.05</v>
      </c>
      <c r="F70" s="6">
        <v>0.05</v>
      </c>
      <c r="G70" s="6">
        <v>0.05</v>
      </c>
      <c r="H70" s="6">
        <v>0.05</v>
      </c>
      <c r="I70" s="6">
        <v>0.05</v>
      </c>
      <c r="J70" s="6">
        <v>0.05</v>
      </c>
    </row>
    <row r="71" spans="1:10" x14ac:dyDescent="0.25">
      <c r="A71" t="s">
        <v>70</v>
      </c>
      <c r="B71" s="3" t="b">
        <f t="shared" ref="B71:J71" si="1">B69&lt;B70</f>
        <v>0</v>
      </c>
      <c r="C71" s="8" t="b">
        <f t="shared" si="1"/>
        <v>1</v>
      </c>
      <c r="D71" s="3" t="b">
        <f t="shared" si="1"/>
        <v>1</v>
      </c>
      <c r="E71" s="8" t="b">
        <f t="shared" si="1"/>
        <v>1</v>
      </c>
      <c r="F71" s="8" t="b">
        <f t="shared" si="1"/>
        <v>1</v>
      </c>
      <c r="G71" s="8" t="b">
        <f t="shared" si="1"/>
        <v>1</v>
      </c>
      <c r="H71" s="8" t="b">
        <f t="shared" si="1"/>
        <v>1</v>
      </c>
      <c r="I71" s="7" t="b">
        <f t="shared" si="1"/>
        <v>1</v>
      </c>
      <c r="J71" s="7" t="b">
        <f t="shared" si="1"/>
        <v>1</v>
      </c>
    </row>
    <row r="73" spans="1:10" x14ac:dyDescent="0.25">
      <c r="A73" t="s">
        <v>89</v>
      </c>
      <c r="B73">
        <f>_xlfn.VAR.S(B2:B62)</f>
        <v>10223.984153005465</v>
      </c>
      <c r="C73" s="6">
        <f>_xlfn.VAR.S(C2:C31)</f>
        <v>7634.7919540229932</v>
      </c>
      <c r="D73" s="6">
        <f t="shared" ref="D73:J73" si="2">_xlfn.VAR.S(D2:D31)</f>
        <v>29481.926436781596</v>
      </c>
      <c r="E73" s="6">
        <f t="shared" si="2"/>
        <v>31371.719540229871</v>
      </c>
      <c r="F73" s="6">
        <f t="shared" si="2"/>
        <v>31682.231034482764</v>
      </c>
      <c r="G73" s="6">
        <f t="shared" si="2"/>
        <v>35418.66781609194</v>
      </c>
      <c r="H73" s="6">
        <f t="shared" si="2"/>
        <v>15951.109195402294</v>
      </c>
      <c r="I73" s="6">
        <f t="shared" si="2"/>
        <v>4623.8264367816137</v>
      </c>
      <c r="J73" s="6">
        <f t="shared" si="2"/>
        <v>13913.264367816086</v>
      </c>
    </row>
    <row r="74" spans="1:10" x14ac:dyDescent="0.25">
      <c r="A74" t="s">
        <v>90</v>
      </c>
      <c r="B74">
        <f>COUNT(B2:B62)</f>
        <v>61</v>
      </c>
      <c r="C74" s="6">
        <f>COUNT(C2:C31)</f>
        <v>30</v>
      </c>
      <c r="D74" s="6">
        <f t="shared" ref="D74:J74" si="3">COUNT(D2:D31)</f>
        <v>30</v>
      </c>
      <c r="E74" s="6">
        <f t="shared" si="3"/>
        <v>30</v>
      </c>
      <c r="F74" s="6">
        <f t="shared" si="3"/>
        <v>30</v>
      </c>
      <c r="G74" s="6">
        <f t="shared" si="3"/>
        <v>30</v>
      </c>
      <c r="H74" s="6">
        <f t="shared" si="3"/>
        <v>30</v>
      </c>
      <c r="I74" s="6">
        <f t="shared" si="3"/>
        <v>30</v>
      </c>
      <c r="J74" s="6">
        <f t="shared" si="3"/>
        <v>30</v>
      </c>
    </row>
    <row r="75" spans="1:10" x14ac:dyDescent="0.25">
      <c r="A75" t="s">
        <v>91</v>
      </c>
      <c r="B75">
        <f>AVERAGE(B2:B62)</f>
        <v>202.44262295081967</v>
      </c>
      <c r="C75">
        <f>AVERAGE(C2:C31)</f>
        <v>328.63333333333333</v>
      </c>
      <c r="D75">
        <f t="shared" ref="D75:J75" si="4">AVERAGE(D2:D31)</f>
        <v>381.73333333333335</v>
      </c>
      <c r="E75">
        <f t="shared" si="4"/>
        <v>389.93333333333334</v>
      </c>
      <c r="F75">
        <f t="shared" si="4"/>
        <v>393.9</v>
      </c>
      <c r="G75">
        <f t="shared" si="4"/>
        <v>378.76666666666665</v>
      </c>
      <c r="H75">
        <f t="shared" si="4"/>
        <v>312.83333333333331</v>
      </c>
      <c r="I75">
        <f t="shared" si="4"/>
        <v>304.36666666666667</v>
      </c>
      <c r="J75">
        <f t="shared" si="4"/>
        <v>329.66666666666669</v>
      </c>
    </row>
    <row r="76" spans="1:10" x14ac:dyDescent="0.25">
      <c r="A76" t="s">
        <v>88</v>
      </c>
      <c r="C76">
        <f>SQRT((($B$73*$B$74)+(C73*C74))/($B$74+C74))</f>
        <v>96.800848690427657</v>
      </c>
      <c r="D76">
        <f t="shared" ref="D76:J76" si="5">SQRT((($B$73*$B$74)+(D73*D74))/($B$74+D74))</f>
        <v>128.73521792605985</v>
      </c>
      <c r="E76">
        <f t="shared" si="5"/>
        <v>131.13262389616335</v>
      </c>
      <c r="F76">
        <f t="shared" si="5"/>
        <v>131.52236112756418</v>
      </c>
      <c r="G76">
        <f t="shared" si="5"/>
        <v>136.12466279904922</v>
      </c>
      <c r="H76">
        <f t="shared" si="5"/>
        <v>110.05474707524264</v>
      </c>
      <c r="I76">
        <f t="shared" si="5"/>
        <v>91.530204372611934</v>
      </c>
      <c r="J76">
        <f t="shared" si="5"/>
        <v>106.95901260608341</v>
      </c>
    </row>
    <row r="77" spans="1:10" x14ac:dyDescent="0.25">
      <c r="A77" t="s">
        <v>87</v>
      </c>
      <c r="C77">
        <f t="shared" ref="C77:J77" si="6">ABS((AVERAGE($B$2:$B$62)-AVERAGE(C$2:C$31))/C76)</f>
        <v>1.3036116117749728</v>
      </c>
      <c r="D77">
        <f t="shared" si="6"/>
        <v>1.3927091068855051</v>
      </c>
      <c r="E77">
        <f t="shared" si="6"/>
        <v>1.429779293755131</v>
      </c>
      <c r="F77">
        <f t="shared" si="6"/>
        <v>1.4557020981662947</v>
      </c>
      <c r="G77">
        <f t="shared" si="6"/>
        <v>1.2953129880375986</v>
      </c>
      <c r="H77">
        <f t="shared" si="6"/>
        <v>1.0030526925571079</v>
      </c>
      <c r="I77">
        <f t="shared" si="6"/>
        <v>1.1135563873639198</v>
      </c>
      <c r="J77">
        <f t="shared" si="6"/>
        <v>1.1894653906763069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workbookViewId="0">
      <selection activeCell="J66" sqref="J66"/>
    </sheetView>
  </sheetViews>
  <sheetFormatPr baseColWidth="10" defaultRowHeight="15" x14ac:dyDescent="0.25"/>
  <cols>
    <col min="1" max="1" width="8.7109375" bestFit="1" customWidth="1"/>
    <col min="2" max="2" width="6.7109375" customWidth="1"/>
    <col min="3" max="3" width="9.28515625" style="6" customWidth="1"/>
    <col min="4" max="4" width="9.28515625" bestFit="1" customWidth="1"/>
    <col min="5" max="7" width="9.28515625" style="6" bestFit="1" customWidth="1"/>
    <col min="8" max="10" width="9.28515625" style="6" customWidth="1"/>
    <col min="11" max="11" width="10.28515625" style="6" bestFit="1" customWidth="1"/>
    <col min="12" max="13" width="10.28515625" bestFit="1" customWidth="1"/>
    <col min="14" max="14" width="10.28515625" style="5" bestFit="1" customWidth="1"/>
    <col min="15" max="15" width="10.28515625" bestFit="1" customWidth="1"/>
    <col min="16" max="17" width="10.28515625" style="6" bestFit="1" customWidth="1"/>
    <col min="18" max="18" width="10.28515625" bestFit="1" customWidth="1"/>
    <col min="19" max="19" width="10.28515625" style="6" bestFit="1" customWidth="1"/>
  </cols>
  <sheetData>
    <row r="1" spans="1:19" x14ac:dyDescent="0.25">
      <c r="A1" t="s">
        <v>0</v>
      </c>
      <c r="B1" t="s">
        <v>1</v>
      </c>
      <c r="C1" s="6" t="s">
        <v>79</v>
      </c>
      <c r="D1" t="s">
        <v>80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  <c r="K1"/>
      <c r="N1"/>
      <c r="P1"/>
      <c r="Q1"/>
      <c r="S1"/>
    </row>
    <row r="2" spans="1:19" x14ac:dyDescent="0.25">
      <c r="A2">
        <v>1</v>
      </c>
      <c r="B2">
        <v>2</v>
      </c>
      <c r="C2" s="6">
        <v>1</v>
      </c>
      <c r="D2">
        <v>0</v>
      </c>
      <c r="E2" s="6">
        <v>1</v>
      </c>
      <c r="F2" s="6">
        <v>0</v>
      </c>
      <c r="G2" s="6">
        <v>2</v>
      </c>
      <c r="H2" s="6">
        <v>1</v>
      </c>
      <c r="I2" s="6">
        <v>0</v>
      </c>
      <c r="J2" s="6">
        <v>2</v>
      </c>
      <c r="K2"/>
      <c r="N2"/>
      <c r="P2"/>
      <c r="Q2"/>
      <c r="S2"/>
    </row>
    <row r="3" spans="1:19" x14ac:dyDescent="0.25">
      <c r="A3">
        <v>2</v>
      </c>
      <c r="B3">
        <v>6</v>
      </c>
      <c r="C3" s="6">
        <v>1</v>
      </c>
      <c r="D3">
        <v>0</v>
      </c>
      <c r="E3" s="6">
        <v>0</v>
      </c>
      <c r="F3" s="6">
        <v>0</v>
      </c>
      <c r="G3" s="6">
        <v>1</v>
      </c>
      <c r="H3" s="6">
        <v>1</v>
      </c>
      <c r="I3" s="6">
        <v>0</v>
      </c>
      <c r="J3" s="6">
        <v>1</v>
      </c>
      <c r="K3"/>
      <c r="N3"/>
      <c r="P3"/>
      <c r="Q3"/>
      <c r="S3"/>
    </row>
    <row r="4" spans="1:19" x14ac:dyDescent="0.25">
      <c r="A4">
        <v>3</v>
      </c>
      <c r="B4">
        <v>9</v>
      </c>
      <c r="C4" s="6">
        <v>1</v>
      </c>
      <c r="D4">
        <v>0</v>
      </c>
      <c r="E4" s="6">
        <v>0</v>
      </c>
      <c r="F4" s="6">
        <v>0</v>
      </c>
      <c r="G4" s="6">
        <v>1</v>
      </c>
      <c r="H4" s="6">
        <v>3</v>
      </c>
      <c r="I4" s="6">
        <v>1</v>
      </c>
      <c r="J4" s="6">
        <v>2</v>
      </c>
      <c r="K4"/>
      <c r="N4"/>
      <c r="P4"/>
      <c r="Q4"/>
      <c r="S4"/>
    </row>
    <row r="5" spans="1:19" x14ac:dyDescent="0.25">
      <c r="A5">
        <v>4</v>
      </c>
      <c r="B5">
        <v>14</v>
      </c>
      <c r="C5" s="6">
        <v>1</v>
      </c>
      <c r="D5">
        <v>0</v>
      </c>
      <c r="E5" s="6">
        <v>0</v>
      </c>
      <c r="F5" s="6">
        <v>0</v>
      </c>
      <c r="G5" s="6">
        <v>1</v>
      </c>
      <c r="H5" s="6">
        <v>1</v>
      </c>
      <c r="I5" s="6">
        <v>1</v>
      </c>
      <c r="J5" s="6">
        <v>1</v>
      </c>
      <c r="K5"/>
      <c r="N5"/>
      <c r="P5"/>
      <c r="Q5"/>
      <c r="S5"/>
    </row>
    <row r="6" spans="1:19" x14ac:dyDescent="0.25">
      <c r="A6">
        <v>5</v>
      </c>
      <c r="B6">
        <v>7</v>
      </c>
      <c r="C6" s="6">
        <v>1</v>
      </c>
      <c r="D6">
        <v>1</v>
      </c>
      <c r="E6" s="6">
        <v>0</v>
      </c>
      <c r="F6" s="6">
        <v>1</v>
      </c>
      <c r="G6" s="6">
        <v>1</v>
      </c>
      <c r="H6" s="6">
        <v>2</v>
      </c>
      <c r="I6" s="6">
        <v>1</v>
      </c>
      <c r="J6" s="6">
        <v>1</v>
      </c>
      <c r="K6"/>
      <c r="N6"/>
      <c r="P6"/>
      <c r="Q6"/>
      <c r="S6"/>
    </row>
    <row r="7" spans="1:19" x14ac:dyDescent="0.25">
      <c r="A7">
        <v>6</v>
      </c>
      <c r="B7">
        <v>19</v>
      </c>
      <c r="C7" s="6">
        <v>1</v>
      </c>
      <c r="D7">
        <v>0</v>
      </c>
      <c r="E7" s="6">
        <v>0</v>
      </c>
      <c r="F7" s="6">
        <v>0</v>
      </c>
      <c r="G7" s="6">
        <v>1</v>
      </c>
      <c r="H7" s="6">
        <v>2</v>
      </c>
      <c r="I7" s="6">
        <v>1</v>
      </c>
      <c r="J7" s="6">
        <v>2</v>
      </c>
      <c r="K7"/>
      <c r="N7"/>
      <c r="P7"/>
      <c r="Q7"/>
      <c r="S7"/>
    </row>
    <row r="8" spans="1:19" x14ac:dyDescent="0.25">
      <c r="A8">
        <v>7</v>
      </c>
      <c r="B8">
        <v>9</v>
      </c>
      <c r="C8" s="6">
        <v>1</v>
      </c>
      <c r="D8">
        <v>0</v>
      </c>
      <c r="E8" s="6">
        <v>0</v>
      </c>
      <c r="F8" s="6">
        <v>0</v>
      </c>
      <c r="G8" s="6">
        <v>1</v>
      </c>
      <c r="H8" s="6">
        <v>1</v>
      </c>
      <c r="I8" s="6">
        <v>1</v>
      </c>
      <c r="J8" s="6">
        <v>2</v>
      </c>
      <c r="K8"/>
      <c r="N8"/>
      <c r="P8"/>
      <c r="Q8"/>
      <c r="S8"/>
    </row>
    <row r="9" spans="1:19" x14ac:dyDescent="0.25">
      <c r="A9">
        <v>8</v>
      </c>
      <c r="B9">
        <v>15</v>
      </c>
      <c r="C9" s="6">
        <v>1</v>
      </c>
      <c r="D9">
        <v>0</v>
      </c>
      <c r="E9" s="6">
        <v>0</v>
      </c>
      <c r="F9" s="6">
        <v>0</v>
      </c>
      <c r="G9" s="6">
        <v>1</v>
      </c>
      <c r="H9" s="6">
        <v>5</v>
      </c>
      <c r="I9" s="6">
        <v>0</v>
      </c>
      <c r="J9" s="6">
        <v>1</v>
      </c>
      <c r="K9"/>
      <c r="N9"/>
      <c r="P9"/>
      <c r="Q9"/>
      <c r="S9"/>
    </row>
    <row r="10" spans="1:19" x14ac:dyDescent="0.25">
      <c r="A10">
        <v>9</v>
      </c>
      <c r="B10">
        <v>11</v>
      </c>
      <c r="C10" s="6">
        <v>1</v>
      </c>
      <c r="D10">
        <v>1</v>
      </c>
      <c r="E10" s="6">
        <v>1</v>
      </c>
      <c r="F10" s="6">
        <v>0</v>
      </c>
      <c r="G10" s="6">
        <v>2</v>
      </c>
      <c r="H10" s="6">
        <v>1</v>
      </c>
      <c r="I10" s="6">
        <v>2</v>
      </c>
      <c r="J10" s="6">
        <v>2</v>
      </c>
      <c r="K10"/>
      <c r="N10"/>
      <c r="P10"/>
      <c r="Q10"/>
      <c r="S10"/>
    </row>
    <row r="11" spans="1:19" x14ac:dyDescent="0.25">
      <c r="A11">
        <v>10</v>
      </c>
      <c r="B11">
        <v>14</v>
      </c>
      <c r="C11" s="6">
        <v>1</v>
      </c>
      <c r="D11">
        <v>0</v>
      </c>
      <c r="E11" s="6">
        <v>0</v>
      </c>
      <c r="F11" s="6">
        <v>1</v>
      </c>
      <c r="G11" s="6">
        <v>2</v>
      </c>
      <c r="H11" s="6">
        <v>1</v>
      </c>
      <c r="I11" s="6">
        <v>0</v>
      </c>
      <c r="J11" s="6">
        <v>2</v>
      </c>
      <c r="K11"/>
      <c r="N11"/>
      <c r="P11"/>
      <c r="Q11"/>
      <c r="S11"/>
    </row>
    <row r="12" spans="1:19" x14ac:dyDescent="0.25">
      <c r="A12">
        <v>11</v>
      </c>
      <c r="B12">
        <v>12</v>
      </c>
      <c r="C12" s="6">
        <v>2</v>
      </c>
      <c r="D12">
        <v>0</v>
      </c>
      <c r="E12" s="6">
        <v>0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/>
      <c r="N12"/>
      <c r="P12"/>
      <c r="Q12"/>
      <c r="S12"/>
    </row>
    <row r="13" spans="1:19" x14ac:dyDescent="0.25">
      <c r="A13">
        <v>12</v>
      </c>
      <c r="B13">
        <v>14</v>
      </c>
      <c r="C13" s="6">
        <v>1</v>
      </c>
      <c r="D13">
        <v>0</v>
      </c>
      <c r="E13" s="6">
        <v>0</v>
      </c>
      <c r="F13" s="6">
        <v>0</v>
      </c>
      <c r="G13" s="6">
        <v>1</v>
      </c>
      <c r="H13" s="6">
        <v>2</v>
      </c>
      <c r="I13" s="6">
        <v>2</v>
      </c>
      <c r="J13" s="6">
        <v>1</v>
      </c>
      <c r="K13"/>
      <c r="N13"/>
      <c r="P13"/>
      <c r="Q13"/>
      <c r="S13"/>
    </row>
    <row r="14" spans="1:19" x14ac:dyDescent="0.25">
      <c r="A14">
        <v>13</v>
      </c>
      <c r="B14">
        <v>9</v>
      </c>
      <c r="C14" s="6">
        <v>2</v>
      </c>
      <c r="D14">
        <v>0</v>
      </c>
      <c r="E14" s="6">
        <v>1</v>
      </c>
      <c r="F14" s="6">
        <v>0</v>
      </c>
      <c r="G14" s="6">
        <v>1</v>
      </c>
      <c r="H14" s="6">
        <v>1</v>
      </c>
      <c r="I14" s="6">
        <v>1</v>
      </c>
      <c r="J14" s="6">
        <v>2</v>
      </c>
      <c r="K14"/>
      <c r="N14"/>
      <c r="P14"/>
      <c r="Q14"/>
      <c r="S14"/>
    </row>
    <row r="15" spans="1:19" x14ac:dyDescent="0.25">
      <c r="A15">
        <v>14</v>
      </c>
      <c r="B15">
        <v>10</v>
      </c>
      <c r="C15" s="6">
        <v>1</v>
      </c>
      <c r="D15">
        <v>0</v>
      </c>
      <c r="E15" s="6">
        <v>0</v>
      </c>
      <c r="F15" s="6">
        <v>0</v>
      </c>
      <c r="G15" s="6">
        <v>1</v>
      </c>
      <c r="H15" s="6">
        <v>2</v>
      </c>
      <c r="I15" s="6">
        <v>1</v>
      </c>
      <c r="J15" s="6">
        <v>1</v>
      </c>
      <c r="K15"/>
      <c r="N15"/>
      <c r="P15"/>
      <c r="Q15"/>
      <c r="S15"/>
    </row>
    <row r="16" spans="1:19" x14ac:dyDescent="0.25">
      <c r="A16">
        <v>15</v>
      </c>
      <c r="B16">
        <v>5</v>
      </c>
      <c r="C16" s="6">
        <v>2</v>
      </c>
      <c r="D16">
        <v>0</v>
      </c>
      <c r="E16" s="6">
        <v>1</v>
      </c>
      <c r="F16" s="6">
        <v>0</v>
      </c>
      <c r="G16" s="6">
        <v>1</v>
      </c>
      <c r="H16" s="6">
        <v>3</v>
      </c>
      <c r="I16" s="6">
        <v>1</v>
      </c>
      <c r="J16" s="6">
        <v>3</v>
      </c>
      <c r="K16"/>
      <c r="N16"/>
      <c r="P16"/>
      <c r="Q16"/>
      <c r="S16"/>
    </row>
    <row r="17" spans="1:19" x14ac:dyDescent="0.25">
      <c r="A17">
        <v>16</v>
      </c>
      <c r="B17">
        <v>13</v>
      </c>
      <c r="C17" s="6">
        <v>2</v>
      </c>
      <c r="D17">
        <v>0</v>
      </c>
      <c r="E17" s="6">
        <v>0</v>
      </c>
      <c r="F17" s="6">
        <v>0</v>
      </c>
      <c r="G17" s="6">
        <v>1</v>
      </c>
      <c r="H17" s="6">
        <v>2</v>
      </c>
      <c r="I17" s="6">
        <v>1</v>
      </c>
      <c r="J17" s="6">
        <v>1</v>
      </c>
      <c r="K17"/>
      <c r="N17"/>
      <c r="P17"/>
      <c r="Q17"/>
      <c r="S17"/>
    </row>
    <row r="18" spans="1:19" x14ac:dyDescent="0.25">
      <c r="A18">
        <v>17</v>
      </c>
      <c r="B18">
        <v>11</v>
      </c>
      <c r="C18" s="6">
        <v>1</v>
      </c>
      <c r="D18">
        <v>1</v>
      </c>
      <c r="E18" s="6">
        <v>0</v>
      </c>
      <c r="F18" s="6">
        <v>0</v>
      </c>
      <c r="G18" s="6">
        <v>1</v>
      </c>
      <c r="H18" s="6">
        <v>1</v>
      </c>
      <c r="I18" s="6">
        <v>1</v>
      </c>
      <c r="J18" s="6">
        <v>1</v>
      </c>
      <c r="K18"/>
      <c r="N18"/>
      <c r="P18"/>
      <c r="Q18"/>
      <c r="S18"/>
    </row>
    <row r="19" spans="1:19" x14ac:dyDescent="0.25">
      <c r="A19">
        <v>18</v>
      </c>
      <c r="B19">
        <v>8</v>
      </c>
      <c r="C19" s="6">
        <v>1</v>
      </c>
      <c r="D19">
        <v>0</v>
      </c>
      <c r="E19" s="6">
        <v>0</v>
      </c>
      <c r="F19" s="6">
        <v>1</v>
      </c>
      <c r="G19" s="6">
        <v>2</v>
      </c>
      <c r="H19" s="6">
        <v>2</v>
      </c>
      <c r="I19" s="6">
        <v>2</v>
      </c>
      <c r="J19" s="6">
        <v>1</v>
      </c>
      <c r="K19"/>
      <c r="N19"/>
      <c r="P19"/>
      <c r="Q19"/>
      <c r="S19"/>
    </row>
    <row r="20" spans="1:19" x14ac:dyDescent="0.25">
      <c r="A20">
        <v>19</v>
      </c>
      <c r="B20">
        <v>4</v>
      </c>
      <c r="C20" s="6">
        <v>1</v>
      </c>
      <c r="D20">
        <v>0</v>
      </c>
      <c r="E20" s="6">
        <v>0</v>
      </c>
      <c r="F20" s="6">
        <v>0</v>
      </c>
      <c r="G20" s="6">
        <v>1</v>
      </c>
      <c r="H20" s="6">
        <v>1</v>
      </c>
      <c r="I20" s="6">
        <v>0</v>
      </c>
      <c r="J20" s="6">
        <v>1</v>
      </c>
      <c r="K20"/>
      <c r="N20"/>
      <c r="P20"/>
      <c r="Q20"/>
      <c r="S20"/>
    </row>
    <row r="21" spans="1:19" x14ac:dyDescent="0.25">
      <c r="A21">
        <v>20</v>
      </c>
      <c r="B21">
        <v>19</v>
      </c>
      <c r="C21" s="6">
        <v>2</v>
      </c>
      <c r="D21">
        <v>0</v>
      </c>
      <c r="E21" s="6">
        <v>1</v>
      </c>
      <c r="F21" s="6">
        <v>2</v>
      </c>
      <c r="G21" s="6">
        <v>1</v>
      </c>
      <c r="H21" s="6">
        <v>1</v>
      </c>
      <c r="I21" s="6">
        <v>1</v>
      </c>
      <c r="J21" s="6">
        <v>2</v>
      </c>
      <c r="K21"/>
      <c r="N21"/>
      <c r="P21"/>
      <c r="Q21"/>
      <c r="S21"/>
    </row>
    <row r="22" spans="1:19" x14ac:dyDescent="0.25">
      <c r="A22">
        <v>21</v>
      </c>
      <c r="B22">
        <v>10</v>
      </c>
      <c r="C22" s="6">
        <v>2</v>
      </c>
      <c r="D22">
        <v>0</v>
      </c>
      <c r="E22" s="6">
        <v>1</v>
      </c>
      <c r="F22" s="6">
        <v>0</v>
      </c>
      <c r="G22" s="6">
        <v>1</v>
      </c>
      <c r="H22" s="6">
        <v>1</v>
      </c>
      <c r="I22" s="6">
        <v>2</v>
      </c>
      <c r="J22" s="6">
        <v>1</v>
      </c>
      <c r="K22"/>
      <c r="N22"/>
      <c r="P22"/>
      <c r="Q22"/>
      <c r="S22"/>
    </row>
    <row r="23" spans="1:19" x14ac:dyDescent="0.25">
      <c r="A23">
        <v>22</v>
      </c>
      <c r="B23">
        <v>14</v>
      </c>
      <c r="C23" s="6">
        <v>2</v>
      </c>
      <c r="D23">
        <v>0</v>
      </c>
      <c r="E23" s="6">
        <v>0</v>
      </c>
      <c r="F23" s="6">
        <v>0</v>
      </c>
      <c r="G23" s="6">
        <v>1</v>
      </c>
      <c r="H23" s="6">
        <v>1</v>
      </c>
      <c r="I23" s="6">
        <v>3</v>
      </c>
      <c r="J23" s="6">
        <v>2</v>
      </c>
      <c r="K23"/>
      <c r="N23"/>
      <c r="P23"/>
      <c r="Q23"/>
      <c r="S23"/>
    </row>
    <row r="24" spans="1:19" x14ac:dyDescent="0.25">
      <c r="A24">
        <v>23</v>
      </c>
      <c r="B24">
        <v>3</v>
      </c>
      <c r="C24" s="6">
        <v>2</v>
      </c>
      <c r="D24">
        <v>0</v>
      </c>
      <c r="E24" s="6">
        <v>0</v>
      </c>
      <c r="F24" s="6">
        <v>0</v>
      </c>
      <c r="G24" s="6">
        <v>1</v>
      </c>
      <c r="H24" s="6">
        <v>3</v>
      </c>
      <c r="I24" s="6">
        <v>0</v>
      </c>
      <c r="J24" s="6">
        <v>1</v>
      </c>
      <c r="K24"/>
      <c r="N24"/>
      <c r="P24"/>
      <c r="Q24"/>
      <c r="S24"/>
    </row>
    <row r="25" spans="1:19" x14ac:dyDescent="0.25">
      <c r="A25">
        <v>24</v>
      </c>
      <c r="B25">
        <v>0</v>
      </c>
      <c r="C25" s="6">
        <v>1</v>
      </c>
      <c r="D25">
        <v>0</v>
      </c>
      <c r="E25" s="6">
        <v>0</v>
      </c>
      <c r="F25" s="6">
        <v>0</v>
      </c>
      <c r="G25" s="6">
        <v>2</v>
      </c>
      <c r="H25" s="6">
        <v>1</v>
      </c>
      <c r="I25" s="6">
        <v>0</v>
      </c>
      <c r="J25" s="6">
        <v>2</v>
      </c>
      <c r="K25"/>
      <c r="N25"/>
      <c r="P25"/>
      <c r="Q25"/>
      <c r="S25"/>
    </row>
    <row r="26" spans="1:19" x14ac:dyDescent="0.25">
      <c r="A26">
        <v>25</v>
      </c>
      <c r="B26">
        <v>13</v>
      </c>
      <c r="C26" s="6">
        <v>1</v>
      </c>
      <c r="D26">
        <v>0</v>
      </c>
      <c r="E26" s="6">
        <v>0</v>
      </c>
      <c r="F26" s="6">
        <v>0</v>
      </c>
      <c r="G26" s="6">
        <v>1</v>
      </c>
      <c r="H26" s="6">
        <v>2</v>
      </c>
      <c r="I26" s="6">
        <v>2</v>
      </c>
      <c r="J26" s="6">
        <v>2</v>
      </c>
      <c r="K26"/>
      <c r="N26"/>
      <c r="P26"/>
      <c r="Q26"/>
      <c r="S26"/>
    </row>
    <row r="27" spans="1:19" x14ac:dyDescent="0.25">
      <c r="A27">
        <v>26</v>
      </c>
      <c r="B27">
        <v>1</v>
      </c>
      <c r="C27" s="6">
        <v>1</v>
      </c>
      <c r="D27">
        <v>0</v>
      </c>
      <c r="E27" s="6">
        <v>0</v>
      </c>
      <c r="F27" s="6">
        <v>0</v>
      </c>
      <c r="G27" s="6">
        <v>1</v>
      </c>
      <c r="H27" s="6">
        <v>1</v>
      </c>
      <c r="I27" s="6">
        <v>0</v>
      </c>
      <c r="J27" s="6">
        <v>1</v>
      </c>
      <c r="K27"/>
      <c r="N27"/>
      <c r="P27"/>
      <c r="Q27"/>
      <c r="S27"/>
    </row>
    <row r="28" spans="1:19" x14ac:dyDescent="0.25">
      <c r="A28">
        <v>27</v>
      </c>
      <c r="B28">
        <v>11</v>
      </c>
      <c r="C28" s="6">
        <v>1</v>
      </c>
      <c r="D28">
        <v>0</v>
      </c>
      <c r="E28" s="6">
        <v>0</v>
      </c>
      <c r="F28" s="6">
        <v>0</v>
      </c>
      <c r="G28" s="6">
        <v>1</v>
      </c>
      <c r="H28" s="6">
        <v>2</v>
      </c>
      <c r="I28" s="6">
        <v>0</v>
      </c>
      <c r="J28" s="6">
        <v>1</v>
      </c>
      <c r="K28"/>
      <c r="N28"/>
      <c r="P28"/>
      <c r="Q28"/>
      <c r="S28"/>
    </row>
    <row r="29" spans="1:19" x14ac:dyDescent="0.25">
      <c r="A29">
        <v>28</v>
      </c>
      <c r="B29">
        <v>7</v>
      </c>
      <c r="C29" s="6">
        <v>2</v>
      </c>
      <c r="D29">
        <v>0</v>
      </c>
      <c r="E29" s="6">
        <v>0</v>
      </c>
      <c r="F29" s="6">
        <v>0</v>
      </c>
      <c r="G29" s="6">
        <v>1</v>
      </c>
      <c r="H29" s="6">
        <v>1</v>
      </c>
      <c r="I29" s="6">
        <v>0</v>
      </c>
      <c r="J29" s="6">
        <v>1</v>
      </c>
      <c r="K29"/>
      <c r="N29"/>
      <c r="P29"/>
      <c r="Q29"/>
      <c r="S29"/>
    </row>
    <row r="30" spans="1:19" x14ac:dyDescent="0.25">
      <c r="A30">
        <v>29</v>
      </c>
      <c r="B30">
        <v>9</v>
      </c>
      <c r="C30" s="6">
        <v>2</v>
      </c>
      <c r="D30">
        <v>0</v>
      </c>
      <c r="E30" s="6">
        <v>0</v>
      </c>
      <c r="F30" s="6">
        <v>0</v>
      </c>
      <c r="G30" s="6">
        <v>1</v>
      </c>
      <c r="H30" s="6">
        <v>2</v>
      </c>
      <c r="I30" s="6">
        <v>2</v>
      </c>
      <c r="J30" s="6">
        <v>1</v>
      </c>
      <c r="K30"/>
      <c r="N30"/>
      <c r="P30"/>
      <c r="Q30"/>
      <c r="S30"/>
    </row>
    <row r="31" spans="1:19" x14ac:dyDescent="0.25">
      <c r="A31">
        <v>30</v>
      </c>
      <c r="B31">
        <v>10</v>
      </c>
      <c r="C31" s="6">
        <v>2</v>
      </c>
      <c r="D31">
        <v>0</v>
      </c>
      <c r="E31" s="6">
        <v>0</v>
      </c>
      <c r="F31" s="6">
        <v>1</v>
      </c>
      <c r="G31" s="6">
        <v>1</v>
      </c>
      <c r="H31" s="6">
        <v>2</v>
      </c>
      <c r="I31" s="6">
        <v>4</v>
      </c>
      <c r="J31" s="6">
        <v>2</v>
      </c>
      <c r="K31"/>
      <c r="N31"/>
      <c r="P31"/>
      <c r="Q31"/>
      <c r="S31"/>
    </row>
    <row r="32" spans="1:19" x14ac:dyDescent="0.25">
      <c r="A32">
        <v>31</v>
      </c>
      <c r="B32">
        <v>15</v>
      </c>
      <c r="C32" s="6">
        <v>0</v>
      </c>
      <c r="D32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/>
      <c r="N32"/>
      <c r="P32"/>
      <c r="Q32"/>
      <c r="S32"/>
    </row>
    <row r="33" spans="1:19" x14ac:dyDescent="0.25">
      <c r="A33">
        <v>32</v>
      </c>
      <c r="B33">
        <v>11</v>
      </c>
      <c r="C33" s="6">
        <v>0</v>
      </c>
      <c r="D33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/>
      <c r="N33"/>
      <c r="P33"/>
      <c r="Q33"/>
      <c r="S33"/>
    </row>
    <row r="34" spans="1:19" x14ac:dyDescent="0.25">
      <c r="A34">
        <v>33</v>
      </c>
      <c r="B34">
        <v>17</v>
      </c>
      <c r="C34" s="6">
        <v>0</v>
      </c>
      <c r="D34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/>
      <c r="N34"/>
      <c r="P34"/>
      <c r="Q34"/>
      <c r="S34"/>
    </row>
    <row r="35" spans="1:19" x14ac:dyDescent="0.25">
      <c r="A35">
        <v>34</v>
      </c>
      <c r="B35">
        <v>8</v>
      </c>
      <c r="C35" s="6">
        <v>0</v>
      </c>
      <c r="D35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/>
      <c r="N35"/>
      <c r="P35"/>
      <c r="Q35"/>
      <c r="S35"/>
    </row>
    <row r="36" spans="1:19" x14ac:dyDescent="0.25">
      <c r="A36">
        <v>35</v>
      </c>
      <c r="B36">
        <v>6</v>
      </c>
      <c r="C36" s="6">
        <v>0</v>
      </c>
      <c r="D3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/>
      <c r="N36"/>
      <c r="P36"/>
      <c r="Q36"/>
      <c r="S36"/>
    </row>
    <row r="37" spans="1:19" x14ac:dyDescent="0.25">
      <c r="A37">
        <v>36</v>
      </c>
      <c r="B37">
        <v>8</v>
      </c>
      <c r="C37" s="6">
        <v>0</v>
      </c>
      <c r="D37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/>
      <c r="N37"/>
      <c r="P37"/>
      <c r="Q37"/>
      <c r="S37"/>
    </row>
    <row r="38" spans="1:19" x14ac:dyDescent="0.25">
      <c r="A38">
        <v>37</v>
      </c>
      <c r="B38">
        <v>18</v>
      </c>
      <c r="C38" s="6">
        <v>0</v>
      </c>
      <c r="D38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/>
      <c r="N38"/>
      <c r="P38"/>
      <c r="Q38"/>
      <c r="S38"/>
    </row>
    <row r="39" spans="1:19" x14ac:dyDescent="0.25">
      <c r="A39">
        <v>38</v>
      </c>
      <c r="B39">
        <v>17</v>
      </c>
      <c r="C39" s="6">
        <v>0</v>
      </c>
      <c r="D39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/>
      <c r="N39"/>
      <c r="P39"/>
      <c r="Q39"/>
      <c r="S39"/>
    </row>
    <row r="40" spans="1:19" x14ac:dyDescent="0.25">
      <c r="A40">
        <v>39</v>
      </c>
      <c r="B40">
        <v>9</v>
      </c>
      <c r="C40" s="6">
        <v>0</v>
      </c>
      <c r="D40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/>
      <c r="N40"/>
      <c r="P40"/>
      <c r="Q40"/>
      <c r="S40"/>
    </row>
    <row r="41" spans="1:19" x14ac:dyDescent="0.25">
      <c r="A41">
        <v>40</v>
      </c>
      <c r="B41">
        <v>7</v>
      </c>
      <c r="C41" s="6">
        <v>0</v>
      </c>
      <c r="D41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/>
      <c r="N41"/>
      <c r="P41"/>
      <c r="Q41"/>
      <c r="S41"/>
    </row>
    <row r="42" spans="1:19" x14ac:dyDescent="0.25">
      <c r="A42">
        <v>41</v>
      </c>
      <c r="B42">
        <v>23</v>
      </c>
      <c r="C42" s="6">
        <v>0</v>
      </c>
      <c r="D42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/>
      <c r="N42"/>
      <c r="P42"/>
      <c r="Q42"/>
      <c r="S42"/>
    </row>
    <row r="43" spans="1:19" x14ac:dyDescent="0.25">
      <c r="A43">
        <v>42</v>
      </c>
      <c r="B43">
        <v>4</v>
      </c>
      <c r="C43" s="6">
        <v>0</v>
      </c>
      <c r="D43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/>
      <c r="N43"/>
      <c r="P43"/>
      <c r="Q43"/>
      <c r="S43"/>
    </row>
    <row r="44" spans="1:19" x14ac:dyDescent="0.25">
      <c r="A44">
        <v>43</v>
      </c>
      <c r="B44">
        <v>6</v>
      </c>
      <c r="C44" s="6">
        <v>0</v>
      </c>
      <c r="D44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/>
      <c r="N44"/>
      <c r="P44"/>
      <c r="Q44"/>
      <c r="S44"/>
    </row>
    <row r="45" spans="1:19" x14ac:dyDescent="0.25">
      <c r="A45">
        <v>44</v>
      </c>
      <c r="B45">
        <v>11</v>
      </c>
      <c r="C45" s="6">
        <v>0</v>
      </c>
      <c r="D45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/>
      <c r="N45"/>
      <c r="P45"/>
      <c r="Q45"/>
      <c r="S45"/>
    </row>
    <row r="46" spans="1:19" x14ac:dyDescent="0.25">
      <c r="A46">
        <v>45</v>
      </c>
      <c r="B46">
        <v>11</v>
      </c>
      <c r="C46" s="6">
        <v>0</v>
      </c>
      <c r="D4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/>
      <c r="N46"/>
      <c r="P46"/>
      <c r="Q46"/>
      <c r="S46"/>
    </row>
    <row r="47" spans="1:19" x14ac:dyDescent="0.25">
      <c r="A47">
        <v>46</v>
      </c>
      <c r="B47">
        <v>9</v>
      </c>
      <c r="C47" s="6">
        <v>0</v>
      </c>
      <c r="D47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/>
      <c r="N47"/>
      <c r="P47"/>
      <c r="Q47"/>
      <c r="S47"/>
    </row>
    <row r="48" spans="1:19" x14ac:dyDescent="0.25">
      <c r="A48">
        <v>47</v>
      </c>
      <c r="B48">
        <v>11</v>
      </c>
      <c r="C48" s="6">
        <v>0</v>
      </c>
      <c r="D48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/>
      <c r="N48"/>
      <c r="P48"/>
      <c r="Q48"/>
      <c r="S48"/>
    </row>
    <row r="49" spans="1:19" x14ac:dyDescent="0.25">
      <c r="A49">
        <v>48</v>
      </c>
      <c r="B49">
        <v>31</v>
      </c>
      <c r="C49" s="6">
        <v>0</v>
      </c>
      <c r="D49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/>
      <c r="N49"/>
      <c r="P49"/>
      <c r="Q49"/>
      <c r="S49"/>
    </row>
    <row r="50" spans="1:19" x14ac:dyDescent="0.25">
      <c r="A50">
        <v>49</v>
      </c>
      <c r="B50">
        <v>6</v>
      </c>
      <c r="C50" s="6">
        <v>0</v>
      </c>
      <c r="D50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/>
      <c r="N50"/>
      <c r="P50"/>
      <c r="Q50"/>
      <c r="S50"/>
    </row>
    <row r="51" spans="1:19" x14ac:dyDescent="0.25">
      <c r="A51">
        <v>50</v>
      </c>
      <c r="B51">
        <v>6</v>
      </c>
      <c r="C51" s="6">
        <v>0</v>
      </c>
      <c r="D51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/>
      <c r="N51"/>
      <c r="P51"/>
      <c r="Q51"/>
      <c r="S51"/>
    </row>
    <row r="52" spans="1:19" x14ac:dyDescent="0.25">
      <c r="A52">
        <v>51</v>
      </c>
      <c r="B52">
        <v>14</v>
      </c>
      <c r="C52" s="6">
        <v>0</v>
      </c>
      <c r="D52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/>
      <c r="N52"/>
      <c r="P52"/>
      <c r="Q52"/>
      <c r="S52"/>
    </row>
    <row r="53" spans="1:19" x14ac:dyDescent="0.25">
      <c r="A53">
        <v>52</v>
      </c>
      <c r="B53">
        <v>8</v>
      </c>
      <c r="C53" s="6">
        <v>0</v>
      </c>
      <c r="D53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/>
      <c r="N53"/>
      <c r="P53"/>
      <c r="Q53"/>
      <c r="S53"/>
    </row>
    <row r="54" spans="1:19" x14ac:dyDescent="0.25">
      <c r="A54">
        <v>53</v>
      </c>
      <c r="B54">
        <v>15</v>
      </c>
      <c r="C54" s="6">
        <v>0</v>
      </c>
      <c r="D54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/>
      <c r="N54"/>
      <c r="P54"/>
      <c r="Q54"/>
      <c r="S54"/>
    </row>
    <row r="55" spans="1:19" x14ac:dyDescent="0.25">
      <c r="A55">
        <v>54</v>
      </c>
      <c r="B55">
        <v>11</v>
      </c>
      <c r="C55" s="6">
        <v>0</v>
      </c>
      <c r="D55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/>
      <c r="N55"/>
      <c r="P55"/>
      <c r="Q55"/>
      <c r="S55"/>
    </row>
    <row r="56" spans="1:19" x14ac:dyDescent="0.25">
      <c r="A56">
        <v>55</v>
      </c>
      <c r="B56">
        <v>7</v>
      </c>
      <c r="C56" s="6">
        <v>0</v>
      </c>
      <c r="D5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/>
      <c r="N56"/>
      <c r="P56"/>
      <c r="Q56"/>
      <c r="S56"/>
    </row>
    <row r="57" spans="1:19" x14ac:dyDescent="0.25">
      <c r="A57">
        <v>56</v>
      </c>
      <c r="B57">
        <v>8</v>
      </c>
      <c r="C57" s="6">
        <v>0</v>
      </c>
      <c r="D57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/>
      <c r="N57"/>
      <c r="P57"/>
      <c r="Q57"/>
      <c r="S57"/>
    </row>
    <row r="58" spans="1:19" x14ac:dyDescent="0.25">
      <c r="A58">
        <v>57</v>
      </c>
      <c r="B58">
        <v>11</v>
      </c>
      <c r="C58" s="6">
        <v>0</v>
      </c>
      <c r="D5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/>
      <c r="N58"/>
      <c r="P58"/>
      <c r="Q58"/>
      <c r="S58"/>
    </row>
    <row r="59" spans="1:19" x14ac:dyDescent="0.25">
      <c r="A59">
        <v>58</v>
      </c>
      <c r="B59">
        <v>12</v>
      </c>
      <c r="C59" s="6">
        <v>0</v>
      </c>
      <c r="D59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/>
      <c r="N59"/>
      <c r="P59"/>
      <c r="Q59"/>
      <c r="S59"/>
    </row>
    <row r="60" spans="1:19" x14ac:dyDescent="0.25">
      <c r="A60">
        <v>59</v>
      </c>
      <c r="B60">
        <v>20</v>
      </c>
      <c r="C60" s="6">
        <v>0</v>
      </c>
      <c r="D60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/>
      <c r="N60"/>
      <c r="P60"/>
      <c r="Q60"/>
      <c r="S60"/>
    </row>
    <row r="61" spans="1:19" x14ac:dyDescent="0.25">
      <c r="A61">
        <v>60</v>
      </c>
      <c r="B61">
        <v>18</v>
      </c>
      <c r="C61" s="6">
        <v>0</v>
      </c>
      <c r="D61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/>
      <c r="N61"/>
      <c r="P61"/>
      <c r="Q61"/>
      <c r="S61"/>
    </row>
    <row r="62" spans="1:19" x14ac:dyDescent="0.25">
      <c r="A62">
        <v>61</v>
      </c>
      <c r="B62">
        <v>8</v>
      </c>
      <c r="C62" s="6">
        <v>0</v>
      </c>
      <c r="D62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/>
      <c r="N62"/>
      <c r="P62"/>
      <c r="Q62"/>
      <c r="S62"/>
    </row>
    <row r="65" spans="1:10" x14ac:dyDescent="0.25">
      <c r="A65" t="s">
        <v>32</v>
      </c>
      <c r="B65" s="4" t="b">
        <f>B66&lt;B67</f>
        <v>1</v>
      </c>
      <c r="C65" s="7" t="b">
        <f t="shared" ref="C65:J65" si="0">C66&lt;C67</f>
        <v>0</v>
      </c>
      <c r="D65" s="4" t="b">
        <f t="shared" si="0"/>
        <v>0</v>
      </c>
      <c r="E65" s="7" t="b">
        <f t="shared" si="0"/>
        <v>0</v>
      </c>
      <c r="F65" s="7" t="b">
        <f t="shared" si="0"/>
        <v>0</v>
      </c>
      <c r="G65" s="8" t="b">
        <f t="shared" si="0"/>
        <v>0</v>
      </c>
      <c r="H65" s="8" t="b">
        <f t="shared" si="0"/>
        <v>0</v>
      </c>
      <c r="I65" s="7" t="b">
        <f t="shared" si="0"/>
        <v>1</v>
      </c>
      <c r="J65" s="7" t="b">
        <f t="shared" si="0"/>
        <v>0</v>
      </c>
    </row>
    <row r="66" spans="1:10" x14ac:dyDescent="0.25">
      <c r="A66" t="s">
        <v>33</v>
      </c>
      <c r="B66" s="9">
        <f>diff2!M64</f>
        <v>0.12020329207579872</v>
      </c>
      <c r="C66" s="9">
        <f>diff2!N64</f>
        <v>0.37279917456996731</v>
      </c>
      <c r="D66" s="9">
        <f>diff2!O64</f>
        <v>0.49510901968033105</v>
      </c>
      <c r="E66" s="9">
        <f>diff2!P64</f>
        <v>0.45516419499323602</v>
      </c>
      <c r="F66" s="9">
        <f>diff2!Q64</f>
        <v>0.44496892671997179</v>
      </c>
      <c r="G66" s="9">
        <f>diff2!R64</f>
        <v>0.46992166336214686</v>
      </c>
      <c r="H66" s="9">
        <f>diff2!S64</f>
        <v>0.26511618759814248</v>
      </c>
      <c r="I66" s="9">
        <f>diff2!T64</f>
        <v>0.21330325873345463</v>
      </c>
      <c r="J66" s="9">
        <f>diff2!U64</f>
        <v>0.32630740296891908</v>
      </c>
    </row>
    <row r="67" spans="1:10" x14ac:dyDescent="0.25">
      <c r="A67" t="s">
        <v>22</v>
      </c>
      <c r="B67">
        <v>0.1739</v>
      </c>
      <c r="C67">
        <v>0.2417</v>
      </c>
      <c r="D67">
        <v>0.2417</v>
      </c>
      <c r="E67">
        <v>0.2417</v>
      </c>
      <c r="F67">
        <v>0.2417</v>
      </c>
      <c r="G67">
        <v>0.2417</v>
      </c>
      <c r="H67">
        <v>0.2417</v>
      </c>
      <c r="I67">
        <v>0.2417</v>
      </c>
      <c r="J67">
        <v>0.2417</v>
      </c>
    </row>
    <row r="69" spans="1:10" x14ac:dyDescent="0.25">
      <c r="A69" t="s">
        <v>77</v>
      </c>
      <c r="B69">
        <f>TTEST($B$2:$B$62,B2:B62,2,Levene!B18)</f>
        <v>1</v>
      </c>
      <c r="C69" s="6">
        <f>TTEST($B$2:$B$62,C2:C31,2,Levene!C18)</f>
        <v>8.6504201034758296E-20</v>
      </c>
      <c r="D69" s="6">
        <f>TTEST($B$2:$B$62,D2:D31,2,Levene!D18)</f>
        <v>2.6062893668690155E-22</v>
      </c>
      <c r="E69" s="6">
        <f>TTEST($B$2:$B$62,E2:E31,2,Levene!E18)</f>
        <v>3.6876661374161091E-22</v>
      </c>
      <c r="F69" s="6">
        <f>TTEST($B$2:$B$62,F2:F31,2,Levene!F18)</f>
        <v>3.7935750081911124E-22</v>
      </c>
      <c r="G69" s="6">
        <f>TTEST($B$2:$B$62,G2:G31,2,Levene!G18)</f>
        <v>3.5974404053449464E-20</v>
      </c>
      <c r="H69" s="6">
        <f>TTEST($B$2:$B$62,H2:H31,2,Levene!H18)</f>
        <v>2.6029908264153949E-19</v>
      </c>
      <c r="I69" s="6">
        <f>TTEST($B$2:$B$62,I2:I31,2,Levene!I18)</f>
        <v>9.2228131602745168E-21</v>
      </c>
      <c r="J69" s="6">
        <f>TTEST($B$2:$B$62,J2:J31,2,Levene!J18)</f>
        <v>1.3141388424595522E-19</v>
      </c>
    </row>
    <row r="70" spans="1:10" x14ac:dyDescent="0.25">
      <c r="A70" t="s">
        <v>22</v>
      </c>
      <c r="B70">
        <v>0.05</v>
      </c>
      <c r="C70" s="6">
        <v>0.05</v>
      </c>
      <c r="D70">
        <v>0.05</v>
      </c>
      <c r="E70" s="6">
        <v>0.05</v>
      </c>
      <c r="F70" s="6">
        <v>0.05</v>
      </c>
      <c r="G70" s="6">
        <v>0.05</v>
      </c>
      <c r="H70" s="6">
        <v>0.05</v>
      </c>
      <c r="I70" s="6">
        <v>0.05</v>
      </c>
      <c r="J70" s="6">
        <v>0.05</v>
      </c>
    </row>
    <row r="71" spans="1:10" x14ac:dyDescent="0.25">
      <c r="A71" t="s">
        <v>70</v>
      </c>
      <c r="B71" s="3" t="b">
        <f t="shared" ref="B71:J71" si="1">B69&lt;B70</f>
        <v>0</v>
      </c>
      <c r="C71" s="8" t="b">
        <f t="shared" si="1"/>
        <v>1</v>
      </c>
      <c r="D71" s="3" t="b">
        <f t="shared" si="1"/>
        <v>1</v>
      </c>
      <c r="E71" s="8" t="b">
        <f t="shared" si="1"/>
        <v>1</v>
      </c>
      <c r="F71" s="8" t="b">
        <f t="shared" si="1"/>
        <v>1</v>
      </c>
      <c r="G71" s="8" t="b">
        <f t="shared" si="1"/>
        <v>1</v>
      </c>
      <c r="H71" s="8" t="b">
        <f t="shared" si="1"/>
        <v>1</v>
      </c>
      <c r="I71" s="8" t="b">
        <f t="shared" si="1"/>
        <v>1</v>
      </c>
      <c r="J71" s="8" t="b">
        <f t="shared" si="1"/>
        <v>1</v>
      </c>
    </row>
    <row r="73" spans="1:10" x14ac:dyDescent="0.25">
      <c r="A73" t="s">
        <v>89</v>
      </c>
      <c r="B73">
        <f>_xlfn.VAR.S(B2:B62)</f>
        <v>29.863387978142068</v>
      </c>
      <c r="C73" s="6">
        <f>_xlfn.VAR.S(C2:C31)</f>
        <v>0.24022988505747134</v>
      </c>
      <c r="D73" s="6">
        <f t="shared" ref="D73:J73" si="2">_xlfn.VAR.S(D2:D31)</f>
        <v>9.3103448275862075E-2</v>
      </c>
      <c r="E73" s="6">
        <f t="shared" si="2"/>
        <v>0.16551724137931034</v>
      </c>
      <c r="F73" s="6">
        <f t="shared" si="2"/>
        <v>0.25402298850574712</v>
      </c>
      <c r="G73" s="6">
        <f t="shared" si="2"/>
        <v>0.14367816091954014</v>
      </c>
      <c r="H73" s="6">
        <f t="shared" si="2"/>
        <v>0.85057471264367834</v>
      </c>
      <c r="I73" s="6">
        <f t="shared" si="2"/>
        <v>0.99885057471264371</v>
      </c>
      <c r="J73" s="6">
        <f t="shared" si="2"/>
        <v>0.32643678160919548</v>
      </c>
    </row>
    <row r="74" spans="1:10" x14ac:dyDescent="0.25">
      <c r="A74" t="s">
        <v>90</v>
      </c>
      <c r="B74">
        <f>COUNT(B2:B62)</f>
        <v>61</v>
      </c>
      <c r="C74" s="6">
        <f>COUNT(C2:C31)</f>
        <v>30</v>
      </c>
      <c r="D74" s="6">
        <f t="shared" ref="D74:J74" si="3">COUNT(D2:D31)</f>
        <v>30</v>
      </c>
      <c r="E74" s="6">
        <f t="shared" si="3"/>
        <v>30</v>
      </c>
      <c r="F74" s="6">
        <f t="shared" si="3"/>
        <v>30</v>
      </c>
      <c r="G74" s="6">
        <f t="shared" si="3"/>
        <v>30</v>
      </c>
      <c r="H74" s="6">
        <f t="shared" si="3"/>
        <v>30</v>
      </c>
      <c r="I74" s="6">
        <f t="shared" si="3"/>
        <v>30</v>
      </c>
      <c r="J74" s="6">
        <f t="shared" si="3"/>
        <v>30</v>
      </c>
    </row>
    <row r="75" spans="1:10" x14ac:dyDescent="0.25">
      <c r="A75" t="s">
        <v>91</v>
      </c>
      <c r="B75">
        <f>AVERAGE(B2:B62)</f>
        <v>10.737704918032787</v>
      </c>
      <c r="C75">
        <f>AVERAGE(C2:C31)</f>
        <v>1.3666666666666667</v>
      </c>
      <c r="D75">
        <f t="shared" ref="D75:J75" si="4">AVERAGE(D2:D31)</f>
        <v>0.1</v>
      </c>
      <c r="E75">
        <f t="shared" si="4"/>
        <v>0.2</v>
      </c>
      <c r="F75">
        <f t="shared" si="4"/>
        <v>0.23333333333333334</v>
      </c>
      <c r="G75">
        <f t="shared" si="4"/>
        <v>1.1666666666666667</v>
      </c>
      <c r="H75">
        <f t="shared" si="4"/>
        <v>1.6666666666666667</v>
      </c>
      <c r="I75">
        <f t="shared" si="4"/>
        <v>1.0333333333333334</v>
      </c>
      <c r="J75">
        <f t="shared" si="4"/>
        <v>1.4666666666666666</v>
      </c>
    </row>
    <row r="76" spans="1:10" x14ac:dyDescent="0.25">
      <c r="A76" t="s">
        <v>88</v>
      </c>
      <c r="C76">
        <f>SQRT((($B$73*$B$74)+(C73*C74))/($B$74+C74))</f>
        <v>4.4830248363932332</v>
      </c>
      <c r="D76">
        <f t="shared" ref="D76:J76" si="5">SQRT((($B$73*$B$74)+(D73*D74))/($B$74+D74))</f>
        <v>4.4776119151620941</v>
      </c>
      <c r="E76">
        <f t="shared" si="5"/>
        <v>4.4802769045949216</v>
      </c>
      <c r="F76">
        <f t="shared" si="5"/>
        <v>4.4835319627141663</v>
      </c>
      <c r="G76">
        <f t="shared" si="5"/>
        <v>4.4794733446011019</v>
      </c>
      <c r="H76">
        <f t="shared" si="5"/>
        <v>4.5054105544602141</v>
      </c>
      <c r="I76">
        <f t="shared" si="5"/>
        <v>4.5108321201937818</v>
      </c>
      <c r="J76">
        <f t="shared" si="5"/>
        <v>4.4861934353886967</v>
      </c>
    </row>
    <row r="77" spans="1:10" x14ac:dyDescent="0.25">
      <c r="A77" t="s">
        <v>87</v>
      </c>
      <c r="C77">
        <f t="shared" ref="C77:J77" si="6">ABS((AVERAGE($B$2:$B$62)-AVERAGE(C$2:C$31))/C76)</f>
        <v>2.09033824111166</v>
      </c>
      <c r="D77">
        <f t="shared" si="6"/>
        <v>2.3757541116976619</v>
      </c>
      <c r="E77">
        <f t="shared" si="6"/>
        <v>2.3520209001424521</v>
      </c>
      <c r="F77">
        <f t="shared" si="6"/>
        <v>2.3428787108145186</v>
      </c>
      <c r="G77">
        <f t="shared" si="6"/>
        <v>2.1366436442582346</v>
      </c>
      <c r="H77">
        <f t="shared" si="6"/>
        <v>2.0133655172415041</v>
      </c>
      <c r="I77">
        <f t="shared" si="6"/>
        <v>2.1513484266584855</v>
      </c>
      <c r="J77">
        <f t="shared" si="6"/>
        <v>2.0665712223268971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opLeftCell="A28" workbookViewId="0">
      <selection activeCell="J66" sqref="J66"/>
    </sheetView>
  </sheetViews>
  <sheetFormatPr baseColWidth="10" defaultRowHeight="15" x14ac:dyDescent="0.25"/>
  <cols>
    <col min="1" max="1" width="16.85546875" bestFit="1" customWidth="1"/>
    <col min="2" max="2" width="6.7109375" customWidth="1"/>
    <col min="3" max="3" width="9.28515625" style="6" customWidth="1"/>
    <col min="4" max="4" width="9.28515625" bestFit="1" customWidth="1"/>
    <col min="5" max="7" width="9.28515625" style="6" bestFit="1" customWidth="1"/>
    <col min="8" max="10" width="9.28515625" style="6" customWidth="1"/>
    <col min="11" max="11" width="10.28515625" style="6" bestFit="1" customWidth="1"/>
    <col min="12" max="15" width="10.28515625" bestFit="1" customWidth="1"/>
    <col min="16" max="17" width="10.28515625" style="6" bestFit="1" customWidth="1"/>
    <col min="18" max="18" width="10.28515625" bestFit="1" customWidth="1"/>
    <col min="19" max="19" width="10.28515625" style="6" bestFit="1" customWidth="1"/>
  </cols>
  <sheetData>
    <row r="1" spans="1:19" x14ac:dyDescent="0.25">
      <c r="A1" t="s">
        <v>0</v>
      </c>
      <c r="B1" t="s">
        <v>1</v>
      </c>
      <c r="C1" s="6" t="s">
        <v>79</v>
      </c>
      <c r="D1" t="s">
        <v>80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  <c r="K1"/>
      <c r="P1"/>
      <c r="Q1"/>
      <c r="S1"/>
    </row>
    <row r="2" spans="1:19" x14ac:dyDescent="0.25">
      <c r="A2">
        <v>1</v>
      </c>
      <c r="B2">
        <v>15</v>
      </c>
      <c r="C2" s="6">
        <v>2</v>
      </c>
      <c r="D2">
        <v>2</v>
      </c>
      <c r="E2" s="6">
        <v>3</v>
      </c>
      <c r="F2" s="6">
        <v>6</v>
      </c>
      <c r="G2" s="6">
        <v>0</v>
      </c>
      <c r="H2" s="6">
        <v>20</v>
      </c>
      <c r="I2" s="6">
        <v>0</v>
      </c>
      <c r="J2" s="6">
        <v>9</v>
      </c>
      <c r="K2"/>
      <c r="P2"/>
      <c r="Q2"/>
      <c r="S2"/>
    </row>
    <row r="3" spans="1:19" x14ac:dyDescent="0.25">
      <c r="A3">
        <v>2</v>
      </c>
      <c r="B3">
        <v>29</v>
      </c>
      <c r="C3" s="6">
        <v>1</v>
      </c>
      <c r="D3">
        <v>0</v>
      </c>
      <c r="E3" s="6">
        <v>4</v>
      </c>
      <c r="F3" s="6">
        <v>1</v>
      </c>
      <c r="G3" s="6">
        <v>0</v>
      </c>
      <c r="H3" s="6">
        <v>32</v>
      </c>
      <c r="I3" s="6">
        <v>2</v>
      </c>
      <c r="J3" s="6">
        <v>2</v>
      </c>
      <c r="K3"/>
      <c r="P3"/>
      <c r="Q3"/>
      <c r="S3"/>
    </row>
    <row r="4" spans="1:19" x14ac:dyDescent="0.25">
      <c r="A4">
        <v>3</v>
      </c>
      <c r="B4">
        <v>58</v>
      </c>
      <c r="C4" s="6">
        <v>0</v>
      </c>
      <c r="D4">
        <v>1</v>
      </c>
      <c r="E4" s="6">
        <v>3</v>
      </c>
      <c r="F4" s="6">
        <v>1</v>
      </c>
      <c r="G4" s="6">
        <v>6</v>
      </c>
      <c r="H4" s="6">
        <v>18</v>
      </c>
      <c r="I4" s="6">
        <v>8</v>
      </c>
      <c r="J4" s="6">
        <v>8</v>
      </c>
      <c r="K4"/>
      <c r="P4"/>
      <c r="Q4"/>
      <c r="S4"/>
    </row>
    <row r="5" spans="1:19" x14ac:dyDescent="0.25">
      <c r="A5">
        <v>4</v>
      </c>
      <c r="B5">
        <v>53</v>
      </c>
      <c r="C5" s="6">
        <v>0</v>
      </c>
      <c r="D5">
        <v>3</v>
      </c>
      <c r="E5" s="6">
        <v>0</v>
      </c>
      <c r="F5" s="6">
        <v>0</v>
      </c>
      <c r="G5" s="6">
        <v>2</v>
      </c>
      <c r="H5" s="6">
        <v>16</v>
      </c>
      <c r="I5" s="6">
        <v>5</v>
      </c>
      <c r="J5" s="6">
        <v>11</v>
      </c>
      <c r="K5"/>
      <c r="P5"/>
      <c r="Q5"/>
      <c r="S5"/>
    </row>
    <row r="6" spans="1:19" x14ac:dyDescent="0.25">
      <c r="A6">
        <v>5</v>
      </c>
      <c r="B6">
        <v>12</v>
      </c>
      <c r="C6" s="6">
        <v>0</v>
      </c>
      <c r="D6">
        <v>1</v>
      </c>
      <c r="E6" s="6">
        <v>1</v>
      </c>
      <c r="F6" s="6">
        <v>5</v>
      </c>
      <c r="G6" s="6">
        <v>1</v>
      </c>
      <c r="H6" s="6">
        <v>8</v>
      </c>
      <c r="I6" s="6">
        <v>3</v>
      </c>
      <c r="J6" s="6">
        <v>3</v>
      </c>
      <c r="K6"/>
      <c r="P6"/>
      <c r="Q6"/>
      <c r="S6"/>
    </row>
    <row r="7" spans="1:19" x14ac:dyDescent="0.25">
      <c r="A7">
        <v>6</v>
      </c>
      <c r="B7">
        <v>89</v>
      </c>
      <c r="C7" s="6">
        <v>0</v>
      </c>
      <c r="D7">
        <v>0</v>
      </c>
      <c r="E7" s="6">
        <v>2</v>
      </c>
      <c r="F7" s="6">
        <v>1</v>
      </c>
      <c r="G7" s="6">
        <v>4</v>
      </c>
      <c r="H7" s="6">
        <v>14</v>
      </c>
      <c r="I7" s="6">
        <v>2</v>
      </c>
      <c r="J7" s="6">
        <v>15</v>
      </c>
      <c r="K7"/>
      <c r="P7"/>
      <c r="Q7"/>
      <c r="S7"/>
    </row>
    <row r="8" spans="1:19" x14ac:dyDescent="0.25">
      <c r="A8">
        <v>7</v>
      </c>
      <c r="B8">
        <v>40</v>
      </c>
      <c r="C8" s="6">
        <v>0</v>
      </c>
      <c r="D8">
        <v>0</v>
      </c>
      <c r="E8" s="6">
        <v>12</v>
      </c>
      <c r="F8" s="6">
        <v>4</v>
      </c>
      <c r="G8" s="6">
        <v>1</v>
      </c>
      <c r="H8" s="6">
        <v>21</v>
      </c>
      <c r="I8" s="6">
        <v>6</v>
      </c>
      <c r="J8" s="6">
        <v>4</v>
      </c>
      <c r="K8"/>
      <c r="P8"/>
      <c r="Q8"/>
      <c r="S8"/>
    </row>
    <row r="9" spans="1:19" x14ac:dyDescent="0.25">
      <c r="A9">
        <v>8</v>
      </c>
      <c r="B9">
        <v>58</v>
      </c>
      <c r="C9" s="6">
        <v>3</v>
      </c>
      <c r="D9">
        <v>1</v>
      </c>
      <c r="E9" s="6">
        <v>0</v>
      </c>
      <c r="F9" s="6">
        <v>8</v>
      </c>
      <c r="G9" s="6">
        <v>0</v>
      </c>
      <c r="H9" s="6">
        <v>21</v>
      </c>
      <c r="I9" s="6">
        <v>5</v>
      </c>
      <c r="J9" s="6">
        <v>2</v>
      </c>
      <c r="K9"/>
      <c r="P9"/>
      <c r="Q9"/>
      <c r="S9"/>
    </row>
    <row r="10" spans="1:19" x14ac:dyDescent="0.25">
      <c r="A10">
        <v>9</v>
      </c>
      <c r="B10">
        <v>56</v>
      </c>
      <c r="C10" s="6">
        <v>1</v>
      </c>
      <c r="D10">
        <v>3</v>
      </c>
      <c r="E10" s="6">
        <v>10</v>
      </c>
      <c r="F10" s="6">
        <v>2</v>
      </c>
      <c r="G10" s="6">
        <v>0</v>
      </c>
      <c r="H10" s="6">
        <v>22</v>
      </c>
      <c r="I10" s="6">
        <v>11</v>
      </c>
      <c r="J10" s="6">
        <v>22</v>
      </c>
      <c r="K10"/>
      <c r="P10"/>
      <c r="Q10"/>
      <c r="S10"/>
    </row>
    <row r="11" spans="1:19" x14ac:dyDescent="0.25">
      <c r="A11">
        <v>10</v>
      </c>
      <c r="B11">
        <v>87</v>
      </c>
      <c r="C11" s="6">
        <v>1</v>
      </c>
      <c r="D11">
        <v>1</v>
      </c>
      <c r="E11" s="6">
        <v>4</v>
      </c>
      <c r="F11" s="6">
        <v>0</v>
      </c>
      <c r="G11" s="6">
        <v>1</v>
      </c>
      <c r="H11" s="6">
        <v>32</v>
      </c>
      <c r="I11" s="6">
        <v>11</v>
      </c>
      <c r="J11" s="6">
        <v>13</v>
      </c>
      <c r="K11"/>
      <c r="P11"/>
      <c r="Q11"/>
      <c r="S11"/>
    </row>
    <row r="12" spans="1:19" x14ac:dyDescent="0.25">
      <c r="A12">
        <v>11</v>
      </c>
      <c r="B12">
        <v>47</v>
      </c>
      <c r="C12" s="6">
        <v>0</v>
      </c>
      <c r="D12">
        <v>0</v>
      </c>
      <c r="E12" s="6">
        <v>0</v>
      </c>
      <c r="F12" s="6">
        <v>0</v>
      </c>
      <c r="G12" s="6">
        <v>1</v>
      </c>
      <c r="H12" s="6">
        <v>8</v>
      </c>
      <c r="I12" s="6">
        <v>13</v>
      </c>
      <c r="J12" s="6">
        <v>21</v>
      </c>
      <c r="K12"/>
      <c r="P12"/>
      <c r="Q12"/>
      <c r="S12"/>
    </row>
    <row r="13" spans="1:19" x14ac:dyDescent="0.25">
      <c r="A13">
        <v>12</v>
      </c>
      <c r="B13">
        <v>72</v>
      </c>
      <c r="C13" s="6">
        <v>0</v>
      </c>
      <c r="D13">
        <v>0</v>
      </c>
      <c r="E13" s="6">
        <v>0</v>
      </c>
      <c r="F13" s="6">
        <v>2</v>
      </c>
      <c r="G13" s="6">
        <v>7</v>
      </c>
      <c r="H13" s="6">
        <v>7</v>
      </c>
      <c r="I13" s="6">
        <v>9</v>
      </c>
      <c r="J13" s="6">
        <v>26</v>
      </c>
      <c r="K13"/>
      <c r="P13"/>
      <c r="Q13"/>
      <c r="S13"/>
    </row>
    <row r="14" spans="1:19" x14ac:dyDescent="0.25">
      <c r="A14">
        <v>13</v>
      </c>
      <c r="B14">
        <v>45</v>
      </c>
      <c r="C14" s="6">
        <v>0</v>
      </c>
      <c r="D14">
        <v>1</v>
      </c>
      <c r="E14" s="6">
        <v>6</v>
      </c>
      <c r="F14" s="6">
        <v>1</v>
      </c>
      <c r="G14" s="6">
        <v>1</v>
      </c>
      <c r="H14" s="6">
        <v>10</v>
      </c>
      <c r="I14" s="6">
        <v>3</v>
      </c>
      <c r="J14" s="6">
        <v>23</v>
      </c>
      <c r="K14"/>
      <c r="P14"/>
      <c r="Q14"/>
      <c r="S14"/>
    </row>
    <row r="15" spans="1:19" x14ac:dyDescent="0.25">
      <c r="A15">
        <v>14</v>
      </c>
      <c r="B15">
        <v>57</v>
      </c>
      <c r="C15" s="6">
        <v>1</v>
      </c>
      <c r="D15">
        <v>0</v>
      </c>
      <c r="E15" s="6">
        <v>0</v>
      </c>
      <c r="F15" s="6">
        <v>8</v>
      </c>
      <c r="G15" s="6">
        <v>0</v>
      </c>
      <c r="H15" s="6">
        <v>25</v>
      </c>
      <c r="I15" s="6">
        <v>5</v>
      </c>
      <c r="J15" s="6">
        <v>7</v>
      </c>
      <c r="K15"/>
      <c r="P15"/>
      <c r="Q15"/>
      <c r="S15"/>
    </row>
    <row r="16" spans="1:19" x14ac:dyDescent="0.25">
      <c r="A16">
        <v>15</v>
      </c>
      <c r="B16">
        <v>20</v>
      </c>
      <c r="C16" s="6">
        <v>2</v>
      </c>
      <c r="D16">
        <v>1</v>
      </c>
      <c r="E16" s="6">
        <v>8</v>
      </c>
      <c r="F16" s="6">
        <v>3</v>
      </c>
      <c r="G16" s="6">
        <v>3</v>
      </c>
      <c r="H16" s="6">
        <v>15</v>
      </c>
      <c r="I16" s="6">
        <v>17</v>
      </c>
      <c r="J16" s="6">
        <v>9</v>
      </c>
      <c r="K16"/>
      <c r="P16"/>
      <c r="Q16"/>
      <c r="S16"/>
    </row>
    <row r="17" spans="1:19" x14ac:dyDescent="0.25">
      <c r="A17">
        <v>16</v>
      </c>
      <c r="B17">
        <v>58</v>
      </c>
      <c r="C17" s="6">
        <v>0</v>
      </c>
      <c r="D17">
        <v>0</v>
      </c>
      <c r="E17" s="6">
        <v>6</v>
      </c>
      <c r="F17" s="6">
        <v>3</v>
      </c>
      <c r="G17" s="6">
        <v>1</v>
      </c>
      <c r="H17" s="6">
        <v>30</v>
      </c>
      <c r="I17" s="6">
        <v>3</v>
      </c>
      <c r="J17" s="6">
        <v>35</v>
      </c>
      <c r="K17"/>
      <c r="P17"/>
      <c r="Q17"/>
      <c r="S17"/>
    </row>
    <row r="18" spans="1:19" x14ac:dyDescent="0.25">
      <c r="A18">
        <v>17</v>
      </c>
      <c r="B18">
        <v>46</v>
      </c>
      <c r="C18" s="6">
        <v>0</v>
      </c>
      <c r="D18">
        <v>1</v>
      </c>
      <c r="E18" s="6">
        <v>5</v>
      </c>
      <c r="F18" s="6">
        <v>4</v>
      </c>
      <c r="G18" s="6">
        <v>1</v>
      </c>
      <c r="H18" s="6">
        <v>38</v>
      </c>
      <c r="I18" s="6">
        <v>19</v>
      </c>
      <c r="J18" s="6">
        <v>9</v>
      </c>
      <c r="K18"/>
      <c r="P18"/>
      <c r="Q18"/>
      <c r="S18"/>
    </row>
    <row r="19" spans="1:19" x14ac:dyDescent="0.25">
      <c r="A19">
        <v>18</v>
      </c>
      <c r="B19">
        <v>29</v>
      </c>
      <c r="C19" s="6">
        <v>1</v>
      </c>
      <c r="D19">
        <v>2</v>
      </c>
      <c r="E19" s="6">
        <v>4</v>
      </c>
      <c r="F19" s="6">
        <v>1</v>
      </c>
      <c r="G19" s="6">
        <v>0</v>
      </c>
      <c r="H19" s="6">
        <v>61</v>
      </c>
      <c r="I19" s="6">
        <v>9</v>
      </c>
      <c r="J19" s="6">
        <v>7</v>
      </c>
      <c r="K19"/>
      <c r="P19"/>
      <c r="Q19"/>
      <c r="S19"/>
    </row>
    <row r="20" spans="1:19" x14ac:dyDescent="0.25">
      <c r="A20">
        <v>19</v>
      </c>
      <c r="B20">
        <v>20</v>
      </c>
      <c r="C20" s="6">
        <v>0</v>
      </c>
      <c r="D20">
        <v>1</v>
      </c>
      <c r="E20" s="6">
        <v>2</v>
      </c>
      <c r="F20" s="6">
        <v>0</v>
      </c>
      <c r="G20" s="6">
        <v>0</v>
      </c>
      <c r="H20" s="6">
        <v>18</v>
      </c>
      <c r="I20" s="6">
        <v>4</v>
      </c>
      <c r="J20" s="6">
        <v>7</v>
      </c>
      <c r="K20"/>
      <c r="P20"/>
      <c r="Q20"/>
      <c r="S20"/>
    </row>
    <row r="21" spans="1:19" x14ac:dyDescent="0.25">
      <c r="A21">
        <v>20</v>
      </c>
      <c r="B21">
        <v>46</v>
      </c>
      <c r="C21" s="6">
        <v>0</v>
      </c>
      <c r="D21">
        <v>0</v>
      </c>
      <c r="E21" s="6">
        <v>8</v>
      </c>
      <c r="F21" s="6">
        <v>6</v>
      </c>
      <c r="G21" s="6">
        <v>4</v>
      </c>
      <c r="H21" s="6">
        <v>3</v>
      </c>
      <c r="I21" s="6">
        <v>7</v>
      </c>
      <c r="J21" s="6">
        <v>3</v>
      </c>
      <c r="K21"/>
      <c r="P21"/>
      <c r="Q21"/>
      <c r="S21"/>
    </row>
    <row r="22" spans="1:19" x14ac:dyDescent="0.25">
      <c r="A22">
        <v>21</v>
      </c>
      <c r="B22">
        <v>14</v>
      </c>
      <c r="C22" s="6">
        <v>3</v>
      </c>
      <c r="D22">
        <v>3</v>
      </c>
      <c r="E22" s="6">
        <v>8</v>
      </c>
      <c r="F22" s="6">
        <v>1</v>
      </c>
      <c r="G22" s="6">
        <v>2</v>
      </c>
      <c r="H22" s="6">
        <v>25</v>
      </c>
      <c r="I22" s="6">
        <v>3</v>
      </c>
      <c r="J22" s="6">
        <v>24</v>
      </c>
      <c r="K22"/>
      <c r="P22"/>
      <c r="Q22"/>
      <c r="S22"/>
    </row>
    <row r="23" spans="1:19" x14ac:dyDescent="0.25">
      <c r="A23">
        <v>22</v>
      </c>
      <c r="B23">
        <v>59</v>
      </c>
      <c r="C23" s="6">
        <v>0</v>
      </c>
      <c r="D23">
        <v>0</v>
      </c>
      <c r="E23" s="6">
        <v>2</v>
      </c>
      <c r="F23" s="6">
        <v>4</v>
      </c>
      <c r="G23" s="6">
        <v>1</v>
      </c>
      <c r="H23" s="6">
        <v>11</v>
      </c>
      <c r="I23" s="6">
        <v>9</v>
      </c>
      <c r="J23" s="6">
        <v>3</v>
      </c>
      <c r="K23"/>
      <c r="P23"/>
      <c r="Q23"/>
      <c r="S23"/>
    </row>
    <row r="24" spans="1:19" x14ac:dyDescent="0.25">
      <c r="A24">
        <v>23</v>
      </c>
      <c r="B24">
        <v>0</v>
      </c>
      <c r="C24" s="6">
        <v>0</v>
      </c>
      <c r="D24">
        <v>1</v>
      </c>
      <c r="E24" s="6">
        <v>0</v>
      </c>
      <c r="F24" s="6">
        <v>3</v>
      </c>
      <c r="G24" s="6">
        <v>3</v>
      </c>
      <c r="H24" s="6">
        <v>3</v>
      </c>
      <c r="I24" s="6">
        <v>7</v>
      </c>
      <c r="J24" s="6">
        <v>5</v>
      </c>
      <c r="K24"/>
      <c r="P24"/>
      <c r="Q24"/>
      <c r="S24"/>
    </row>
    <row r="25" spans="1:19" x14ac:dyDescent="0.25">
      <c r="A25">
        <v>24</v>
      </c>
      <c r="B25">
        <v>2</v>
      </c>
      <c r="C25" s="6">
        <v>0</v>
      </c>
      <c r="D25">
        <v>1</v>
      </c>
      <c r="E25" s="6">
        <v>5</v>
      </c>
      <c r="F25" s="6">
        <v>1</v>
      </c>
      <c r="G25" s="6">
        <v>0</v>
      </c>
      <c r="H25" s="6">
        <v>14</v>
      </c>
      <c r="I25" s="6">
        <v>6</v>
      </c>
      <c r="J25" s="6">
        <v>8</v>
      </c>
      <c r="K25"/>
      <c r="P25"/>
      <c r="Q25"/>
      <c r="S25"/>
    </row>
    <row r="26" spans="1:19" x14ac:dyDescent="0.25">
      <c r="A26">
        <v>25</v>
      </c>
      <c r="B26">
        <v>59</v>
      </c>
      <c r="C26" s="6">
        <v>0</v>
      </c>
      <c r="D26">
        <v>2</v>
      </c>
      <c r="E26" s="6">
        <v>7</v>
      </c>
      <c r="F26" s="6">
        <v>5</v>
      </c>
      <c r="G26" s="6">
        <v>1</v>
      </c>
      <c r="H26" s="6">
        <v>71</v>
      </c>
      <c r="I26" s="6">
        <v>1</v>
      </c>
      <c r="J26" s="6">
        <v>3</v>
      </c>
      <c r="K26"/>
      <c r="P26"/>
      <c r="Q26"/>
      <c r="S26"/>
    </row>
    <row r="27" spans="1:19" x14ac:dyDescent="0.25">
      <c r="A27">
        <v>26</v>
      </c>
      <c r="B27">
        <v>7</v>
      </c>
      <c r="C27" s="6">
        <v>0</v>
      </c>
      <c r="D27">
        <v>2</v>
      </c>
      <c r="E27" s="6">
        <v>1</v>
      </c>
      <c r="F27" s="6">
        <v>7</v>
      </c>
      <c r="G27" s="6">
        <v>0</v>
      </c>
      <c r="H27" s="6">
        <v>11</v>
      </c>
      <c r="I27" s="6">
        <v>16</v>
      </c>
      <c r="J27" s="6">
        <v>6</v>
      </c>
      <c r="K27"/>
      <c r="P27"/>
      <c r="Q27"/>
      <c r="S27"/>
    </row>
    <row r="28" spans="1:19" x14ac:dyDescent="0.25">
      <c r="A28">
        <v>27</v>
      </c>
      <c r="B28">
        <v>19</v>
      </c>
      <c r="C28" s="6">
        <v>1</v>
      </c>
      <c r="D28">
        <v>2</v>
      </c>
      <c r="E28" s="6">
        <v>9</v>
      </c>
      <c r="F28" s="6">
        <v>5</v>
      </c>
      <c r="G28" s="6">
        <v>2</v>
      </c>
      <c r="H28" s="6">
        <v>7</v>
      </c>
      <c r="I28" s="6">
        <v>2</v>
      </c>
      <c r="J28" s="6">
        <v>5</v>
      </c>
      <c r="K28"/>
      <c r="P28"/>
      <c r="Q28"/>
      <c r="S28"/>
    </row>
    <row r="29" spans="1:19" x14ac:dyDescent="0.25">
      <c r="A29">
        <v>28</v>
      </c>
      <c r="B29">
        <v>26</v>
      </c>
      <c r="C29" s="6">
        <v>0</v>
      </c>
      <c r="D29">
        <v>1</v>
      </c>
      <c r="E29" s="6">
        <v>0</v>
      </c>
      <c r="F29" s="6">
        <v>6</v>
      </c>
      <c r="G29" s="6">
        <v>4</v>
      </c>
      <c r="H29" s="6">
        <v>18</v>
      </c>
      <c r="I29" s="6">
        <v>2</v>
      </c>
      <c r="J29" s="6">
        <v>6</v>
      </c>
      <c r="K29"/>
      <c r="P29"/>
      <c r="Q29"/>
      <c r="S29"/>
    </row>
    <row r="30" spans="1:19" x14ac:dyDescent="0.25">
      <c r="A30">
        <v>29</v>
      </c>
      <c r="B30">
        <v>45</v>
      </c>
      <c r="C30" s="6">
        <v>0</v>
      </c>
      <c r="D30">
        <v>0</v>
      </c>
      <c r="E30" s="6">
        <v>0</v>
      </c>
      <c r="F30" s="6">
        <v>2</v>
      </c>
      <c r="G30" s="6">
        <v>1</v>
      </c>
      <c r="H30" s="6">
        <v>102</v>
      </c>
      <c r="I30" s="6">
        <v>4</v>
      </c>
      <c r="J30" s="6">
        <v>5</v>
      </c>
      <c r="K30"/>
      <c r="P30"/>
      <c r="Q30"/>
      <c r="S30"/>
    </row>
    <row r="31" spans="1:19" x14ac:dyDescent="0.25">
      <c r="A31">
        <v>30</v>
      </c>
      <c r="B31">
        <v>25</v>
      </c>
      <c r="C31" s="6">
        <v>0</v>
      </c>
      <c r="D31">
        <v>0</v>
      </c>
      <c r="E31" s="6">
        <v>3</v>
      </c>
      <c r="F31" s="6">
        <v>4</v>
      </c>
      <c r="G31" s="6">
        <v>1</v>
      </c>
      <c r="H31" s="6">
        <v>36</v>
      </c>
      <c r="I31" s="6">
        <v>8</v>
      </c>
      <c r="J31" s="6">
        <v>14</v>
      </c>
      <c r="K31"/>
      <c r="P31"/>
      <c r="Q31"/>
      <c r="S31"/>
    </row>
    <row r="32" spans="1:19" x14ac:dyDescent="0.25">
      <c r="A32">
        <v>31</v>
      </c>
      <c r="B32">
        <v>44</v>
      </c>
      <c r="C32" s="6">
        <v>0</v>
      </c>
      <c r="D32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/>
      <c r="P32"/>
      <c r="Q32"/>
      <c r="S32"/>
    </row>
    <row r="33" spans="1:19" x14ac:dyDescent="0.25">
      <c r="A33">
        <v>32</v>
      </c>
      <c r="B33">
        <v>55</v>
      </c>
      <c r="C33" s="6">
        <v>0</v>
      </c>
      <c r="D33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/>
      <c r="P33"/>
      <c r="Q33"/>
      <c r="S33"/>
    </row>
    <row r="34" spans="1:19" x14ac:dyDescent="0.25">
      <c r="A34">
        <v>33</v>
      </c>
      <c r="B34">
        <v>77</v>
      </c>
      <c r="C34" s="6">
        <v>0</v>
      </c>
      <c r="D34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/>
      <c r="P34"/>
      <c r="Q34"/>
      <c r="S34"/>
    </row>
    <row r="35" spans="1:19" x14ac:dyDescent="0.25">
      <c r="A35">
        <v>34</v>
      </c>
      <c r="B35">
        <v>37</v>
      </c>
      <c r="C35" s="6">
        <v>0</v>
      </c>
      <c r="D35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/>
      <c r="P35"/>
      <c r="Q35"/>
      <c r="S35"/>
    </row>
    <row r="36" spans="1:19" x14ac:dyDescent="0.25">
      <c r="A36">
        <v>35</v>
      </c>
      <c r="B36">
        <v>46</v>
      </c>
      <c r="C36" s="6">
        <v>0</v>
      </c>
      <c r="D3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/>
      <c r="P36"/>
      <c r="Q36"/>
      <c r="S36"/>
    </row>
    <row r="37" spans="1:19" x14ac:dyDescent="0.25">
      <c r="A37">
        <v>36</v>
      </c>
      <c r="B37">
        <v>37</v>
      </c>
      <c r="C37" s="6">
        <v>0</v>
      </c>
      <c r="D37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/>
      <c r="P37"/>
      <c r="Q37"/>
      <c r="S37"/>
    </row>
    <row r="38" spans="1:19" x14ac:dyDescent="0.25">
      <c r="A38">
        <v>37</v>
      </c>
      <c r="B38">
        <v>78</v>
      </c>
      <c r="C38" s="6">
        <v>0</v>
      </c>
      <c r="D38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/>
      <c r="P38"/>
      <c r="Q38"/>
      <c r="S38"/>
    </row>
    <row r="39" spans="1:19" x14ac:dyDescent="0.25">
      <c r="A39">
        <v>38</v>
      </c>
      <c r="B39">
        <v>73</v>
      </c>
      <c r="C39" s="6">
        <v>0</v>
      </c>
      <c r="D39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/>
      <c r="P39"/>
      <c r="Q39"/>
      <c r="S39"/>
    </row>
    <row r="40" spans="1:19" x14ac:dyDescent="0.25">
      <c r="A40">
        <v>39</v>
      </c>
      <c r="B40">
        <v>49</v>
      </c>
      <c r="C40" s="6">
        <v>0</v>
      </c>
      <c r="D40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/>
      <c r="P40"/>
      <c r="Q40"/>
      <c r="S40"/>
    </row>
    <row r="41" spans="1:19" x14ac:dyDescent="0.25">
      <c r="A41">
        <v>40</v>
      </c>
      <c r="B41">
        <v>36</v>
      </c>
      <c r="C41" s="6">
        <v>0</v>
      </c>
      <c r="D41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/>
      <c r="P41"/>
      <c r="Q41"/>
      <c r="S41"/>
    </row>
    <row r="42" spans="1:19" x14ac:dyDescent="0.25">
      <c r="A42">
        <v>41</v>
      </c>
      <c r="B42">
        <v>87</v>
      </c>
      <c r="C42" s="6">
        <v>0</v>
      </c>
      <c r="D42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/>
      <c r="P42"/>
      <c r="Q42"/>
      <c r="S42"/>
    </row>
    <row r="43" spans="1:19" x14ac:dyDescent="0.25">
      <c r="A43">
        <v>42</v>
      </c>
      <c r="B43">
        <v>21</v>
      </c>
      <c r="C43" s="6">
        <v>0</v>
      </c>
      <c r="D43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/>
      <c r="P43"/>
      <c r="Q43"/>
      <c r="S43"/>
    </row>
    <row r="44" spans="1:19" x14ac:dyDescent="0.25">
      <c r="A44">
        <v>43</v>
      </c>
      <c r="B44">
        <v>20</v>
      </c>
      <c r="C44" s="6">
        <v>0</v>
      </c>
      <c r="D44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/>
      <c r="P44"/>
      <c r="Q44"/>
      <c r="S44"/>
    </row>
    <row r="45" spans="1:19" x14ac:dyDescent="0.25">
      <c r="A45">
        <v>44</v>
      </c>
      <c r="B45">
        <v>47</v>
      </c>
      <c r="C45" s="6">
        <v>0</v>
      </c>
      <c r="D45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/>
      <c r="P45"/>
      <c r="Q45"/>
      <c r="S45"/>
    </row>
    <row r="46" spans="1:19" x14ac:dyDescent="0.25">
      <c r="A46">
        <v>45</v>
      </c>
      <c r="B46">
        <v>39</v>
      </c>
      <c r="C46" s="6">
        <v>0</v>
      </c>
      <c r="D4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/>
      <c r="P46"/>
      <c r="Q46"/>
      <c r="S46"/>
    </row>
    <row r="47" spans="1:19" x14ac:dyDescent="0.25">
      <c r="A47">
        <v>46</v>
      </c>
      <c r="B47">
        <v>22</v>
      </c>
      <c r="C47" s="6">
        <v>0</v>
      </c>
      <c r="D47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/>
      <c r="P47"/>
      <c r="Q47"/>
      <c r="S47"/>
    </row>
    <row r="48" spans="1:19" x14ac:dyDescent="0.25">
      <c r="A48">
        <v>47</v>
      </c>
      <c r="B48">
        <v>52</v>
      </c>
      <c r="C48" s="6">
        <v>0</v>
      </c>
      <c r="D48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/>
      <c r="P48"/>
      <c r="Q48"/>
      <c r="S48"/>
    </row>
    <row r="49" spans="1:19" x14ac:dyDescent="0.25">
      <c r="A49">
        <v>48</v>
      </c>
      <c r="B49">
        <v>87</v>
      </c>
      <c r="C49" s="6">
        <v>0</v>
      </c>
      <c r="D49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/>
      <c r="P49"/>
      <c r="Q49"/>
      <c r="S49"/>
    </row>
    <row r="50" spans="1:19" x14ac:dyDescent="0.25">
      <c r="A50">
        <v>49</v>
      </c>
      <c r="B50">
        <v>42</v>
      </c>
      <c r="C50" s="6">
        <v>0</v>
      </c>
      <c r="D50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/>
      <c r="P50"/>
      <c r="Q50"/>
      <c r="S50"/>
    </row>
    <row r="51" spans="1:19" x14ac:dyDescent="0.25">
      <c r="A51">
        <v>50</v>
      </c>
      <c r="B51">
        <v>49</v>
      </c>
      <c r="C51" s="6">
        <v>0</v>
      </c>
      <c r="D51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/>
      <c r="P51"/>
      <c r="Q51"/>
      <c r="S51"/>
    </row>
    <row r="52" spans="1:19" x14ac:dyDescent="0.25">
      <c r="A52">
        <v>51</v>
      </c>
      <c r="B52">
        <v>48</v>
      </c>
      <c r="C52" s="6">
        <v>0</v>
      </c>
      <c r="D52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/>
      <c r="P52"/>
      <c r="Q52"/>
      <c r="S52"/>
    </row>
    <row r="53" spans="1:19" x14ac:dyDescent="0.25">
      <c r="A53">
        <v>52</v>
      </c>
      <c r="B53">
        <v>27</v>
      </c>
      <c r="C53" s="6">
        <v>0</v>
      </c>
      <c r="D53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/>
      <c r="P53"/>
      <c r="Q53"/>
      <c r="S53"/>
    </row>
    <row r="54" spans="1:19" x14ac:dyDescent="0.25">
      <c r="A54">
        <v>53</v>
      </c>
      <c r="B54">
        <v>52</v>
      </c>
      <c r="C54" s="6">
        <v>0</v>
      </c>
      <c r="D54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/>
      <c r="P54"/>
      <c r="Q54"/>
      <c r="S54"/>
    </row>
    <row r="55" spans="1:19" x14ac:dyDescent="0.25">
      <c r="A55">
        <v>54</v>
      </c>
      <c r="B55">
        <v>52</v>
      </c>
      <c r="C55" s="6">
        <v>0</v>
      </c>
      <c r="D55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/>
      <c r="P55"/>
      <c r="Q55"/>
      <c r="S55"/>
    </row>
    <row r="56" spans="1:19" x14ac:dyDescent="0.25">
      <c r="A56">
        <v>55</v>
      </c>
      <c r="B56">
        <v>17</v>
      </c>
      <c r="C56" s="6">
        <v>0</v>
      </c>
      <c r="D5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/>
      <c r="P56"/>
      <c r="Q56"/>
      <c r="S56"/>
    </row>
    <row r="57" spans="1:19" x14ac:dyDescent="0.25">
      <c r="A57">
        <v>56</v>
      </c>
      <c r="B57">
        <v>24</v>
      </c>
      <c r="C57" s="6">
        <v>0</v>
      </c>
      <c r="D57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/>
      <c r="P57"/>
      <c r="Q57"/>
      <c r="S57"/>
    </row>
    <row r="58" spans="1:19" x14ac:dyDescent="0.25">
      <c r="A58">
        <v>57</v>
      </c>
      <c r="B58">
        <v>73</v>
      </c>
      <c r="C58" s="6">
        <v>0</v>
      </c>
      <c r="D5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/>
      <c r="P58"/>
      <c r="Q58"/>
      <c r="S58"/>
    </row>
    <row r="59" spans="1:19" x14ac:dyDescent="0.25">
      <c r="A59">
        <v>58</v>
      </c>
      <c r="B59">
        <v>43</v>
      </c>
      <c r="C59" s="6">
        <v>0</v>
      </c>
      <c r="D59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/>
      <c r="P59"/>
      <c r="Q59"/>
      <c r="S59"/>
    </row>
    <row r="60" spans="1:19" x14ac:dyDescent="0.25">
      <c r="A60">
        <v>59</v>
      </c>
      <c r="B60">
        <v>55</v>
      </c>
      <c r="C60" s="6">
        <v>0</v>
      </c>
      <c r="D60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/>
      <c r="P60"/>
      <c r="Q60"/>
      <c r="S60"/>
    </row>
    <row r="61" spans="1:19" x14ac:dyDescent="0.25">
      <c r="A61">
        <v>60</v>
      </c>
      <c r="B61">
        <v>73</v>
      </c>
      <c r="C61" s="6">
        <v>0</v>
      </c>
      <c r="D61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/>
      <c r="P61"/>
      <c r="Q61"/>
      <c r="S61"/>
    </row>
    <row r="62" spans="1:19" x14ac:dyDescent="0.25">
      <c r="A62">
        <v>61</v>
      </c>
      <c r="B62">
        <v>39</v>
      </c>
      <c r="C62" s="6">
        <v>0</v>
      </c>
      <c r="D62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/>
      <c r="P62"/>
      <c r="Q62"/>
      <c r="S62"/>
    </row>
    <row r="65" spans="1:10" x14ac:dyDescent="0.25">
      <c r="A65" t="s">
        <v>32</v>
      </c>
      <c r="B65" s="4" t="b">
        <f>B66&lt;B67</f>
        <v>1</v>
      </c>
      <c r="C65" s="7" t="b">
        <f t="shared" ref="C65:J65" si="0">C66&lt;C67</f>
        <v>0</v>
      </c>
      <c r="D65" s="4" t="b">
        <f t="shared" si="0"/>
        <v>1</v>
      </c>
      <c r="E65" s="7" t="b">
        <f t="shared" si="0"/>
        <v>1</v>
      </c>
      <c r="F65" s="7" t="b">
        <f t="shared" si="0"/>
        <v>1</v>
      </c>
      <c r="G65" s="7" t="b">
        <f t="shared" si="0"/>
        <v>0</v>
      </c>
      <c r="H65" s="7" t="b">
        <f t="shared" si="0"/>
        <v>1</v>
      </c>
      <c r="I65" s="7" t="b">
        <f t="shared" si="0"/>
        <v>1</v>
      </c>
      <c r="J65" s="7" t="b">
        <f t="shared" si="0"/>
        <v>1</v>
      </c>
    </row>
    <row r="66" spans="1:10" x14ac:dyDescent="0.25">
      <c r="A66" t="s">
        <v>33</v>
      </c>
      <c r="B66" s="9">
        <f>diff3!M64</f>
        <v>6.9830588119383807E-2</v>
      </c>
      <c r="C66" s="9">
        <f>diff3!N64</f>
        <v>0.35670498824003455</v>
      </c>
      <c r="D66" s="9">
        <f>diff3!O64</f>
        <v>0.19999999999999996</v>
      </c>
      <c r="E66" s="9">
        <f>diff3!P64</f>
        <v>0.13959933677788669</v>
      </c>
      <c r="F66" s="9">
        <f>diff3!Q64</f>
        <v>0.14043961457110313</v>
      </c>
      <c r="G66" s="9">
        <f>diff3!R64</f>
        <v>0.26177568634699766</v>
      </c>
      <c r="H66" s="9">
        <f>diff3!S64</f>
        <v>0.17941251156097104</v>
      </c>
      <c r="I66" s="9">
        <f>diff3!T64</f>
        <v>0.1017524943882533</v>
      </c>
      <c r="J66" s="9">
        <f>diff3!U64</f>
        <v>0.20397013268106939</v>
      </c>
    </row>
    <row r="67" spans="1:10" x14ac:dyDescent="0.25">
      <c r="A67" t="s">
        <v>22</v>
      </c>
      <c r="B67">
        <v>0.1739</v>
      </c>
      <c r="C67">
        <v>0.2417</v>
      </c>
      <c r="D67">
        <v>0.2417</v>
      </c>
      <c r="E67">
        <v>0.2417</v>
      </c>
      <c r="F67">
        <v>0.2417</v>
      </c>
      <c r="G67">
        <v>0.2417</v>
      </c>
      <c r="H67">
        <v>0.2417</v>
      </c>
      <c r="I67">
        <v>0.2417</v>
      </c>
      <c r="J67">
        <v>0.2417</v>
      </c>
    </row>
    <row r="69" spans="1:10" x14ac:dyDescent="0.25">
      <c r="A69" t="s">
        <v>77</v>
      </c>
      <c r="B69">
        <f>TTEST($B$2:$B$62,B2:B62,2,Levene!B19)</f>
        <v>1</v>
      </c>
      <c r="C69" s="6">
        <f>TTEST($B$2:$B$62,C2:C31,2,Levene!C19)</f>
        <v>1.1670058996892385E-22</v>
      </c>
      <c r="D69" s="6">
        <f>TTEST($B$2:$B$62,D2:D31,2,Levene!D19)</f>
        <v>1.9313859415032385E-22</v>
      </c>
      <c r="E69" s="6">
        <f>TTEST($B$2:$B$62,E2:E31,2,Levene!E19)</f>
        <v>2.1518901754533538E-21</v>
      </c>
      <c r="F69" s="6">
        <f>TTEST($B$2:$B$62,F2:F31,2,Levene!F19)</f>
        <v>1.4550221643768816E-21</v>
      </c>
      <c r="G69" s="6">
        <f>TTEST($B$2:$B$62,G2:G31,2,Levene!G19)</f>
        <v>3.038711346550639E-22</v>
      </c>
      <c r="H69" s="6">
        <f>TTEST($B$2:$B$62,H2:H31,2,Levene!H19)</f>
        <v>7.0213041854992806E-5</v>
      </c>
      <c r="I69" s="6">
        <f>TTEST($B$2:$B$62,I2:I31,2,Levene!I19)</f>
        <v>6.150394844702201E-20</v>
      </c>
      <c r="J69" s="6">
        <f>TTEST($B$2:$B$62,J2:J31,2,Levene!J19)</f>
        <v>5.1891426320710453E-17</v>
      </c>
    </row>
    <row r="70" spans="1:10" x14ac:dyDescent="0.25">
      <c r="A70" t="s">
        <v>22</v>
      </c>
      <c r="B70">
        <v>0.05</v>
      </c>
      <c r="C70" s="6">
        <v>0.05</v>
      </c>
      <c r="D70">
        <v>0.05</v>
      </c>
      <c r="E70" s="6">
        <v>0.05</v>
      </c>
      <c r="F70" s="6">
        <v>0.05</v>
      </c>
      <c r="G70" s="6">
        <v>0.05</v>
      </c>
      <c r="H70" s="6">
        <v>0.05</v>
      </c>
      <c r="I70" s="6">
        <v>0.05</v>
      </c>
      <c r="J70" s="6">
        <v>0.05</v>
      </c>
    </row>
    <row r="71" spans="1:10" x14ac:dyDescent="0.25">
      <c r="A71" t="s">
        <v>70</v>
      </c>
      <c r="B71" s="3" t="b">
        <f t="shared" ref="B71:J71" si="1">B69&lt;B70</f>
        <v>0</v>
      </c>
      <c r="C71" s="8" t="b">
        <f t="shared" si="1"/>
        <v>1</v>
      </c>
      <c r="D71" s="3" t="b">
        <f t="shared" si="1"/>
        <v>1</v>
      </c>
      <c r="E71" s="8" t="b">
        <f t="shared" si="1"/>
        <v>1</v>
      </c>
      <c r="F71" s="8" t="b">
        <f t="shared" si="1"/>
        <v>1</v>
      </c>
      <c r="G71" s="8" t="b">
        <f t="shared" si="1"/>
        <v>1</v>
      </c>
      <c r="H71" s="8" t="b">
        <f t="shared" si="1"/>
        <v>1</v>
      </c>
      <c r="I71" s="8" t="b">
        <f t="shared" si="1"/>
        <v>1</v>
      </c>
      <c r="J71" s="8" t="b">
        <f t="shared" si="1"/>
        <v>1</v>
      </c>
    </row>
    <row r="73" spans="1:10" x14ac:dyDescent="0.25">
      <c r="A73" t="s">
        <v>89</v>
      </c>
      <c r="B73">
        <f>_xlfn.VAR.S(B2:B62)</f>
        <v>484.53934426229512</v>
      </c>
      <c r="C73" s="6">
        <f>_xlfn.VAR.S(C2:C31)</f>
        <v>0.80919540229885067</v>
      </c>
      <c r="D73" s="6">
        <f t="shared" ref="D73:J73" si="2">_xlfn.VAR.S(D2:D31)</f>
        <v>0.96551724137931039</v>
      </c>
      <c r="E73" s="6">
        <f t="shared" si="2"/>
        <v>12.116091954022989</v>
      </c>
      <c r="F73" s="6">
        <f t="shared" si="2"/>
        <v>6.0505747126436775</v>
      </c>
      <c r="G73" s="6">
        <f t="shared" si="2"/>
        <v>3.3517241379310345</v>
      </c>
      <c r="H73" s="6">
        <f t="shared" si="2"/>
        <v>453.95517241379315</v>
      </c>
      <c r="I73" s="6">
        <f t="shared" si="2"/>
        <v>23.609195402298852</v>
      </c>
      <c r="J73" s="6">
        <f t="shared" si="2"/>
        <v>71.017241379310349</v>
      </c>
    </row>
    <row r="74" spans="1:10" x14ac:dyDescent="0.25">
      <c r="A74" t="s">
        <v>90</v>
      </c>
      <c r="B74">
        <f>COUNT(B2:B62)</f>
        <v>61</v>
      </c>
      <c r="C74" s="6">
        <f>COUNT(C2:C31)</f>
        <v>30</v>
      </c>
      <c r="D74" s="6">
        <f t="shared" ref="D74:J74" si="3">COUNT(D2:D31)</f>
        <v>30</v>
      </c>
      <c r="E74" s="6">
        <f t="shared" si="3"/>
        <v>30</v>
      </c>
      <c r="F74" s="6">
        <f t="shared" si="3"/>
        <v>30</v>
      </c>
      <c r="G74" s="6">
        <f t="shared" si="3"/>
        <v>30</v>
      </c>
      <c r="H74" s="6">
        <f t="shared" si="3"/>
        <v>30</v>
      </c>
      <c r="I74" s="6">
        <f t="shared" si="3"/>
        <v>30</v>
      </c>
      <c r="J74" s="6">
        <f t="shared" si="3"/>
        <v>30</v>
      </c>
    </row>
    <row r="75" spans="1:10" x14ac:dyDescent="0.25">
      <c r="A75" t="s">
        <v>91</v>
      </c>
      <c r="B75">
        <f>AVERAGE(B2:B62)</f>
        <v>44.16393442622951</v>
      </c>
      <c r="C75">
        <f>AVERAGE(C2:C31)</f>
        <v>0.53333333333333333</v>
      </c>
      <c r="D75">
        <f t="shared" ref="D75:J75" si="4">AVERAGE(D2:D31)</f>
        <v>1</v>
      </c>
      <c r="E75">
        <f t="shared" si="4"/>
        <v>3.7666666666666666</v>
      </c>
      <c r="F75">
        <f t="shared" si="4"/>
        <v>3.1333333333333333</v>
      </c>
      <c r="G75">
        <f t="shared" si="4"/>
        <v>1.6</v>
      </c>
      <c r="H75">
        <f t="shared" si="4"/>
        <v>23.9</v>
      </c>
      <c r="I75">
        <f t="shared" si="4"/>
        <v>6.666666666666667</v>
      </c>
      <c r="J75">
        <f t="shared" si="4"/>
        <v>10.5</v>
      </c>
    </row>
    <row r="76" spans="1:10" x14ac:dyDescent="0.25">
      <c r="A76" t="s">
        <v>88</v>
      </c>
      <c r="C76">
        <f>SQRT((($B$73*$B$74)+(C73*C74))/($B$74+C74))</f>
        <v>18.02963856033011</v>
      </c>
      <c r="D76">
        <f t="shared" ref="D76:J76" si="5">SQRT((($B$73*$B$74)+(D73*D74))/($B$74+D74))</f>
        <v>18.031067669119508</v>
      </c>
      <c r="E76">
        <f t="shared" si="5"/>
        <v>18.132716700205119</v>
      </c>
      <c r="F76">
        <f t="shared" si="5"/>
        <v>18.077494125605771</v>
      </c>
      <c r="G76">
        <f t="shared" si="5"/>
        <v>18.052868550527215</v>
      </c>
      <c r="H76">
        <f t="shared" si="5"/>
        <v>21.782025852668191</v>
      </c>
      <c r="I76">
        <f t="shared" si="5"/>
        <v>18.236895298614456</v>
      </c>
      <c r="J76">
        <f t="shared" si="5"/>
        <v>18.660476314362761</v>
      </c>
    </row>
    <row r="77" spans="1:10" x14ac:dyDescent="0.25">
      <c r="A77" t="s">
        <v>87</v>
      </c>
      <c r="C77">
        <f t="shared" ref="C77:J77" si="6">ABS((AVERAGE($B$2:$B$62)-AVERAGE(C$2:C$31))/C76)</f>
        <v>2.4199376458325039</v>
      </c>
      <c r="D77">
        <f t="shared" si="6"/>
        <v>2.3938645907337603</v>
      </c>
      <c r="E77">
        <f t="shared" si="6"/>
        <v>2.227866261160186</v>
      </c>
      <c r="F77">
        <f t="shared" si="6"/>
        <v>2.2697062329440119</v>
      </c>
      <c r="G77">
        <f t="shared" si="6"/>
        <v>2.3577380130531376</v>
      </c>
      <c r="H77">
        <f t="shared" si="6"/>
        <v>0.9303053151847801</v>
      </c>
      <c r="I77">
        <f t="shared" si="6"/>
        <v>2.0561212391459907</v>
      </c>
      <c r="J77">
        <f t="shared" si="6"/>
        <v>1.8040233196147708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topLeftCell="A43" workbookViewId="0">
      <selection activeCell="F65" sqref="F65"/>
    </sheetView>
  </sheetViews>
  <sheetFormatPr baseColWidth="10" defaultRowHeight="15" x14ac:dyDescent="0.25"/>
  <cols>
    <col min="1" max="1" width="8.7109375" customWidth="1"/>
    <col min="2" max="2" width="6.7109375" customWidth="1"/>
    <col min="3" max="3" width="9.28515625" style="6" customWidth="1"/>
    <col min="4" max="4" width="9.28515625" customWidth="1"/>
    <col min="5" max="10" width="9.28515625" style="6" customWidth="1"/>
    <col min="11" max="11" width="10.28515625" style="6" customWidth="1"/>
    <col min="12" max="15" width="10.28515625" customWidth="1"/>
    <col min="16" max="17" width="10.28515625" style="6" customWidth="1"/>
    <col min="18" max="18" width="10.28515625" customWidth="1"/>
    <col min="19" max="19" width="10.28515625" style="6" customWidth="1"/>
    <col min="20" max="31" width="11.7109375" style="6" customWidth="1"/>
  </cols>
  <sheetData>
    <row r="1" spans="1:31" x14ac:dyDescent="0.25">
      <c r="A1" t="s">
        <v>0</v>
      </c>
      <c r="B1" t="s">
        <v>1</v>
      </c>
      <c r="C1" s="6" t="s">
        <v>79</v>
      </c>
      <c r="D1" t="s">
        <v>80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  <c r="K1"/>
      <c r="P1"/>
      <c r="Q1"/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x14ac:dyDescent="0.25">
      <c r="A2">
        <v>1</v>
      </c>
      <c r="B2">
        <v>16</v>
      </c>
      <c r="C2" s="6">
        <v>1</v>
      </c>
      <c r="D2">
        <v>1</v>
      </c>
      <c r="E2" s="6">
        <v>0</v>
      </c>
      <c r="F2" s="6">
        <v>1</v>
      </c>
      <c r="G2" s="6">
        <v>0</v>
      </c>
      <c r="H2" s="6">
        <v>8</v>
      </c>
      <c r="I2" s="6">
        <v>0</v>
      </c>
      <c r="J2" s="6">
        <v>3</v>
      </c>
      <c r="K2"/>
      <c r="P2"/>
      <c r="Q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25">
      <c r="A3">
        <v>2</v>
      </c>
      <c r="B3">
        <v>27</v>
      </c>
      <c r="C3" s="6">
        <v>1</v>
      </c>
      <c r="D3">
        <v>0</v>
      </c>
      <c r="E3" s="6">
        <v>0</v>
      </c>
      <c r="F3" s="6">
        <v>1</v>
      </c>
      <c r="G3" s="6">
        <v>0</v>
      </c>
      <c r="H3" s="6">
        <v>0</v>
      </c>
      <c r="I3" s="6">
        <v>4</v>
      </c>
      <c r="J3" s="6">
        <v>3</v>
      </c>
      <c r="K3"/>
      <c r="P3"/>
      <c r="Q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5">
      <c r="A4">
        <v>3</v>
      </c>
      <c r="B4">
        <v>53</v>
      </c>
      <c r="C4" s="6">
        <v>0</v>
      </c>
      <c r="D4">
        <v>0</v>
      </c>
      <c r="E4" s="6">
        <v>0</v>
      </c>
      <c r="F4" s="6">
        <v>1</v>
      </c>
      <c r="G4" s="6">
        <v>0</v>
      </c>
      <c r="H4" s="6">
        <v>2</v>
      </c>
      <c r="I4" s="6">
        <v>5</v>
      </c>
      <c r="J4" s="6">
        <v>9</v>
      </c>
      <c r="K4"/>
      <c r="P4"/>
      <c r="Q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x14ac:dyDescent="0.25">
      <c r="A5">
        <v>4</v>
      </c>
      <c r="B5">
        <v>50</v>
      </c>
      <c r="C5" s="6">
        <v>1</v>
      </c>
      <c r="D5">
        <v>1</v>
      </c>
      <c r="E5" s="6">
        <v>0</v>
      </c>
      <c r="F5" s="6">
        <v>0</v>
      </c>
      <c r="G5" s="6">
        <v>0</v>
      </c>
      <c r="H5" s="6">
        <v>2</v>
      </c>
      <c r="I5" s="6">
        <v>5</v>
      </c>
      <c r="J5" s="6">
        <v>3</v>
      </c>
      <c r="K5"/>
      <c r="P5"/>
      <c r="Q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x14ac:dyDescent="0.25">
      <c r="A6">
        <v>5</v>
      </c>
      <c r="B6">
        <v>16</v>
      </c>
      <c r="C6" s="6">
        <v>0</v>
      </c>
      <c r="D6">
        <v>1</v>
      </c>
      <c r="E6" s="6">
        <v>0</v>
      </c>
      <c r="F6" s="6">
        <v>0</v>
      </c>
      <c r="G6" s="6">
        <v>0</v>
      </c>
      <c r="H6" s="6">
        <v>2</v>
      </c>
      <c r="I6" s="6">
        <v>7</v>
      </c>
      <c r="J6" s="6">
        <v>4</v>
      </c>
      <c r="K6"/>
      <c r="P6"/>
      <c r="Q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25">
      <c r="A7">
        <v>6</v>
      </c>
      <c r="B7">
        <v>91</v>
      </c>
      <c r="C7" s="6">
        <v>0</v>
      </c>
      <c r="D7">
        <v>0</v>
      </c>
      <c r="E7" s="6">
        <v>0</v>
      </c>
      <c r="F7" s="6">
        <v>0</v>
      </c>
      <c r="G7" s="6">
        <v>0</v>
      </c>
      <c r="H7" s="6">
        <v>0</v>
      </c>
      <c r="I7" s="6">
        <v>7</v>
      </c>
      <c r="J7" s="6">
        <v>9</v>
      </c>
      <c r="K7"/>
      <c r="P7"/>
      <c r="Q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25">
      <c r="A8">
        <v>7</v>
      </c>
      <c r="B8">
        <v>38</v>
      </c>
      <c r="C8" s="6">
        <v>0</v>
      </c>
      <c r="D8">
        <v>1</v>
      </c>
      <c r="E8" s="6">
        <v>0</v>
      </c>
      <c r="F8" s="6">
        <v>3</v>
      </c>
      <c r="G8" s="6">
        <v>0</v>
      </c>
      <c r="H8" s="6">
        <v>2</v>
      </c>
      <c r="I8" s="6">
        <v>5</v>
      </c>
      <c r="J8" s="6">
        <v>5</v>
      </c>
      <c r="K8"/>
      <c r="P8"/>
      <c r="Q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5">
      <c r="A9">
        <v>8</v>
      </c>
      <c r="B9">
        <v>71</v>
      </c>
      <c r="C9" s="6">
        <v>1</v>
      </c>
      <c r="D9">
        <v>0</v>
      </c>
      <c r="E9" s="6">
        <v>0</v>
      </c>
      <c r="F9" s="6">
        <v>2</v>
      </c>
      <c r="G9" s="6">
        <v>0</v>
      </c>
      <c r="H9" s="6">
        <v>2</v>
      </c>
      <c r="I9" s="6">
        <v>3</v>
      </c>
      <c r="J9" s="6">
        <v>4</v>
      </c>
      <c r="K9"/>
      <c r="P9"/>
      <c r="Q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5">
      <c r="A10">
        <v>9</v>
      </c>
      <c r="B10">
        <v>50</v>
      </c>
      <c r="C10" s="6">
        <v>1</v>
      </c>
      <c r="D10">
        <v>1</v>
      </c>
      <c r="E10" s="6">
        <v>0</v>
      </c>
      <c r="F10" s="6">
        <v>2</v>
      </c>
      <c r="G10" s="6">
        <v>0</v>
      </c>
      <c r="H10" s="6">
        <v>5</v>
      </c>
      <c r="I10" s="6">
        <v>11</v>
      </c>
      <c r="J10" s="6">
        <v>17</v>
      </c>
      <c r="K10"/>
      <c r="P10"/>
      <c r="Q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25">
      <c r="A11">
        <v>10</v>
      </c>
      <c r="B11">
        <v>82</v>
      </c>
      <c r="C11" s="6">
        <v>1</v>
      </c>
      <c r="D11">
        <v>0</v>
      </c>
      <c r="E11" s="6">
        <v>0</v>
      </c>
      <c r="F11" s="6">
        <v>1</v>
      </c>
      <c r="G11" s="6">
        <v>1</v>
      </c>
      <c r="H11" s="6">
        <v>2</v>
      </c>
      <c r="I11" s="6">
        <v>6</v>
      </c>
      <c r="J11" s="6">
        <v>5</v>
      </c>
      <c r="K11"/>
      <c r="P11"/>
      <c r="Q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25">
      <c r="A12">
        <v>11</v>
      </c>
      <c r="B12">
        <v>48</v>
      </c>
      <c r="C12" s="6">
        <v>1</v>
      </c>
      <c r="D12">
        <v>0</v>
      </c>
      <c r="E12" s="6">
        <v>0</v>
      </c>
      <c r="F12" s="6">
        <v>1</v>
      </c>
      <c r="G12" s="6">
        <v>0</v>
      </c>
      <c r="H12" s="6">
        <v>1</v>
      </c>
      <c r="I12" s="6">
        <v>9</v>
      </c>
      <c r="J12" s="6">
        <v>10</v>
      </c>
      <c r="K12"/>
      <c r="P12"/>
      <c r="Q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25">
      <c r="A13">
        <v>12</v>
      </c>
      <c r="B13">
        <v>68</v>
      </c>
      <c r="C13" s="6">
        <v>0</v>
      </c>
      <c r="D13">
        <v>0</v>
      </c>
      <c r="E13" s="6">
        <v>0</v>
      </c>
      <c r="F13" s="6">
        <v>2</v>
      </c>
      <c r="G13" s="6">
        <v>1</v>
      </c>
      <c r="H13" s="6">
        <v>1</v>
      </c>
      <c r="I13" s="6">
        <v>8</v>
      </c>
      <c r="J13" s="6">
        <v>11</v>
      </c>
      <c r="K13"/>
      <c r="P13"/>
      <c r="Q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25">
      <c r="A14">
        <v>13</v>
      </c>
      <c r="B14">
        <v>50</v>
      </c>
      <c r="C14" s="6">
        <v>0</v>
      </c>
      <c r="D14">
        <v>1</v>
      </c>
      <c r="E14" s="6">
        <v>0</v>
      </c>
      <c r="F14" s="6">
        <v>0</v>
      </c>
      <c r="G14" s="6">
        <v>0</v>
      </c>
      <c r="H14" s="6">
        <v>1</v>
      </c>
      <c r="I14" s="6">
        <v>5</v>
      </c>
      <c r="J14" s="6">
        <v>13</v>
      </c>
      <c r="K14"/>
      <c r="P14"/>
      <c r="Q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x14ac:dyDescent="0.25">
      <c r="A15">
        <v>14</v>
      </c>
      <c r="B15">
        <v>53</v>
      </c>
      <c r="C15" s="6">
        <v>1</v>
      </c>
      <c r="D15">
        <v>1</v>
      </c>
      <c r="E15" s="6">
        <v>0</v>
      </c>
      <c r="F15" s="6">
        <v>1</v>
      </c>
      <c r="G15" s="6">
        <v>0</v>
      </c>
      <c r="H15" s="6">
        <v>2</v>
      </c>
      <c r="I15" s="6">
        <v>6</v>
      </c>
      <c r="J15" s="6">
        <v>3</v>
      </c>
      <c r="K15"/>
      <c r="P15"/>
      <c r="Q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x14ac:dyDescent="0.25">
      <c r="A16">
        <v>15</v>
      </c>
      <c r="B16">
        <v>22</v>
      </c>
      <c r="C16" s="6">
        <v>1</v>
      </c>
      <c r="D16">
        <v>0</v>
      </c>
      <c r="E16" s="6">
        <v>0</v>
      </c>
      <c r="F16" s="6">
        <v>3</v>
      </c>
      <c r="G16" s="6">
        <v>1</v>
      </c>
      <c r="H16" s="6">
        <v>0</v>
      </c>
      <c r="I16" s="6">
        <v>7</v>
      </c>
      <c r="J16" s="6">
        <v>7</v>
      </c>
      <c r="K16"/>
      <c r="P16"/>
      <c r="Q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x14ac:dyDescent="0.25">
      <c r="A17">
        <v>16</v>
      </c>
      <c r="B17">
        <v>57</v>
      </c>
      <c r="C17" s="6">
        <v>1</v>
      </c>
      <c r="D17">
        <v>0</v>
      </c>
      <c r="E17" s="6">
        <v>0</v>
      </c>
      <c r="F17" s="6">
        <v>2</v>
      </c>
      <c r="G17" s="6">
        <v>0</v>
      </c>
      <c r="H17" s="6">
        <v>0</v>
      </c>
      <c r="I17" s="6">
        <v>3</v>
      </c>
      <c r="J17" s="6">
        <v>3</v>
      </c>
      <c r="K17"/>
      <c r="P17"/>
      <c r="Q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x14ac:dyDescent="0.25">
      <c r="A18">
        <v>17</v>
      </c>
      <c r="B18">
        <v>43</v>
      </c>
      <c r="C18" s="6">
        <v>0</v>
      </c>
      <c r="D18">
        <v>1</v>
      </c>
      <c r="E18" s="6">
        <v>0</v>
      </c>
      <c r="F18" s="6">
        <v>1</v>
      </c>
      <c r="G18" s="6">
        <v>0</v>
      </c>
      <c r="H18" s="6">
        <v>3</v>
      </c>
      <c r="I18" s="6">
        <v>11</v>
      </c>
      <c r="J18" s="6">
        <v>4</v>
      </c>
      <c r="K18"/>
      <c r="P18"/>
      <c r="Q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x14ac:dyDescent="0.25">
      <c r="A19">
        <v>18</v>
      </c>
      <c r="B19">
        <v>22</v>
      </c>
      <c r="C19" s="6">
        <v>1</v>
      </c>
      <c r="D19">
        <v>0</v>
      </c>
      <c r="E19" s="6">
        <v>0</v>
      </c>
      <c r="F19" s="6">
        <v>0</v>
      </c>
      <c r="G19" s="6">
        <v>1</v>
      </c>
      <c r="H19" s="6">
        <v>3</v>
      </c>
      <c r="I19" s="6">
        <v>1</v>
      </c>
      <c r="J19" s="6">
        <v>5</v>
      </c>
      <c r="K19"/>
      <c r="P19"/>
      <c r="Q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x14ac:dyDescent="0.25">
      <c r="A20">
        <v>19</v>
      </c>
      <c r="B20">
        <v>21</v>
      </c>
      <c r="C20" s="6">
        <v>1</v>
      </c>
      <c r="D20">
        <v>0</v>
      </c>
      <c r="E20" s="6">
        <v>0</v>
      </c>
      <c r="F20" s="6">
        <v>1</v>
      </c>
      <c r="G20" s="6">
        <v>0</v>
      </c>
      <c r="H20" s="6">
        <v>1</v>
      </c>
      <c r="I20" s="6">
        <v>2</v>
      </c>
      <c r="J20" s="6">
        <v>5</v>
      </c>
      <c r="K20"/>
      <c r="P20"/>
      <c r="Q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x14ac:dyDescent="0.25">
      <c r="A21">
        <v>20</v>
      </c>
      <c r="B21">
        <v>48</v>
      </c>
      <c r="C21" s="6">
        <v>0</v>
      </c>
      <c r="D21">
        <v>1</v>
      </c>
      <c r="E21" s="6">
        <v>0</v>
      </c>
      <c r="F21" s="6">
        <v>2</v>
      </c>
      <c r="G21" s="6">
        <v>2</v>
      </c>
      <c r="H21" s="6">
        <v>1</v>
      </c>
      <c r="I21" s="6">
        <v>6</v>
      </c>
      <c r="J21" s="6">
        <v>3</v>
      </c>
      <c r="K21"/>
      <c r="P21"/>
      <c r="Q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x14ac:dyDescent="0.25">
      <c r="A22">
        <v>21</v>
      </c>
      <c r="B22">
        <v>13</v>
      </c>
      <c r="C22" s="6">
        <v>2</v>
      </c>
      <c r="D22">
        <v>0</v>
      </c>
      <c r="E22" s="6">
        <v>3</v>
      </c>
      <c r="F22" s="6">
        <v>2</v>
      </c>
      <c r="G22" s="6">
        <v>0</v>
      </c>
      <c r="H22" s="6">
        <v>2</v>
      </c>
      <c r="I22" s="6">
        <v>8</v>
      </c>
      <c r="J22" s="6">
        <v>12</v>
      </c>
      <c r="K22"/>
      <c r="P22"/>
      <c r="Q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x14ac:dyDescent="0.25">
      <c r="A23">
        <v>22</v>
      </c>
      <c r="B23">
        <v>65</v>
      </c>
      <c r="C23" s="6">
        <v>0</v>
      </c>
      <c r="D23">
        <v>0</v>
      </c>
      <c r="E23" s="6">
        <v>0</v>
      </c>
      <c r="F23" s="6">
        <v>2</v>
      </c>
      <c r="G23" s="6">
        <v>0</v>
      </c>
      <c r="H23" s="6">
        <v>1</v>
      </c>
      <c r="I23" s="6">
        <v>9</v>
      </c>
      <c r="J23" s="6">
        <v>2</v>
      </c>
      <c r="K23"/>
      <c r="P23"/>
      <c r="Q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x14ac:dyDescent="0.25">
      <c r="A24">
        <v>23</v>
      </c>
      <c r="B24">
        <v>2</v>
      </c>
      <c r="C24" s="6">
        <v>1</v>
      </c>
      <c r="D24">
        <v>1</v>
      </c>
      <c r="E24" s="6">
        <v>0</v>
      </c>
      <c r="F24" s="6">
        <v>1</v>
      </c>
      <c r="G24" s="6">
        <v>0</v>
      </c>
      <c r="H24" s="6">
        <v>1</v>
      </c>
      <c r="I24" s="6">
        <v>2</v>
      </c>
      <c r="J24" s="6">
        <v>4</v>
      </c>
      <c r="K24"/>
      <c r="P24"/>
      <c r="Q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x14ac:dyDescent="0.25">
      <c r="A25">
        <v>24</v>
      </c>
      <c r="B25">
        <v>3</v>
      </c>
      <c r="C25" s="6">
        <v>1</v>
      </c>
      <c r="D25">
        <v>0</v>
      </c>
      <c r="E25" s="6">
        <v>0</v>
      </c>
      <c r="F25" s="6">
        <v>0</v>
      </c>
      <c r="G25" s="6">
        <v>0</v>
      </c>
      <c r="H25" s="6">
        <v>0</v>
      </c>
      <c r="I25" s="6">
        <v>3</v>
      </c>
      <c r="J25" s="6">
        <v>6</v>
      </c>
      <c r="K25"/>
      <c r="P25"/>
      <c r="Q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x14ac:dyDescent="0.25">
      <c r="A26">
        <v>25</v>
      </c>
      <c r="B26">
        <v>56</v>
      </c>
      <c r="C26" s="6">
        <v>0</v>
      </c>
      <c r="D26">
        <v>2</v>
      </c>
      <c r="E26" s="6">
        <v>1</v>
      </c>
      <c r="F26" s="6">
        <v>0</v>
      </c>
      <c r="G26" s="6">
        <v>1</v>
      </c>
      <c r="H26" s="6">
        <v>2</v>
      </c>
      <c r="I26" s="6">
        <v>4</v>
      </c>
      <c r="J26" s="6">
        <v>4</v>
      </c>
      <c r="K26"/>
      <c r="P26"/>
      <c r="Q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x14ac:dyDescent="0.25">
      <c r="A27">
        <v>26</v>
      </c>
      <c r="B27">
        <v>12</v>
      </c>
      <c r="C27" s="6">
        <v>1</v>
      </c>
      <c r="D27">
        <v>2</v>
      </c>
      <c r="E27" s="6">
        <v>0</v>
      </c>
      <c r="F27" s="6">
        <v>5</v>
      </c>
      <c r="G27" s="6">
        <v>0</v>
      </c>
      <c r="H27" s="6">
        <v>4</v>
      </c>
      <c r="I27" s="6">
        <v>8</v>
      </c>
      <c r="J27" s="6">
        <v>5</v>
      </c>
      <c r="K27"/>
      <c r="P27"/>
      <c r="Q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x14ac:dyDescent="0.25">
      <c r="A28">
        <v>27</v>
      </c>
      <c r="B28">
        <v>24</v>
      </c>
      <c r="C28" s="6">
        <v>1</v>
      </c>
      <c r="D28">
        <v>0</v>
      </c>
      <c r="E28" s="6">
        <v>1</v>
      </c>
      <c r="F28" s="6">
        <v>2</v>
      </c>
      <c r="G28" s="6">
        <v>0</v>
      </c>
      <c r="H28" s="6">
        <v>1</v>
      </c>
      <c r="I28" s="6">
        <v>1</v>
      </c>
      <c r="J28" s="6">
        <v>2</v>
      </c>
      <c r="K28"/>
      <c r="P28"/>
      <c r="Q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x14ac:dyDescent="0.25">
      <c r="A29">
        <v>28</v>
      </c>
      <c r="B29">
        <v>22</v>
      </c>
      <c r="C29" s="6">
        <v>0</v>
      </c>
      <c r="D29">
        <v>0</v>
      </c>
      <c r="E29" s="6">
        <v>0</v>
      </c>
      <c r="F29" s="6">
        <v>2</v>
      </c>
      <c r="G29" s="6">
        <v>0</v>
      </c>
      <c r="H29" s="6">
        <v>1</v>
      </c>
      <c r="I29" s="6">
        <v>5</v>
      </c>
      <c r="J29" s="6">
        <v>4</v>
      </c>
      <c r="K29"/>
      <c r="P29"/>
      <c r="Q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x14ac:dyDescent="0.25">
      <c r="A30">
        <v>29</v>
      </c>
      <c r="B30">
        <v>41</v>
      </c>
      <c r="C30" s="6">
        <v>1</v>
      </c>
      <c r="D30">
        <v>1</v>
      </c>
      <c r="E30" s="6">
        <v>0</v>
      </c>
      <c r="F30" s="6">
        <v>1</v>
      </c>
      <c r="G30" s="6">
        <v>0</v>
      </c>
      <c r="H30" s="6">
        <v>6</v>
      </c>
      <c r="I30" s="6">
        <v>4</v>
      </c>
      <c r="J30" s="6">
        <v>6</v>
      </c>
      <c r="K30"/>
      <c r="P30"/>
      <c r="Q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x14ac:dyDescent="0.25">
      <c r="A31">
        <v>30</v>
      </c>
      <c r="B31">
        <v>28</v>
      </c>
      <c r="C31" s="6">
        <v>1</v>
      </c>
      <c r="D31">
        <v>0</v>
      </c>
      <c r="E31" s="6">
        <v>1</v>
      </c>
      <c r="F31" s="6">
        <v>1</v>
      </c>
      <c r="G31" s="6">
        <v>0</v>
      </c>
      <c r="H31" s="6">
        <v>2</v>
      </c>
      <c r="I31" s="6">
        <v>10</v>
      </c>
      <c r="J31" s="6">
        <v>4</v>
      </c>
      <c r="K31"/>
      <c r="P31"/>
      <c r="Q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x14ac:dyDescent="0.25">
      <c r="A32">
        <v>31</v>
      </c>
      <c r="B32">
        <v>45</v>
      </c>
      <c r="C32" s="6">
        <v>0</v>
      </c>
      <c r="D32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/>
      <c r="P32"/>
      <c r="Q32"/>
      <c r="S32"/>
    </row>
    <row r="33" spans="1:19" x14ac:dyDescent="0.25">
      <c r="A33">
        <v>32</v>
      </c>
      <c r="B33">
        <v>46</v>
      </c>
      <c r="C33" s="6">
        <v>0</v>
      </c>
      <c r="D33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/>
      <c r="P33"/>
      <c r="Q33"/>
      <c r="S33"/>
    </row>
    <row r="34" spans="1:19" x14ac:dyDescent="0.25">
      <c r="A34">
        <v>33</v>
      </c>
      <c r="B34">
        <v>80</v>
      </c>
      <c r="C34" s="6">
        <v>0</v>
      </c>
      <c r="D34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/>
      <c r="P34"/>
      <c r="Q34"/>
      <c r="S34"/>
    </row>
    <row r="35" spans="1:19" x14ac:dyDescent="0.25">
      <c r="A35">
        <v>34</v>
      </c>
      <c r="B35">
        <v>35</v>
      </c>
      <c r="C35" s="6">
        <v>0</v>
      </c>
      <c r="D35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/>
      <c r="P35"/>
      <c r="Q35"/>
      <c r="S35"/>
    </row>
    <row r="36" spans="1:19" x14ac:dyDescent="0.25">
      <c r="A36">
        <v>35</v>
      </c>
      <c r="B36">
        <v>47</v>
      </c>
      <c r="C36" s="6">
        <v>0</v>
      </c>
      <c r="D3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/>
      <c r="P36"/>
      <c r="Q36"/>
      <c r="S36"/>
    </row>
    <row r="37" spans="1:19" x14ac:dyDescent="0.25">
      <c r="A37">
        <v>36</v>
      </c>
      <c r="B37">
        <v>39</v>
      </c>
      <c r="C37" s="6">
        <v>0</v>
      </c>
      <c r="D37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/>
      <c r="P37"/>
      <c r="Q37"/>
      <c r="S37"/>
    </row>
    <row r="38" spans="1:19" x14ac:dyDescent="0.25">
      <c r="A38">
        <v>37</v>
      </c>
      <c r="B38">
        <v>77</v>
      </c>
      <c r="C38" s="6">
        <v>0</v>
      </c>
      <c r="D38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/>
      <c r="P38"/>
      <c r="Q38"/>
      <c r="S38"/>
    </row>
    <row r="39" spans="1:19" x14ac:dyDescent="0.25">
      <c r="A39">
        <v>38</v>
      </c>
      <c r="B39">
        <v>72</v>
      </c>
      <c r="C39" s="6">
        <v>0</v>
      </c>
      <c r="D39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/>
      <c r="P39"/>
      <c r="Q39"/>
      <c r="S39"/>
    </row>
    <row r="40" spans="1:19" x14ac:dyDescent="0.25">
      <c r="A40">
        <v>39</v>
      </c>
      <c r="B40">
        <v>46</v>
      </c>
      <c r="C40" s="6">
        <v>0</v>
      </c>
      <c r="D40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/>
      <c r="P40"/>
      <c r="Q40"/>
      <c r="S40"/>
    </row>
    <row r="41" spans="1:19" x14ac:dyDescent="0.25">
      <c r="A41">
        <v>40</v>
      </c>
      <c r="B41">
        <v>32</v>
      </c>
      <c r="C41" s="6">
        <v>0</v>
      </c>
      <c r="D41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/>
      <c r="P41"/>
      <c r="Q41"/>
      <c r="S41"/>
    </row>
    <row r="42" spans="1:19" x14ac:dyDescent="0.25">
      <c r="A42">
        <v>41</v>
      </c>
      <c r="B42">
        <v>76</v>
      </c>
      <c r="C42" s="6">
        <v>0</v>
      </c>
      <c r="D42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/>
      <c r="P42"/>
      <c r="Q42"/>
      <c r="S42"/>
    </row>
    <row r="43" spans="1:19" x14ac:dyDescent="0.25">
      <c r="A43">
        <v>42</v>
      </c>
      <c r="B43">
        <v>15</v>
      </c>
      <c r="C43" s="6">
        <v>0</v>
      </c>
      <c r="D43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/>
      <c r="P43"/>
      <c r="Q43"/>
      <c r="S43"/>
    </row>
    <row r="44" spans="1:19" x14ac:dyDescent="0.25">
      <c r="A44">
        <v>43</v>
      </c>
      <c r="B44">
        <v>21</v>
      </c>
      <c r="C44" s="6">
        <v>0</v>
      </c>
      <c r="D44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/>
      <c r="P44"/>
      <c r="Q44"/>
      <c r="S44"/>
    </row>
    <row r="45" spans="1:19" x14ac:dyDescent="0.25">
      <c r="A45">
        <v>44</v>
      </c>
      <c r="B45">
        <v>44</v>
      </c>
      <c r="C45" s="6">
        <v>0</v>
      </c>
      <c r="D45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/>
      <c r="P45"/>
      <c r="Q45"/>
      <c r="S45"/>
    </row>
    <row r="46" spans="1:19" x14ac:dyDescent="0.25">
      <c r="A46">
        <v>45</v>
      </c>
      <c r="B46">
        <v>36</v>
      </c>
      <c r="C46" s="6">
        <v>0</v>
      </c>
      <c r="D4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/>
      <c r="P46"/>
      <c r="Q46"/>
      <c r="S46"/>
    </row>
    <row r="47" spans="1:19" x14ac:dyDescent="0.25">
      <c r="A47">
        <v>46</v>
      </c>
      <c r="B47">
        <v>25</v>
      </c>
      <c r="C47" s="6">
        <v>0</v>
      </c>
      <c r="D47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/>
      <c r="P47"/>
      <c r="Q47"/>
      <c r="S47"/>
    </row>
    <row r="48" spans="1:19" x14ac:dyDescent="0.25">
      <c r="A48">
        <v>47</v>
      </c>
      <c r="B48">
        <v>46</v>
      </c>
      <c r="C48" s="6">
        <v>0</v>
      </c>
      <c r="D48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/>
      <c r="P48"/>
      <c r="Q48"/>
      <c r="S48"/>
    </row>
    <row r="49" spans="1:19" x14ac:dyDescent="0.25">
      <c r="A49">
        <v>48</v>
      </c>
      <c r="B49">
        <v>82</v>
      </c>
      <c r="C49" s="6">
        <v>0</v>
      </c>
      <c r="D49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/>
      <c r="P49"/>
      <c r="Q49"/>
      <c r="S49"/>
    </row>
    <row r="50" spans="1:19" x14ac:dyDescent="0.25">
      <c r="A50">
        <v>49</v>
      </c>
      <c r="B50">
        <v>45</v>
      </c>
      <c r="C50" s="6">
        <v>0</v>
      </c>
      <c r="D50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/>
      <c r="P50"/>
      <c r="Q50"/>
      <c r="S50"/>
    </row>
    <row r="51" spans="1:19" x14ac:dyDescent="0.25">
      <c r="A51">
        <v>50</v>
      </c>
      <c r="B51">
        <v>48</v>
      </c>
      <c r="C51" s="6">
        <v>0</v>
      </c>
      <c r="D51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/>
      <c r="P51"/>
      <c r="Q51"/>
      <c r="S51"/>
    </row>
    <row r="52" spans="1:19" x14ac:dyDescent="0.25">
      <c r="A52">
        <v>51</v>
      </c>
      <c r="B52">
        <v>40</v>
      </c>
      <c r="C52" s="6">
        <v>0</v>
      </c>
      <c r="D52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/>
      <c r="P52"/>
      <c r="Q52"/>
      <c r="S52"/>
    </row>
    <row r="53" spans="1:19" x14ac:dyDescent="0.25">
      <c r="A53">
        <v>52</v>
      </c>
      <c r="B53">
        <v>27</v>
      </c>
      <c r="C53" s="6">
        <v>0</v>
      </c>
      <c r="D53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/>
      <c r="P53"/>
      <c r="Q53"/>
      <c r="S53"/>
    </row>
    <row r="54" spans="1:19" x14ac:dyDescent="0.25">
      <c r="A54">
        <v>53</v>
      </c>
      <c r="B54">
        <v>50</v>
      </c>
      <c r="C54" s="6">
        <v>0</v>
      </c>
      <c r="D54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/>
      <c r="P54"/>
      <c r="Q54"/>
      <c r="S54"/>
    </row>
    <row r="55" spans="1:19" x14ac:dyDescent="0.25">
      <c r="A55">
        <v>54</v>
      </c>
      <c r="B55">
        <v>46</v>
      </c>
      <c r="C55" s="6">
        <v>0</v>
      </c>
      <c r="D55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/>
      <c r="P55"/>
      <c r="Q55"/>
      <c r="S55"/>
    </row>
    <row r="56" spans="1:19" x14ac:dyDescent="0.25">
      <c r="A56">
        <v>55</v>
      </c>
      <c r="B56">
        <v>20</v>
      </c>
      <c r="C56" s="6">
        <v>0</v>
      </c>
      <c r="D5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/>
      <c r="P56"/>
      <c r="Q56"/>
      <c r="S56"/>
    </row>
    <row r="57" spans="1:19" x14ac:dyDescent="0.25">
      <c r="A57">
        <v>56</v>
      </c>
      <c r="B57">
        <v>26</v>
      </c>
      <c r="C57" s="6">
        <v>0</v>
      </c>
      <c r="D57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/>
      <c r="P57"/>
      <c r="Q57"/>
      <c r="S57"/>
    </row>
    <row r="58" spans="1:19" x14ac:dyDescent="0.25">
      <c r="A58">
        <v>57</v>
      </c>
      <c r="B58">
        <v>67</v>
      </c>
      <c r="C58" s="6">
        <v>0</v>
      </c>
      <c r="D5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/>
      <c r="P58"/>
      <c r="Q58"/>
      <c r="S58"/>
    </row>
    <row r="59" spans="1:19" x14ac:dyDescent="0.25">
      <c r="A59">
        <v>58</v>
      </c>
      <c r="B59">
        <v>36</v>
      </c>
      <c r="C59" s="6">
        <v>0</v>
      </c>
      <c r="D59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/>
      <c r="P59"/>
      <c r="Q59"/>
      <c r="S59"/>
    </row>
    <row r="60" spans="1:19" x14ac:dyDescent="0.25">
      <c r="A60">
        <v>59</v>
      </c>
      <c r="B60">
        <v>49</v>
      </c>
      <c r="C60" s="6">
        <v>0</v>
      </c>
      <c r="D60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/>
      <c r="P60"/>
      <c r="Q60"/>
      <c r="S60"/>
    </row>
    <row r="61" spans="1:19" x14ac:dyDescent="0.25">
      <c r="A61">
        <v>60</v>
      </c>
      <c r="B61">
        <v>76</v>
      </c>
      <c r="C61" s="6">
        <v>0</v>
      </c>
      <c r="D61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/>
      <c r="P61"/>
      <c r="Q61"/>
      <c r="S61"/>
    </row>
    <row r="62" spans="1:19" x14ac:dyDescent="0.25">
      <c r="A62">
        <v>61</v>
      </c>
      <c r="B62">
        <v>37</v>
      </c>
      <c r="C62" s="6">
        <v>0</v>
      </c>
      <c r="D62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/>
      <c r="P62"/>
      <c r="Q62"/>
      <c r="S62"/>
    </row>
    <row r="65" spans="1:10" x14ac:dyDescent="0.25">
      <c r="A65" t="s">
        <v>32</v>
      </c>
      <c r="B65" s="4" t="b">
        <f>B66&lt;B67</f>
        <v>1</v>
      </c>
      <c r="C65" s="8" t="b">
        <f t="shared" ref="C65:J65" si="0">C66&lt;C67</f>
        <v>0</v>
      </c>
      <c r="D65" s="4" t="b">
        <f t="shared" si="0"/>
        <v>0</v>
      </c>
      <c r="E65" s="7" t="b">
        <f t="shared" si="0"/>
        <v>0</v>
      </c>
      <c r="F65" s="7" t="b">
        <f t="shared" si="0"/>
        <v>1</v>
      </c>
      <c r="G65" s="8" t="b">
        <f t="shared" si="0"/>
        <v>0</v>
      </c>
      <c r="H65" s="7" t="b">
        <f t="shared" si="0"/>
        <v>0</v>
      </c>
      <c r="I65" s="7" t="b">
        <f t="shared" si="0"/>
        <v>1</v>
      </c>
      <c r="J65" s="7" t="b">
        <f t="shared" si="0"/>
        <v>1</v>
      </c>
    </row>
    <row r="66" spans="1:10" x14ac:dyDescent="0.25">
      <c r="A66" t="s">
        <v>33</v>
      </c>
      <c r="B66" s="9">
        <f>diff4!M64</f>
        <v>9.1037132773258866E-2</v>
      </c>
      <c r="C66" s="9">
        <f>diff4!N64</f>
        <v>0.36231956776385982</v>
      </c>
      <c r="D66" s="9">
        <f>diff4!O64</f>
        <v>0.31973539451112365</v>
      </c>
      <c r="E66" s="9">
        <f>diff4!P64</f>
        <v>0.46177568634699773</v>
      </c>
      <c r="F66" s="9">
        <f>diff4!Q64</f>
        <v>0.18322098732005498</v>
      </c>
      <c r="G66" s="9">
        <f>diff4!R64</f>
        <v>0.44496892671997179</v>
      </c>
      <c r="H66" s="9">
        <f>diff4!S64</f>
        <v>0.25204197610799417</v>
      </c>
      <c r="I66" s="9">
        <f>diff4!T64</f>
        <v>6.7770582734797524E-2</v>
      </c>
      <c r="J66" s="9">
        <f>diff4!U64</f>
        <v>0.22388298153910524</v>
      </c>
    </row>
    <row r="67" spans="1:10" x14ac:dyDescent="0.25">
      <c r="A67" t="s">
        <v>22</v>
      </c>
      <c r="B67">
        <v>0.1739</v>
      </c>
      <c r="C67">
        <v>0.2417</v>
      </c>
      <c r="D67">
        <v>0.2417</v>
      </c>
      <c r="E67">
        <v>0.2417</v>
      </c>
      <c r="F67">
        <v>0.2417</v>
      </c>
      <c r="G67">
        <v>0.2417</v>
      </c>
      <c r="H67">
        <v>0.2417</v>
      </c>
      <c r="I67">
        <v>0.2417</v>
      </c>
      <c r="J67">
        <v>0.2417</v>
      </c>
    </row>
    <row r="69" spans="1:10" x14ac:dyDescent="0.25">
      <c r="A69" t="s">
        <v>77</v>
      </c>
      <c r="B69">
        <f>TTEST($B$2:$B$62,B2:B62,2,Levene!B20)</f>
        <v>1</v>
      </c>
      <c r="C69" s="6">
        <f>TTEST($B$2:$B$62,C2:C31,2,Levene!C20)</f>
        <v>6.0432602299357199E-23</v>
      </c>
      <c r="D69" s="6">
        <f>TTEST($B$2:$B$62,D2:D31,2,Levene!D20)</f>
        <v>4.9347516037096199E-23</v>
      </c>
      <c r="E69" s="6">
        <f>TTEST($B$2:$B$62,E2:E31,2,Levene!E20)</f>
        <v>3.5134005747769365E-23</v>
      </c>
      <c r="F69" s="6">
        <f>TTEST($B$2:$B$62,F2:F31,2,Levene!F20)</f>
        <v>1.168908510816488E-22</v>
      </c>
      <c r="G69" s="6">
        <f>TTEST($B$2:$B$62,G2:G31,2,Levene!G20)</f>
        <v>3.7026910325078832E-23</v>
      </c>
      <c r="H69" s="6">
        <f>TTEST($B$2:$B$62,H2:H31,2,Levene!H20)</f>
        <v>1.9136382826696535E-22</v>
      </c>
      <c r="I69" s="6">
        <f>TTEST($B$2:$B$62,I2:I31,2,Levene!I20)</f>
        <v>1.0438425219117447E-20</v>
      </c>
      <c r="J69" s="6">
        <f>TTEST($B$2:$B$62,J2:J31,2,Levene!J20)</f>
        <v>1.294740672417014E-20</v>
      </c>
    </row>
    <row r="70" spans="1:10" x14ac:dyDescent="0.25">
      <c r="A70" t="s">
        <v>22</v>
      </c>
      <c r="B70">
        <v>0.05</v>
      </c>
      <c r="C70" s="6">
        <v>0.05</v>
      </c>
      <c r="D70">
        <v>0.05</v>
      </c>
      <c r="E70" s="6">
        <v>0.05</v>
      </c>
      <c r="F70" s="6">
        <v>0.05</v>
      </c>
      <c r="G70" s="6">
        <v>0.05</v>
      </c>
      <c r="H70" s="6">
        <v>0.05</v>
      </c>
      <c r="I70" s="6">
        <v>0.05</v>
      </c>
      <c r="J70" s="6">
        <v>0.05</v>
      </c>
    </row>
    <row r="71" spans="1:10" x14ac:dyDescent="0.25">
      <c r="A71" t="s">
        <v>70</v>
      </c>
      <c r="B71" s="3" t="b">
        <f t="shared" ref="B71:J71" si="1">B69&lt;B70</f>
        <v>0</v>
      </c>
      <c r="C71" s="8" t="b">
        <f t="shared" si="1"/>
        <v>1</v>
      </c>
      <c r="D71" s="3" t="b">
        <f t="shared" si="1"/>
        <v>1</v>
      </c>
      <c r="E71" s="8" t="b">
        <f t="shared" si="1"/>
        <v>1</v>
      </c>
      <c r="F71" s="8" t="b">
        <f t="shared" si="1"/>
        <v>1</v>
      </c>
      <c r="G71" s="8" t="b">
        <f t="shared" si="1"/>
        <v>1</v>
      </c>
      <c r="H71" s="8" t="b">
        <f t="shared" si="1"/>
        <v>1</v>
      </c>
      <c r="I71" s="8" t="b">
        <f t="shared" si="1"/>
        <v>1</v>
      </c>
      <c r="J71" s="8" t="b">
        <f t="shared" si="1"/>
        <v>1</v>
      </c>
    </row>
    <row r="73" spans="1:10" x14ac:dyDescent="0.25">
      <c r="A73" t="s">
        <v>89</v>
      </c>
      <c r="B73">
        <f>_xlfn.VAR.S(B2:B62)</f>
        <v>443</v>
      </c>
      <c r="C73" s="6">
        <f>_xlfn.VAR.S(C2:C31)</f>
        <v>0.29885057471264365</v>
      </c>
      <c r="D73" s="6">
        <f t="shared" ref="D73:J73" si="2">_xlfn.VAR.S(D2:D31)</f>
        <v>0.39655172413793105</v>
      </c>
      <c r="E73" s="6">
        <f t="shared" si="2"/>
        <v>0.3724137931034483</v>
      </c>
      <c r="F73" s="6">
        <f t="shared" si="2"/>
        <v>1.264367816091954</v>
      </c>
      <c r="G73" s="6">
        <f t="shared" si="2"/>
        <v>0.25402298850574712</v>
      </c>
      <c r="H73" s="6">
        <f t="shared" si="2"/>
        <v>3.3057471264367813</v>
      </c>
      <c r="I73" s="6">
        <f t="shared" si="2"/>
        <v>8.7413793103448274</v>
      </c>
      <c r="J73" s="6">
        <f t="shared" si="2"/>
        <v>13.247126436781608</v>
      </c>
    </row>
    <row r="74" spans="1:10" x14ac:dyDescent="0.25">
      <c r="A74" t="s">
        <v>90</v>
      </c>
      <c r="B74">
        <f>COUNT(B2:B62)</f>
        <v>61</v>
      </c>
      <c r="C74" s="6">
        <f>COUNT(C2:C31)</f>
        <v>30</v>
      </c>
      <c r="D74" s="6">
        <f t="shared" ref="D74:J74" si="3">COUNT(D2:D31)</f>
        <v>30</v>
      </c>
      <c r="E74" s="6">
        <f t="shared" si="3"/>
        <v>30</v>
      </c>
      <c r="F74" s="6">
        <f t="shared" si="3"/>
        <v>30</v>
      </c>
      <c r="G74" s="6">
        <f t="shared" si="3"/>
        <v>30</v>
      </c>
      <c r="H74" s="6">
        <f t="shared" si="3"/>
        <v>30</v>
      </c>
      <c r="I74" s="6">
        <f t="shared" si="3"/>
        <v>30</v>
      </c>
      <c r="J74" s="6">
        <f t="shared" si="3"/>
        <v>30</v>
      </c>
    </row>
    <row r="75" spans="1:10" x14ac:dyDescent="0.25">
      <c r="A75" t="s">
        <v>91</v>
      </c>
      <c r="B75">
        <f>AVERAGE(B2:B62)</f>
        <v>43</v>
      </c>
      <c r="C75">
        <f>AVERAGE(C2:C31)</f>
        <v>0.66666666666666663</v>
      </c>
      <c r="D75">
        <f t="shared" ref="D75:J75" si="4">AVERAGE(D2:D31)</f>
        <v>0.5</v>
      </c>
      <c r="E75">
        <f t="shared" si="4"/>
        <v>0.2</v>
      </c>
      <c r="F75">
        <f t="shared" si="4"/>
        <v>1.3333333333333333</v>
      </c>
      <c r="G75">
        <f t="shared" si="4"/>
        <v>0.23333333333333334</v>
      </c>
      <c r="H75">
        <f t="shared" si="4"/>
        <v>1.9333333333333333</v>
      </c>
      <c r="I75">
        <f t="shared" si="4"/>
        <v>5.5</v>
      </c>
      <c r="J75">
        <f t="shared" si="4"/>
        <v>5.833333333333333</v>
      </c>
    </row>
    <row r="76" spans="1:10" x14ac:dyDescent="0.25">
      <c r="A76" t="s">
        <v>88</v>
      </c>
      <c r="C76">
        <f>SQRT((($B$73*$B$74)+(C73*C74))/($B$74+C74))</f>
        <v>17.235270990719339</v>
      </c>
      <c r="D76">
        <f t="shared" ref="D76:J76" si="5">SQRT((($B$73*$B$74)+(D73*D74))/($B$74+D74))</f>
        <v>17.236205362366505</v>
      </c>
      <c r="E76">
        <f t="shared" si="5"/>
        <v>17.235974522317854</v>
      </c>
      <c r="F76">
        <f t="shared" si="5"/>
        <v>17.2445025590998</v>
      </c>
      <c r="G76">
        <f t="shared" si="5"/>
        <v>17.234842262069257</v>
      </c>
      <c r="H76">
        <f t="shared" si="5"/>
        <v>17.264004480450737</v>
      </c>
      <c r="I76">
        <f t="shared" si="5"/>
        <v>17.315825633075043</v>
      </c>
      <c r="J76">
        <f t="shared" si="5"/>
        <v>17.358664363816771</v>
      </c>
    </row>
    <row r="77" spans="1:10" x14ac:dyDescent="0.25">
      <c r="A77" t="s">
        <v>87</v>
      </c>
      <c r="C77">
        <f t="shared" ref="C77:J77" si="6">ABS((AVERAGE($B$2:$B$62)-AVERAGE(C$2:C$31))/C76)</f>
        <v>2.4562035233521149</v>
      </c>
      <c r="D77">
        <f t="shared" si="6"/>
        <v>2.4657399413907202</v>
      </c>
      <c r="E77">
        <f t="shared" si="6"/>
        <v>2.4831784210739452</v>
      </c>
      <c r="F77">
        <f t="shared" si="6"/>
        <v>2.416228970587468</v>
      </c>
      <c r="G77">
        <f t="shared" si="6"/>
        <v>2.4814074893385185</v>
      </c>
      <c r="H77">
        <f t="shared" si="6"/>
        <v>2.3787451348943627</v>
      </c>
      <c r="I77">
        <f t="shared" si="6"/>
        <v>2.1656489730625994</v>
      </c>
      <c r="J77">
        <f t="shared" si="6"/>
        <v>2.1411017511311896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opLeftCell="A49" workbookViewId="0">
      <selection activeCell="J66" sqref="J66"/>
    </sheetView>
  </sheetViews>
  <sheetFormatPr baseColWidth="10" defaultRowHeight="15" x14ac:dyDescent="0.25"/>
  <cols>
    <col min="1" max="1" width="8.7109375" bestFit="1" customWidth="1"/>
    <col min="2" max="2" width="6.7109375" customWidth="1"/>
    <col min="3" max="3" width="9.28515625" style="6" customWidth="1"/>
    <col min="4" max="4" width="9.28515625" bestFit="1" customWidth="1"/>
    <col min="5" max="7" width="9.28515625" style="6" bestFit="1" customWidth="1"/>
    <col min="8" max="10" width="9.28515625" style="6" customWidth="1"/>
    <col min="11" max="11" width="10.28515625" style="6" bestFit="1" customWidth="1"/>
    <col min="12" max="15" width="10.28515625" bestFit="1" customWidth="1"/>
    <col min="16" max="17" width="10.28515625" style="6" bestFit="1" customWidth="1"/>
    <col min="18" max="18" width="10.28515625" bestFit="1" customWidth="1"/>
    <col min="19" max="19" width="10.28515625" style="6" bestFit="1" customWidth="1"/>
  </cols>
  <sheetData>
    <row r="1" spans="1:19" x14ac:dyDescent="0.25">
      <c r="A1" t="s">
        <v>0</v>
      </c>
      <c r="B1" t="s">
        <v>1</v>
      </c>
      <c r="C1" s="6" t="s">
        <v>79</v>
      </c>
      <c r="D1" t="s">
        <v>80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  <c r="K1"/>
      <c r="P1"/>
      <c r="Q1"/>
      <c r="S1"/>
    </row>
    <row r="2" spans="1:19" x14ac:dyDescent="0.25">
      <c r="A2">
        <v>1</v>
      </c>
      <c r="B2">
        <v>2</v>
      </c>
      <c r="C2" s="6">
        <v>0</v>
      </c>
      <c r="D2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/>
      <c r="P2"/>
      <c r="Q2"/>
      <c r="S2"/>
    </row>
    <row r="3" spans="1:19" x14ac:dyDescent="0.25">
      <c r="A3">
        <v>2</v>
      </c>
      <c r="B3">
        <v>7</v>
      </c>
      <c r="C3" s="6">
        <v>0</v>
      </c>
      <c r="D3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/>
      <c r="P3"/>
      <c r="Q3"/>
      <c r="S3"/>
    </row>
    <row r="4" spans="1:19" x14ac:dyDescent="0.25">
      <c r="A4">
        <v>3</v>
      </c>
      <c r="B4">
        <v>13</v>
      </c>
      <c r="C4" s="6">
        <v>0</v>
      </c>
      <c r="D4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/>
      <c r="P4"/>
      <c r="Q4"/>
      <c r="S4"/>
    </row>
    <row r="5" spans="1:19" x14ac:dyDescent="0.25">
      <c r="A5">
        <v>4</v>
      </c>
      <c r="B5">
        <v>18</v>
      </c>
      <c r="C5" s="6">
        <v>0</v>
      </c>
      <c r="D5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/>
      <c r="P5"/>
      <c r="Q5"/>
      <c r="S5"/>
    </row>
    <row r="6" spans="1:19" x14ac:dyDescent="0.25">
      <c r="A6">
        <v>5</v>
      </c>
      <c r="B6">
        <v>3</v>
      </c>
      <c r="C6" s="6">
        <v>0</v>
      </c>
      <c r="D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/>
      <c r="P6"/>
      <c r="Q6"/>
      <c r="S6"/>
    </row>
    <row r="7" spans="1:19" x14ac:dyDescent="0.25">
      <c r="A7">
        <v>6</v>
      </c>
      <c r="B7">
        <v>19</v>
      </c>
      <c r="C7" s="6">
        <v>0</v>
      </c>
      <c r="D7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/>
      <c r="P7"/>
      <c r="Q7"/>
      <c r="S7"/>
    </row>
    <row r="8" spans="1:19" x14ac:dyDescent="0.25">
      <c r="A8">
        <v>7</v>
      </c>
      <c r="B8">
        <v>9</v>
      </c>
      <c r="C8" s="6">
        <v>0</v>
      </c>
      <c r="D8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/>
      <c r="P8"/>
      <c r="Q8"/>
      <c r="S8"/>
    </row>
    <row r="9" spans="1:19" x14ac:dyDescent="0.25">
      <c r="A9">
        <v>8</v>
      </c>
      <c r="B9">
        <v>12</v>
      </c>
      <c r="C9" s="6">
        <v>0</v>
      </c>
      <c r="D9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/>
      <c r="P9"/>
      <c r="Q9"/>
      <c r="S9"/>
    </row>
    <row r="10" spans="1:19" x14ac:dyDescent="0.25">
      <c r="A10">
        <v>9</v>
      </c>
      <c r="B10">
        <v>13</v>
      </c>
      <c r="C10" s="6">
        <v>0</v>
      </c>
      <c r="D10">
        <v>0</v>
      </c>
      <c r="E10" s="6">
        <v>0</v>
      </c>
      <c r="F10" s="6">
        <v>0</v>
      </c>
      <c r="G10" s="6">
        <v>0</v>
      </c>
      <c r="H10" s="6">
        <v>0</v>
      </c>
      <c r="I10" s="6">
        <v>1</v>
      </c>
      <c r="J10" s="6">
        <v>1</v>
      </c>
      <c r="K10"/>
      <c r="P10"/>
      <c r="Q10"/>
      <c r="S10"/>
    </row>
    <row r="11" spans="1:19" x14ac:dyDescent="0.25">
      <c r="A11">
        <v>10</v>
      </c>
      <c r="B11">
        <v>18</v>
      </c>
      <c r="C11" s="6">
        <v>0</v>
      </c>
      <c r="D11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/>
      <c r="P11"/>
      <c r="Q11"/>
      <c r="S11"/>
    </row>
    <row r="12" spans="1:19" x14ac:dyDescent="0.25">
      <c r="A12">
        <v>11</v>
      </c>
      <c r="B12">
        <v>11</v>
      </c>
      <c r="C12" s="6">
        <v>0</v>
      </c>
      <c r="D12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/>
      <c r="P12"/>
      <c r="Q12"/>
      <c r="S12"/>
    </row>
    <row r="13" spans="1:19" x14ac:dyDescent="0.25">
      <c r="A13">
        <v>12</v>
      </c>
      <c r="B13">
        <v>15</v>
      </c>
      <c r="C13" s="6">
        <v>0</v>
      </c>
      <c r="D13">
        <v>0</v>
      </c>
      <c r="E13" s="6">
        <v>0</v>
      </c>
      <c r="F13" s="6">
        <v>0</v>
      </c>
      <c r="G13" s="6">
        <v>0</v>
      </c>
      <c r="H13" s="6">
        <v>0</v>
      </c>
      <c r="I13" s="6">
        <v>1</v>
      </c>
      <c r="J13" s="6">
        <v>0</v>
      </c>
      <c r="K13"/>
      <c r="P13"/>
      <c r="Q13"/>
      <c r="S13"/>
    </row>
    <row r="14" spans="1:19" x14ac:dyDescent="0.25">
      <c r="A14">
        <v>13</v>
      </c>
      <c r="B14">
        <v>10</v>
      </c>
      <c r="C14" s="6">
        <v>0</v>
      </c>
      <c r="D14">
        <v>0</v>
      </c>
      <c r="E14" s="6">
        <v>0</v>
      </c>
      <c r="F14" s="6">
        <v>0</v>
      </c>
      <c r="G14" s="6">
        <v>0</v>
      </c>
      <c r="H14" s="6">
        <v>1</v>
      </c>
      <c r="I14" s="6">
        <v>0</v>
      </c>
      <c r="J14" s="6">
        <v>0</v>
      </c>
      <c r="K14"/>
      <c r="P14"/>
      <c r="Q14"/>
      <c r="S14"/>
    </row>
    <row r="15" spans="1:19" x14ac:dyDescent="0.25">
      <c r="A15">
        <v>14</v>
      </c>
      <c r="B15">
        <v>11</v>
      </c>
      <c r="C15" s="6">
        <v>0</v>
      </c>
      <c r="D15">
        <v>0</v>
      </c>
      <c r="E15" s="6">
        <v>0</v>
      </c>
      <c r="F15" s="6">
        <v>0</v>
      </c>
      <c r="G15" s="6">
        <v>0</v>
      </c>
      <c r="H15" s="6">
        <v>0</v>
      </c>
      <c r="I15" s="6">
        <v>1</v>
      </c>
      <c r="J15" s="6">
        <v>0</v>
      </c>
      <c r="K15"/>
      <c r="P15"/>
      <c r="Q15"/>
      <c r="S15"/>
    </row>
    <row r="16" spans="1:19" x14ac:dyDescent="0.25">
      <c r="A16">
        <v>15</v>
      </c>
      <c r="B16">
        <v>7</v>
      </c>
      <c r="C16" s="6">
        <v>0</v>
      </c>
      <c r="D1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/>
      <c r="P16"/>
      <c r="Q16"/>
      <c r="S16"/>
    </row>
    <row r="17" spans="1:19" x14ac:dyDescent="0.25">
      <c r="A17">
        <v>16</v>
      </c>
      <c r="B17">
        <v>14</v>
      </c>
      <c r="C17" s="6">
        <v>0</v>
      </c>
      <c r="D17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/>
      <c r="P17"/>
      <c r="Q17"/>
      <c r="S17"/>
    </row>
    <row r="18" spans="1:19" x14ac:dyDescent="0.25">
      <c r="A18">
        <v>17</v>
      </c>
      <c r="B18">
        <v>10</v>
      </c>
      <c r="C18" s="6">
        <v>0</v>
      </c>
      <c r="D18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1</v>
      </c>
      <c r="K18"/>
      <c r="P18"/>
      <c r="Q18"/>
      <c r="S18"/>
    </row>
    <row r="19" spans="1:19" x14ac:dyDescent="0.25">
      <c r="A19">
        <v>18</v>
      </c>
      <c r="B19">
        <v>4</v>
      </c>
      <c r="C19" s="6">
        <v>0</v>
      </c>
      <c r="D19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/>
      <c r="P19"/>
      <c r="Q19"/>
      <c r="S19"/>
    </row>
    <row r="20" spans="1:19" x14ac:dyDescent="0.25">
      <c r="A20">
        <v>19</v>
      </c>
      <c r="B20">
        <v>3</v>
      </c>
      <c r="C20" s="6">
        <v>0</v>
      </c>
      <c r="D20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/>
      <c r="P20"/>
      <c r="Q20"/>
      <c r="S20"/>
    </row>
    <row r="21" spans="1:19" x14ac:dyDescent="0.25">
      <c r="A21">
        <v>20</v>
      </c>
      <c r="B21">
        <v>16</v>
      </c>
      <c r="C21" s="6">
        <v>0</v>
      </c>
      <c r="D21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/>
      <c r="P21"/>
      <c r="Q21"/>
      <c r="S21"/>
    </row>
    <row r="22" spans="1:19" x14ac:dyDescent="0.25">
      <c r="A22">
        <v>21</v>
      </c>
      <c r="B22">
        <v>11</v>
      </c>
      <c r="C22" s="6">
        <v>0</v>
      </c>
      <c r="D22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/>
      <c r="P22"/>
      <c r="Q22"/>
      <c r="S22"/>
    </row>
    <row r="23" spans="1:19" x14ac:dyDescent="0.25">
      <c r="A23">
        <v>22</v>
      </c>
      <c r="B23">
        <v>15</v>
      </c>
      <c r="C23" s="6">
        <v>0</v>
      </c>
      <c r="D23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/>
      <c r="P23"/>
      <c r="Q23"/>
      <c r="S23"/>
    </row>
    <row r="24" spans="1:19" x14ac:dyDescent="0.25">
      <c r="A24">
        <v>23</v>
      </c>
      <c r="B24">
        <v>2</v>
      </c>
      <c r="C24" s="6">
        <v>0</v>
      </c>
      <c r="D24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/>
      <c r="P24"/>
      <c r="Q24"/>
      <c r="S24"/>
    </row>
    <row r="25" spans="1:19" x14ac:dyDescent="0.25">
      <c r="A25">
        <v>24</v>
      </c>
      <c r="B25">
        <v>1</v>
      </c>
      <c r="C25" s="6">
        <v>0</v>
      </c>
      <c r="D25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/>
      <c r="P25"/>
      <c r="Q25"/>
      <c r="S25"/>
    </row>
    <row r="26" spans="1:19" x14ac:dyDescent="0.25">
      <c r="A26">
        <v>25</v>
      </c>
      <c r="B26">
        <v>13</v>
      </c>
      <c r="C26" s="6">
        <v>0</v>
      </c>
      <c r="D2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/>
      <c r="P26"/>
      <c r="Q26"/>
      <c r="S26"/>
    </row>
    <row r="27" spans="1:19" x14ac:dyDescent="0.25">
      <c r="A27">
        <v>26</v>
      </c>
      <c r="B27">
        <v>2</v>
      </c>
      <c r="C27" s="6">
        <v>0</v>
      </c>
      <c r="D27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/>
      <c r="P27"/>
      <c r="Q27"/>
      <c r="S27"/>
    </row>
    <row r="28" spans="1:19" x14ac:dyDescent="0.25">
      <c r="A28">
        <v>27</v>
      </c>
      <c r="B28">
        <v>9</v>
      </c>
      <c r="C28" s="6">
        <v>0</v>
      </c>
      <c r="D28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/>
      <c r="P28"/>
      <c r="Q28"/>
      <c r="S28"/>
    </row>
    <row r="29" spans="1:19" x14ac:dyDescent="0.25">
      <c r="A29">
        <v>28</v>
      </c>
      <c r="B29">
        <v>6</v>
      </c>
      <c r="C29" s="6">
        <v>0</v>
      </c>
      <c r="D29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/>
      <c r="P29"/>
      <c r="Q29"/>
      <c r="S29"/>
    </row>
    <row r="30" spans="1:19" x14ac:dyDescent="0.25">
      <c r="A30">
        <v>29</v>
      </c>
      <c r="B30">
        <v>8</v>
      </c>
      <c r="C30" s="6">
        <v>0</v>
      </c>
      <c r="D30">
        <v>0</v>
      </c>
      <c r="E30" s="6">
        <v>0</v>
      </c>
      <c r="F30" s="6">
        <v>0</v>
      </c>
      <c r="G30" s="6">
        <v>0</v>
      </c>
      <c r="H30" s="6">
        <v>0</v>
      </c>
      <c r="I30" s="6">
        <v>1</v>
      </c>
      <c r="J30" s="6">
        <v>0</v>
      </c>
      <c r="K30"/>
      <c r="P30"/>
      <c r="Q30"/>
      <c r="S30"/>
    </row>
    <row r="31" spans="1:19" x14ac:dyDescent="0.25">
      <c r="A31">
        <v>30</v>
      </c>
      <c r="B31">
        <v>9</v>
      </c>
      <c r="C31" s="6">
        <v>0</v>
      </c>
      <c r="D31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/>
      <c r="P31"/>
      <c r="Q31"/>
      <c r="S31"/>
    </row>
    <row r="32" spans="1:19" x14ac:dyDescent="0.25">
      <c r="A32">
        <v>31</v>
      </c>
      <c r="B32">
        <v>16</v>
      </c>
      <c r="C32" s="6">
        <v>0</v>
      </c>
      <c r="D32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/>
      <c r="P32"/>
      <c r="Q32"/>
      <c r="S32"/>
    </row>
    <row r="33" spans="1:19" x14ac:dyDescent="0.25">
      <c r="A33">
        <v>32</v>
      </c>
      <c r="B33">
        <v>13</v>
      </c>
      <c r="C33" s="6">
        <v>0</v>
      </c>
      <c r="D33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/>
      <c r="P33"/>
      <c r="Q33"/>
      <c r="S33"/>
    </row>
    <row r="34" spans="1:19" x14ac:dyDescent="0.25">
      <c r="A34">
        <v>33</v>
      </c>
      <c r="B34">
        <v>17</v>
      </c>
      <c r="C34" s="6">
        <v>0</v>
      </c>
      <c r="D34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/>
      <c r="P34"/>
      <c r="Q34"/>
      <c r="S34"/>
    </row>
    <row r="35" spans="1:19" x14ac:dyDescent="0.25">
      <c r="A35">
        <v>34</v>
      </c>
      <c r="B35">
        <v>8</v>
      </c>
      <c r="C35" s="6">
        <v>0</v>
      </c>
      <c r="D35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/>
      <c r="P35"/>
      <c r="Q35"/>
      <c r="S35"/>
    </row>
    <row r="36" spans="1:19" x14ac:dyDescent="0.25">
      <c r="A36">
        <v>35</v>
      </c>
      <c r="B36">
        <v>10</v>
      </c>
      <c r="C36" s="6">
        <v>0</v>
      </c>
      <c r="D3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/>
      <c r="P36"/>
      <c r="Q36"/>
      <c r="S36"/>
    </row>
    <row r="37" spans="1:19" x14ac:dyDescent="0.25">
      <c r="A37">
        <v>36</v>
      </c>
      <c r="B37">
        <v>7</v>
      </c>
      <c r="C37" s="6">
        <v>0</v>
      </c>
      <c r="D37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/>
      <c r="P37"/>
      <c r="Q37"/>
      <c r="S37"/>
    </row>
    <row r="38" spans="1:19" x14ac:dyDescent="0.25">
      <c r="A38">
        <v>37</v>
      </c>
      <c r="B38">
        <v>16</v>
      </c>
      <c r="C38" s="6">
        <v>0</v>
      </c>
      <c r="D38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/>
      <c r="P38"/>
      <c r="Q38"/>
      <c r="S38"/>
    </row>
    <row r="39" spans="1:19" x14ac:dyDescent="0.25">
      <c r="A39">
        <v>38</v>
      </c>
      <c r="B39">
        <v>17</v>
      </c>
      <c r="C39" s="6">
        <v>0</v>
      </c>
      <c r="D39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/>
      <c r="P39"/>
      <c r="Q39"/>
      <c r="S39"/>
    </row>
    <row r="40" spans="1:19" x14ac:dyDescent="0.25">
      <c r="A40">
        <v>39</v>
      </c>
      <c r="B40">
        <v>9</v>
      </c>
      <c r="C40" s="6">
        <v>0</v>
      </c>
      <c r="D40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/>
      <c r="P40"/>
      <c r="Q40"/>
      <c r="S40"/>
    </row>
    <row r="41" spans="1:19" x14ac:dyDescent="0.25">
      <c r="A41">
        <v>40</v>
      </c>
      <c r="B41">
        <v>8</v>
      </c>
      <c r="C41" s="6">
        <v>0</v>
      </c>
      <c r="D41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/>
      <c r="P41"/>
      <c r="Q41"/>
      <c r="S41"/>
    </row>
    <row r="42" spans="1:19" x14ac:dyDescent="0.25">
      <c r="A42">
        <v>41</v>
      </c>
      <c r="B42">
        <v>27</v>
      </c>
      <c r="C42" s="6">
        <v>0</v>
      </c>
      <c r="D42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/>
      <c r="P42"/>
      <c r="Q42"/>
      <c r="S42"/>
    </row>
    <row r="43" spans="1:19" x14ac:dyDescent="0.25">
      <c r="A43">
        <v>42</v>
      </c>
      <c r="B43">
        <v>4</v>
      </c>
      <c r="C43" s="6">
        <v>0</v>
      </c>
      <c r="D43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/>
      <c r="P43"/>
      <c r="Q43"/>
      <c r="S43"/>
    </row>
    <row r="44" spans="1:19" x14ac:dyDescent="0.25">
      <c r="A44">
        <v>43</v>
      </c>
      <c r="B44">
        <v>2</v>
      </c>
      <c r="C44" s="6">
        <v>0</v>
      </c>
      <c r="D44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/>
      <c r="P44"/>
      <c r="Q44"/>
      <c r="S44"/>
    </row>
    <row r="45" spans="1:19" x14ac:dyDescent="0.25">
      <c r="A45">
        <v>44</v>
      </c>
      <c r="B45">
        <v>9</v>
      </c>
      <c r="C45" s="6">
        <v>0</v>
      </c>
      <c r="D45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/>
      <c r="P45"/>
      <c r="Q45"/>
      <c r="S45"/>
    </row>
    <row r="46" spans="1:19" x14ac:dyDescent="0.25">
      <c r="A46">
        <v>45</v>
      </c>
      <c r="B46">
        <v>6</v>
      </c>
      <c r="C46" s="6">
        <v>0</v>
      </c>
      <c r="D4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/>
      <c r="P46"/>
      <c r="Q46"/>
      <c r="S46"/>
    </row>
    <row r="47" spans="1:19" x14ac:dyDescent="0.25">
      <c r="A47">
        <v>46</v>
      </c>
      <c r="B47">
        <v>11</v>
      </c>
      <c r="C47" s="6">
        <v>0</v>
      </c>
      <c r="D47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/>
      <c r="P47"/>
      <c r="Q47"/>
      <c r="S47"/>
    </row>
    <row r="48" spans="1:19" x14ac:dyDescent="0.25">
      <c r="A48">
        <v>47</v>
      </c>
      <c r="B48">
        <v>12</v>
      </c>
      <c r="C48" s="6">
        <v>0</v>
      </c>
      <c r="D48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/>
      <c r="P48"/>
      <c r="Q48"/>
      <c r="S48"/>
    </row>
    <row r="49" spans="1:19" x14ac:dyDescent="0.25">
      <c r="A49">
        <v>48</v>
      </c>
      <c r="B49">
        <v>31</v>
      </c>
      <c r="C49" s="6">
        <v>0</v>
      </c>
      <c r="D49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/>
      <c r="P49"/>
      <c r="Q49"/>
      <c r="S49"/>
    </row>
    <row r="50" spans="1:19" x14ac:dyDescent="0.25">
      <c r="A50">
        <v>49</v>
      </c>
      <c r="B50">
        <v>8</v>
      </c>
      <c r="C50" s="6">
        <v>0</v>
      </c>
      <c r="D50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/>
      <c r="P50"/>
      <c r="Q50"/>
      <c r="S50"/>
    </row>
    <row r="51" spans="1:19" x14ac:dyDescent="0.25">
      <c r="A51">
        <v>50</v>
      </c>
      <c r="B51">
        <v>6</v>
      </c>
      <c r="C51" s="6">
        <v>0</v>
      </c>
      <c r="D51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/>
      <c r="P51"/>
      <c r="Q51"/>
      <c r="S51"/>
    </row>
    <row r="52" spans="1:19" x14ac:dyDescent="0.25">
      <c r="A52">
        <v>51</v>
      </c>
      <c r="B52">
        <v>11</v>
      </c>
      <c r="C52" s="6">
        <v>0</v>
      </c>
      <c r="D52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/>
      <c r="P52"/>
      <c r="Q52"/>
      <c r="S52"/>
    </row>
    <row r="53" spans="1:19" x14ac:dyDescent="0.25">
      <c r="A53">
        <v>52</v>
      </c>
      <c r="B53">
        <v>9</v>
      </c>
      <c r="C53" s="6">
        <v>0</v>
      </c>
      <c r="D53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/>
      <c r="P53"/>
      <c r="Q53"/>
      <c r="S53"/>
    </row>
    <row r="54" spans="1:19" x14ac:dyDescent="0.25">
      <c r="A54">
        <v>53</v>
      </c>
      <c r="B54">
        <v>12</v>
      </c>
      <c r="C54" s="6">
        <v>0</v>
      </c>
      <c r="D54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/>
      <c r="P54"/>
      <c r="Q54"/>
      <c r="S54"/>
    </row>
    <row r="55" spans="1:19" x14ac:dyDescent="0.25">
      <c r="A55">
        <v>54</v>
      </c>
      <c r="B55">
        <v>12</v>
      </c>
      <c r="C55" s="6">
        <v>0</v>
      </c>
      <c r="D55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/>
      <c r="P55"/>
      <c r="Q55"/>
      <c r="S55"/>
    </row>
    <row r="56" spans="1:19" x14ac:dyDescent="0.25">
      <c r="A56">
        <v>55</v>
      </c>
      <c r="B56">
        <v>6</v>
      </c>
      <c r="C56" s="6">
        <v>0</v>
      </c>
      <c r="D5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/>
      <c r="P56"/>
      <c r="Q56"/>
      <c r="S56"/>
    </row>
    <row r="57" spans="1:19" x14ac:dyDescent="0.25">
      <c r="A57">
        <v>56</v>
      </c>
      <c r="B57">
        <v>8</v>
      </c>
      <c r="C57" s="6">
        <v>0</v>
      </c>
      <c r="D57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/>
      <c r="P57"/>
      <c r="Q57"/>
      <c r="S57"/>
    </row>
    <row r="58" spans="1:19" x14ac:dyDescent="0.25">
      <c r="A58">
        <v>57</v>
      </c>
      <c r="B58">
        <v>11</v>
      </c>
      <c r="C58" s="6">
        <v>0</v>
      </c>
      <c r="D58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/>
      <c r="P58"/>
      <c r="Q58"/>
      <c r="S58"/>
    </row>
    <row r="59" spans="1:19" x14ac:dyDescent="0.25">
      <c r="A59">
        <v>58</v>
      </c>
      <c r="B59">
        <v>9</v>
      </c>
      <c r="C59" s="6">
        <v>0</v>
      </c>
      <c r="D59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/>
      <c r="P59"/>
      <c r="Q59"/>
      <c r="S59"/>
    </row>
    <row r="60" spans="1:19" x14ac:dyDescent="0.25">
      <c r="A60">
        <v>59</v>
      </c>
      <c r="B60">
        <v>19</v>
      </c>
      <c r="C60" s="6">
        <v>0</v>
      </c>
      <c r="D60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/>
      <c r="P60"/>
      <c r="Q60"/>
      <c r="S60"/>
    </row>
    <row r="61" spans="1:19" x14ac:dyDescent="0.25">
      <c r="A61">
        <v>60</v>
      </c>
      <c r="B61">
        <v>14</v>
      </c>
      <c r="C61" s="6">
        <v>0</v>
      </c>
      <c r="D61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/>
      <c r="P61"/>
      <c r="Q61"/>
      <c r="S61"/>
    </row>
    <row r="62" spans="1:19" x14ac:dyDescent="0.25">
      <c r="A62">
        <v>61</v>
      </c>
      <c r="B62">
        <v>11</v>
      </c>
      <c r="C62" s="6">
        <v>0</v>
      </c>
      <c r="D62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/>
      <c r="P62"/>
      <c r="Q62"/>
      <c r="S62"/>
    </row>
    <row r="65" spans="1:10" x14ac:dyDescent="0.25">
      <c r="A65" t="s">
        <v>32</v>
      </c>
      <c r="B65" s="4" t="b">
        <f>B66&lt;B67</f>
        <v>1</v>
      </c>
      <c r="C65" s="7" t="e">
        <f t="shared" ref="C65:J65" si="0">C66&lt;C67</f>
        <v>#NUM!</v>
      </c>
      <c r="D65" s="4" t="e">
        <f t="shared" si="0"/>
        <v>#NUM!</v>
      </c>
      <c r="E65" s="8" t="e">
        <f t="shared" si="0"/>
        <v>#NUM!</v>
      </c>
      <c r="F65" s="8" t="e">
        <f t="shared" si="0"/>
        <v>#NUM!</v>
      </c>
      <c r="G65" s="8" t="e">
        <f t="shared" si="0"/>
        <v>#NUM!</v>
      </c>
      <c r="H65" s="8" t="b">
        <f t="shared" si="0"/>
        <v>0</v>
      </c>
      <c r="I65" s="8" t="b">
        <f t="shared" si="0"/>
        <v>0</v>
      </c>
      <c r="J65" s="8" t="b">
        <f t="shared" si="0"/>
        <v>0</v>
      </c>
    </row>
    <row r="66" spans="1:10" x14ac:dyDescent="0.25">
      <c r="A66" t="s">
        <v>33</v>
      </c>
      <c r="B66" s="9">
        <f>diff5!M64</f>
        <v>8.2577498928275483E-2</v>
      </c>
      <c r="C66" s="9" t="e">
        <f>diff5!N64</f>
        <v>#NUM!</v>
      </c>
      <c r="D66" s="9" t="e">
        <f>diff5!O64</f>
        <v>#NUM!</v>
      </c>
      <c r="E66" s="9" t="e">
        <f>diff5!P64</f>
        <v>#NUM!</v>
      </c>
      <c r="F66" s="9" t="e">
        <f>diff5!Q64</f>
        <v>#NUM!</v>
      </c>
      <c r="G66" s="9" t="e">
        <f>diff5!R64</f>
        <v>#NUM!</v>
      </c>
      <c r="H66" s="9">
        <f>diff5!S64</f>
        <v>0.50576726304098041</v>
      </c>
      <c r="I66" s="9">
        <f>diff5!T64</f>
        <v>0.48345155569957243</v>
      </c>
      <c r="J66" s="9">
        <f>diff5!U64</f>
        <v>0.50363573731823186</v>
      </c>
    </row>
    <row r="67" spans="1:10" x14ac:dyDescent="0.25">
      <c r="A67" t="s">
        <v>22</v>
      </c>
      <c r="B67">
        <v>0.1739</v>
      </c>
      <c r="C67">
        <v>0.2417</v>
      </c>
      <c r="D67">
        <v>0.2417</v>
      </c>
      <c r="E67">
        <v>0.2417</v>
      </c>
      <c r="F67">
        <v>0.2417</v>
      </c>
      <c r="G67">
        <v>0.2417</v>
      </c>
      <c r="H67">
        <v>0.2417</v>
      </c>
      <c r="I67">
        <v>0.2417</v>
      </c>
      <c r="J67">
        <v>0.2417</v>
      </c>
    </row>
    <row r="69" spans="1:10" x14ac:dyDescent="0.25">
      <c r="A69" t="s">
        <v>77</v>
      </c>
      <c r="B69">
        <f>TTEST($B$2:$B$62,B2:B62,2,Levene!B17)</f>
        <v>1</v>
      </c>
      <c r="C69" s="6">
        <f>TTEST($B$2:$B$62,C2:C31,2,Levene!C17)</f>
        <v>1.4443429531703465E-16</v>
      </c>
      <c r="D69" s="6">
        <f>TTEST($B$2:$B$62,D2:D31,2,Levene!D17)</f>
        <v>2.5080741306474574E-21</v>
      </c>
      <c r="E69" s="6">
        <f>TTEST($B$2:$B$62,E2:E31,2,Levene!E17)</f>
        <v>2.5080741306474574E-21</v>
      </c>
      <c r="F69" s="6">
        <f>TTEST($B$2:$B$62,F2:F31,2,Levene!F17)</f>
        <v>2.5080741306474574E-21</v>
      </c>
      <c r="G69" s="6">
        <f>TTEST($B$2:$B$62,G2:G31,2,Levene!G17)</f>
        <v>2.5080741306474574E-21</v>
      </c>
      <c r="H69" s="6">
        <f>TTEST($B$2:$B$62,H2:H31,2,Levene!H17)</f>
        <v>1.6997945110912567E-16</v>
      </c>
      <c r="I69" s="6">
        <f>TTEST($B$2:$B$62,I2:I31,2,Levene!I17)</f>
        <v>3.9068475457277255E-21</v>
      </c>
      <c r="J69" s="6">
        <f>TTEST($B$2:$B$62,J2:J31,2,Levene!J17)</f>
        <v>1.9987339147297155E-16</v>
      </c>
    </row>
    <row r="70" spans="1:10" x14ac:dyDescent="0.25">
      <c r="A70" t="s">
        <v>22</v>
      </c>
      <c r="B70">
        <v>0.05</v>
      </c>
      <c r="C70" s="6">
        <v>0.05</v>
      </c>
      <c r="D70">
        <v>0.05</v>
      </c>
      <c r="E70" s="6">
        <v>0.05</v>
      </c>
      <c r="F70" s="6">
        <v>0.05</v>
      </c>
      <c r="G70" s="6">
        <v>0.05</v>
      </c>
      <c r="H70" s="6">
        <v>0.05</v>
      </c>
      <c r="I70" s="6">
        <v>0.05</v>
      </c>
      <c r="J70" s="6">
        <v>0.05</v>
      </c>
    </row>
    <row r="71" spans="1:10" x14ac:dyDescent="0.25">
      <c r="A71" t="s">
        <v>70</v>
      </c>
      <c r="B71" s="3" t="b">
        <f t="shared" ref="B71:J71" si="1">B69&lt;B70</f>
        <v>0</v>
      </c>
      <c r="C71" s="8" t="b">
        <f t="shared" si="1"/>
        <v>1</v>
      </c>
      <c r="D71" s="3" t="b">
        <f t="shared" si="1"/>
        <v>1</v>
      </c>
      <c r="E71" s="8" t="b">
        <f t="shared" si="1"/>
        <v>1</v>
      </c>
      <c r="F71" s="8" t="b">
        <f t="shared" si="1"/>
        <v>1</v>
      </c>
      <c r="G71" s="8" t="b">
        <f t="shared" si="1"/>
        <v>1</v>
      </c>
      <c r="H71" s="8" t="b">
        <f t="shared" si="1"/>
        <v>1</v>
      </c>
      <c r="I71" s="8" t="b">
        <f t="shared" si="1"/>
        <v>1</v>
      </c>
      <c r="J71" s="8" t="b">
        <f t="shared" si="1"/>
        <v>1</v>
      </c>
    </row>
    <row r="73" spans="1:10" x14ac:dyDescent="0.25">
      <c r="A73" t="s">
        <v>89</v>
      </c>
      <c r="B73">
        <f>_xlfn.VAR.S(B2:B62)</f>
        <v>32.762841530054644</v>
      </c>
      <c r="C73" s="6">
        <f>_xlfn.VAR.S(C2:C31)</f>
        <v>0</v>
      </c>
      <c r="D73" s="6">
        <f t="shared" ref="D73:J73" si="2">_xlfn.VAR.S(D2:D31)</f>
        <v>0</v>
      </c>
      <c r="E73" s="6">
        <f t="shared" si="2"/>
        <v>0</v>
      </c>
      <c r="F73" s="6">
        <f t="shared" si="2"/>
        <v>0</v>
      </c>
      <c r="G73" s="6">
        <f t="shared" si="2"/>
        <v>0</v>
      </c>
      <c r="H73" s="6">
        <f t="shared" si="2"/>
        <v>3.3333333333333333E-2</v>
      </c>
      <c r="I73" s="6">
        <f t="shared" si="2"/>
        <v>0.11954022988505747</v>
      </c>
      <c r="J73" s="6">
        <f t="shared" si="2"/>
        <v>6.4367816091954022E-2</v>
      </c>
    </row>
    <row r="74" spans="1:10" x14ac:dyDescent="0.25">
      <c r="A74" t="s">
        <v>90</v>
      </c>
      <c r="B74">
        <f>COUNT(B2:B62)</f>
        <v>61</v>
      </c>
      <c r="C74" s="6">
        <f>COUNT(C2:C31)</f>
        <v>30</v>
      </c>
      <c r="D74" s="6">
        <f t="shared" ref="D74:J74" si="3">COUNT(D2:D31)</f>
        <v>30</v>
      </c>
      <c r="E74" s="6">
        <f t="shared" si="3"/>
        <v>30</v>
      </c>
      <c r="F74" s="6">
        <f t="shared" si="3"/>
        <v>30</v>
      </c>
      <c r="G74" s="6">
        <f t="shared" si="3"/>
        <v>30</v>
      </c>
      <c r="H74" s="6">
        <f t="shared" si="3"/>
        <v>30</v>
      </c>
      <c r="I74" s="6">
        <f t="shared" si="3"/>
        <v>30</v>
      </c>
      <c r="J74" s="6">
        <f t="shared" si="3"/>
        <v>30</v>
      </c>
    </row>
    <row r="75" spans="1:10" x14ac:dyDescent="0.25">
      <c r="A75" t="s">
        <v>91</v>
      </c>
      <c r="B75">
        <f>AVERAGE(B2:B62)</f>
        <v>10.655737704918034</v>
      </c>
      <c r="C75">
        <f>AVERAGE(C2:C31)</f>
        <v>0</v>
      </c>
      <c r="D75">
        <f t="shared" ref="D75:J75" si="4">AVERAGE(D2:D31)</f>
        <v>0</v>
      </c>
      <c r="E75">
        <f t="shared" si="4"/>
        <v>0</v>
      </c>
      <c r="F75">
        <f t="shared" si="4"/>
        <v>0</v>
      </c>
      <c r="G75">
        <f t="shared" si="4"/>
        <v>0</v>
      </c>
      <c r="H75">
        <f t="shared" si="4"/>
        <v>3.3333333333333333E-2</v>
      </c>
      <c r="I75">
        <f t="shared" si="4"/>
        <v>0.13333333333333333</v>
      </c>
      <c r="J75">
        <f t="shared" si="4"/>
        <v>6.6666666666666666E-2</v>
      </c>
    </row>
    <row r="76" spans="1:10" x14ac:dyDescent="0.25">
      <c r="A76" t="s">
        <v>88</v>
      </c>
      <c r="C76">
        <f>SQRT((($B$73*$B$74)+(C73*C74))/($B$74+C74))</f>
        <v>4.6863530342799358</v>
      </c>
      <c r="D76">
        <f t="shared" ref="D76:J76" si="5">SQRT((($B$73*$B$74)+(D73*D74))/($B$74+D74))</f>
        <v>4.6863530342799358</v>
      </c>
      <c r="E76">
        <f t="shared" si="5"/>
        <v>4.6863530342799358</v>
      </c>
      <c r="F76">
        <f t="shared" si="5"/>
        <v>4.6863530342799358</v>
      </c>
      <c r="G76">
        <f t="shared" si="5"/>
        <v>4.6863530342799358</v>
      </c>
      <c r="H76">
        <f t="shared" si="5"/>
        <v>4.6875253357068667</v>
      </c>
      <c r="I76">
        <f t="shared" si="5"/>
        <v>4.6905557910443658</v>
      </c>
      <c r="J76">
        <f t="shared" si="5"/>
        <v>4.6886165252722423</v>
      </c>
    </row>
    <row r="77" spans="1:10" x14ac:dyDescent="0.25">
      <c r="A77" t="s">
        <v>87</v>
      </c>
      <c r="C77">
        <f t="shared" ref="C77:J77" si="6">ABS((AVERAGE($B$2:$B$62)-AVERAGE(C$2:C$31))/C76)</f>
        <v>2.2737804059943816</v>
      </c>
      <c r="D77">
        <f t="shared" si="6"/>
        <v>2.2737804059943816</v>
      </c>
      <c r="E77">
        <f t="shared" si="6"/>
        <v>2.2737804059943816</v>
      </c>
      <c r="F77">
        <f t="shared" si="6"/>
        <v>2.2737804059943816</v>
      </c>
      <c r="G77">
        <f t="shared" si="6"/>
        <v>2.2737804059943816</v>
      </c>
      <c r="H77">
        <f t="shared" si="6"/>
        <v>2.2661006844420326</v>
      </c>
      <c r="I77">
        <f t="shared" si="6"/>
        <v>2.2433171761169599</v>
      </c>
      <c r="J77">
        <f t="shared" si="6"/>
        <v>2.2584638733355398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A3" sqref="A3"/>
    </sheetView>
  </sheetViews>
  <sheetFormatPr baseColWidth="10" defaultRowHeight="15" x14ac:dyDescent="0.25"/>
  <cols>
    <col min="1" max="1" width="17.28515625" bestFit="1" customWidth="1"/>
    <col min="2" max="2" width="13.5703125" bestFit="1" customWidth="1"/>
    <col min="3" max="3" width="17.140625" bestFit="1" customWidth="1"/>
    <col min="4" max="8" width="14.7109375" bestFit="1" customWidth="1"/>
    <col min="9" max="9" width="13.7109375" bestFit="1" customWidth="1"/>
    <col min="10" max="10" width="14.7109375" bestFit="1" customWidth="1"/>
  </cols>
  <sheetData>
    <row r="1" spans="1:10" x14ac:dyDescent="0.25">
      <c r="B1" t="str">
        <f>Aktion0!B1</f>
        <v>Expert</v>
      </c>
      <c r="C1" t="str">
        <f>Aktion0!C1</f>
        <v>Agent_16</v>
      </c>
      <c r="D1" t="str">
        <f>Aktion0!D1</f>
        <v>Agent_18</v>
      </c>
      <c r="E1" t="str">
        <f>Aktion0!E1</f>
        <v>Agent_19</v>
      </c>
      <c r="F1" t="str">
        <f>Aktion0!F1</f>
        <v>Agent_21</v>
      </c>
      <c r="G1" t="str">
        <f>Aktion0!G1</f>
        <v>Agent_23</v>
      </c>
      <c r="H1" t="str">
        <f>Aktion0!H1</f>
        <v>Agent_34</v>
      </c>
      <c r="I1" t="str">
        <f>Aktion0!I1</f>
        <v>Agent_42</v>
      </c>
      <c r="J1" t="str">
        <f>Aktion0!J1</f>
        <v>Agent_43</v>
      </c>
    </row>
    <row r="2" spans="1:10" x14ac:dyDescent="0.25">
      <c r="A2" s="1" t="s">
        <v>19</v>
      </c>
      <c r="B2" s="9">
        <f>_xlfn.F.INV(0.95,COUNT(Aktion0!$B$2:$B$62)-1,COUNT(Aktion1!B$2:B$62)-1)</f>
        <v>1.5343141798123641</v>
      </c>
      <c r="C2" s="9">
        <f>_xlfn.F.INV(0.95,COUNT(Aktion0!$B$2:$B$62)-1,COUNT(Aktion0!C$2:C$31)-1)</f>
        <v>1.7537040252044933</v>
      </c>
      <c r="D2" s="9">
        <f>_xlfn.F.INV(0.95,COUNT(Aktion0!$B$2:$B$62)-1,COUNT(Aktion0!D$2:D$31)-1)</f>
        <v>1.7537040252044933</v>
      </c>
      <c r="E2" s="9">
        <f>_xlfn.F.INV(0.95,COUNT(Aktion0!$B$2:$B$62)-1,COUNT(Aktion0!E$2:E$31)-1)</f>
        <v>1.7537040252044933</v>
      </c>
      <c r="F2" s="9">
        <f>_xlfn.F.INV(0.95,COUNT(Aktion0!$B$2:$B$62)-1,COUNT(Aktion0!F$2:F$31)-1)</f>
        <v>1.7537040252044933</v>
      </c>
      <c r="G2" s="9">
        <f>_xlfn.F.INV(0.95,COUNT(Aktion0!$B$2:$B$62)-1,COUNT(Aktion0!G$2:G$31)-1)</f>
        <v>1.7537040252044933</v>
      </c>
      <c r="H2" s="9">
        <f>_xlfn.F.INV(0.95,COUNT(Aktion0!$B$2:$B$62)-1,COUNT(Aktion0!H$2:H$31)-1)</f>
        <v>1.7537040252044933</v>
      </c>
      <c r="I2" s="9">
        <f>_xlfn.F.INV(0.95,COUNT(Aktion0!$B$2:$B$62)-1,COUNT(Aktion0!I$2:I$31)-1)</f>
        <v>1.7537040252044933</v>
      </c>
      <c r="J2" s="9">
        <f>_xlfn.F.INV(0.95,COUNT(Aktion0!$B$2:$B$62)-1,COUNT(Aktion0!J$2:J$31)-1)</f>
        <v>1.7537040252044933</v>
      </c>
    </row>
    <row r="3" spans="1:10" x14ac:dyDescent="0.25">
      <c r="A3" t="s">
        <v>52</v>
      </c>
      <c r="B3" s="9">
        <f>_xlfn.VAR.S(Aktion0!B$2:B$62)</f>
        <v>401.56775956284156</v>
      </c>
      <c r="C3" s="9">
        <f>_xlfn.VAR.S(Aktion0!C$2:C$31)</f>
        <v>107.15057471264369</v>
      </c>
      <c r="D3" s="9">
        <f>_xlfn.VAR.S(Aktion0!D$2:D$31)</f>
        <v>112.87816091954022</v>
      </c>
      <c r="E3" s="9">
        <f>_xlfn.VAR.S(Aktion0!E$2:E$31)</f>
        <v>36.809195402298855</v>
      </c>
      <c r="F3" s="9">
        <f>_xlfn.VAR.S(Aktion0!F$2:F$31)</f>
        <v>37.265517241379314</v>
      </c>
      <c r="G3" s="9">
        <f>_xlfn.VAR.S(Aktion0!G$2:G$31)</f>
        <v>44.42413793103448</v>
      </c>
      <c r="H3" s="9">
        <f>_xlfn.VAR.S(Aktion0!H$2:H$31)</f>
        <v>36.478160919540237</v>
      </c>
      <c r="I3" s="9">
        <f>_xlfn.VAR.S(Aktion0!I$2:I$31)</f>
        <v>108.52988505747126</v>
      </c>
      <c r="J3" s="9">
        <f>_xlfn.VAR.S(Aktion0!J$2:J$31)</f>
        <v>28.860919540229887</v>
      </c>
    </row>
    <row r="4" spans="1:10" x14ac:dyDescent="0.25">
      <c r="A4" t="s">
        <v>53</v>
      </c>
      <c r="B4" s="9">
        <f>MAX($B$3,B$3)/MIN($B$3,B$3)</f>
        <v>1</v>
      </c>
      <c r="C4" s="9">
        <f>MAX($B$3,C$3)/MIN($B$3,C$3)</f>
        <v>3.7476958069498516</v>
      </c>
      <c r="D4" s="9">
        <f t="shared" ref="D4:J4" si="0">MAX($B$3,D$3)/MIN($B$3,D$3)</f>
        <v>3.5575327972350634</v>
      </c>
      <c r="E4" s="9">
        <f t="shared" si="0"/>
        <v>10.909441382078196</v>
      </c>
      <c r="F4" s="9">
        <f t="shared" si="0"/>
        <v>10.775853638680859</v>
      </c>
      <c r="G4" s="9">
        <f t="shared" si="0"/>
        <v>9.0394046629840918</v>
      </c>
      <c r="H4" s="9">
        <f t="shared" si="0"/>
        <v>11.008443118845227</v>
      </c>
      <c r="I4" s="9">
        <f t="shared" si="0"/>
        <v>3.7000662015830392</v>
      </c>
      <c r="J4" s="9">
        <f t="shared" si="0"/>
        <v>13.913893457313002</v>
      </c>
    </row>
    <row r="5" spans="1:10" x14ac:dyDescent="0.25">
      <c r="A5" t="s">
        <v>54</v>
      </c>
      <c r="B5" s="9">
        <f>_xlfn.VAR.S(Aktion1!B$2:B$62)</f>
        <v>10223.984153005465</v>
      </c>
      <c r="C5" s="9">
        <f>_xlfn.VAR.S(Aktion1!C$2:C$31)</f>
        <v>7634.7919540229932</v>
      </c>
      <c r="D5" s="9">
        <f>_xlfn.VAR.S(Aktion1!D$2:D$31)</f>
        <v>29481.926436781596</v>
      </c>
      <c r="E5" s="9">
        <f>_xlfn.VAR.S(Aktion1!E$2:E$31)</f>
        <v>31371.719540229871</v>
      </c>
      <c r="F5" s="9">
        <f>_xlfn.VAR.S(Aktion1!F$2:F$31)</f>
        <v>31682.231034482764</v>
      </c>
      <c r="G5" s="9">
        <f>_xlfn.VAR.S(Aktion1!G$2:G$31)</f>
        <v>35418.66781609194</v>
      </c>
      <c r="H5" s="9">
        <f>_xlfn.VAR.S(Aktion1!H$2:H$31)</f>
        <v>15951.109195402294</v>
      </c>
      <c r="I5" s="9">
        <f>_xlfn.VAR.S(Aktion1!I$2:I$31)</f>
        <v>4623.8264367816137</v>
      </c>
      <c r="J5" s="9">
        <f>_xlfn.VAR.S(Aktion1!J$2:J$31)</f>
        <v>13913.264367816086</v>
      </c>
    </row>
    <row r="6" spans="1:10" x14ac:dyDescent="0.25">
      <c r="A6" t="s">
        <v>55</v>
      </c>
      <c r="B6" s="9">
        <f>MAX($B5,B5)/MIN($B5,B5)</f>
        <v>1</v>
      </c>
      <c r="C6" s="9">
        <f t="shared" ref="C6:J6" si="1">MAX($B5,C5)/MIN($B5,C5)</f>
        <v>1.3391306815660056</v>
      </c>
      <c r="D6" s="9">
        <f t="shared" si="1"/>
        <v>2.8836044731265571</v>
      </c>
      <c r="E6" s="9">
        <f t="shared" si="1"/>
        <v>3.0684436781924949</v>
      </c>
      <c r="F6" s="9">
        <f t="shared" si="1"/>
        <v>3.0988145678188852</v>
      </c>
      <c r="G6" s="9">
        <f t="shared" si="1"/>
        <v>3.4642725659624762</v>
      </c>
      <c r="H6" s="9">
        <f t="shared" si="1"/>
        <v>1.560165680686552</v>
      </c>
      <c r="I6" s="9">
        <f t="shared" si="1"/>
        <v>2.2111522334998819</v>
      </c>
      <c r="J6" s="9">
        <f t="shared" si="1"/>
        <v>1.3608456507364706</v>
      </c>
    </row>
    <row r="7" spans="1:10" x14ac:dyDescent="0.25">
      <c r="A7" t="s">
        <v>56</v>
      </c>
      <c r="B7" s="9">
        <f>_xlfn.VAR.S(Aktion2!B$2:B$62)</f>
        <v>29.863387978142068</v>
      </c>
      <c r="C7" s="9">
        <f>_xlfn.VAR.S(Aktion2!C$2:C$31)</f>
        <v>0.24022988505747134</v>
      </c>
      <c r="D7" s="9">
        <f>_xlfn.VAR.S(Aktion2!D$2:D$31)</f>
        <v>9.3103448275862075E-2</v>
      </c>
      <c r="E7" s="9">
        <f>_xlfn.VAR.S(Aktion2!E$2:E$31)</f>
        <v>0.16551724137931034</v>
      </c>
      <c r="F7" s="9">
        <f>_xlfn.VAR.S(Aktion2!F$2:F$31)</f>
        <v>0.25402298850574712</v>
      </c>
      <c r="G7" s="9">
        <f>_xlfn.VAR.S(Aktion2!G$2:G$31)</f>
        <v>0.14367816091954014</v>
      </c>
      <c r="H7" s="9">
        <f>_xlfn.VAR.S(Aktion2!H$2:H$31)</f>
        <v>0.85057471264367834</v>
      </c>
      <c r="I7" s="9">
        <f>_xlfn.VAR.S(Aktion2!I$2:I$31)</f>
        <v>0.99885057471264371</v>
      </c>
      <c r="J7" s="9">
        <f>_xlfn.VAR.S(Aktion2!J$2:J$31)</f>
        <v>0.32643678160919548</v>
      </c>
    </row>
    <row r="8" spans="1:10" x14ac:dyDescent="0.25">
      <c r="A8" t="s">
        <v>57</v>
      </c>
      <c r="B8" s="9">
        <f t="shared" ref="B8:B14" si="2">MAX($B7,B7)/MIN($B7,B7)</f>
        <v>1</v>
      </c>
      <c r="C8" s="9">
        <f>MAX($B7,C7)/MIN($B7,C7)</f>
        <v>124.31171072240953</v>
      </c>
      <c r="D8" s="9">
        <f t="shared" ref="D8:D14" si="3">MAX($B7,D7)/MIN($B7,D7)</f>
        <v>320.75490791337774</v>
      </c>
      <c r="E8" s="9">
        <f>MAX($B7,E7)/MIN($B7,E7)</f>
        <v>180.42463570127501</v>
      </c>
      <c r="F8" s="9">
        <f t="shared" ref="F8:F14" si="4">MAX($B7,F7)/MIN($B7,F7)</f>
        <v>117.56175357911131</v>
      </c>
      <c r="G8" s="9">
        <f t="shared" ref="G8:G14" si="5">MAX($B7,G7)/MIN($B7,G7)</f>
        <v>207.84918032786894</v>
      </c>
      <c r="H8" s="9">
        <f t="shared" ref="H8:H12" si="6">MAX($B7,H7)/MIN($B7,H7)</f>
        <v>35.109658839167018</v>
      </c>
      <c r="I8" s="9">
        <f t="shared" ref="I8:I14" si="7">MAX($B7,I7)/MIN($B7,I7)</f>
        <v>29.897753211718754</v>
      </c>
      <c r="J8" s="9">
        <f t="shared" ref="J8:J14" si="8">MAX($B7,J7)/MIN($B7,J7)</f>
        <v>91.482913876702796</v>
      </c>
    </row>
    <row r="9" spans="1:10" x14ac:dyDescent="0.25">
      <c r="A9" t="s">
        <v>58</v>
      </c>
      <c r="B9" s="9">
        <f>_xlfn.VAR.S(Aktion3!B$2:B$62)</f>
        <v>484.53934426229512</v>
      </c>
      <c r="C9" s="9">
        <f>_xlfn.VAR.S(Aktion3!C$2:C$31)</f>
        <v>0.80919540229885067</v>
      </c>
      <c r="D9" s="9">
        <f>_xlfn.VAR.S(Aktion3!D$2:D$31)</f>
        <v>0.96551724137931039</v>
      </c>
      <c r="E9" s="9">
        <f>_xlfn.VAR.S(Aktion3!E$2:E$31)</f>
        <v>12.116091954022989</v>
      </c>
      <c r="F9" s="9">
        <f>_xlfn.VAR.S(Aktion3!F$2:F$31)</f>
        <v>6.0505747126436775</v>
      </c>
      <c r="G9" s="9">
        <f>_xlfn.VAR.S(Aktion3!G$2:G$31)</f>
        <v>3.3517241379310345</v>
      </c>
      <c r="H9" s="9">
        <f>_xlfn.VAR.S(Aktion3!H$2:H$31)</f>
        <v>453.95517241379315</v>
      </c>
      <c r="I9" s="9">
        <f>_xlfn.VAR.S(Aktion3!I$2:I$31)</f>
        <v>23.609195402298852</v>
      </c>
      <c r="J9" s="9">
        <f>_xlfn.VAR.S(Aktion3!J$2:J$31)</f>
        <v>71.017241379310349</v>
      </c>
    </row>
    <row r="10" spans="1:10" x14ac:dyDescent="0.25">
      <c r="A10" t="s">
        <v>59</v>
      </c>
      <c r="B10" s="9">
        <f t="shared" si="2"/>
        <v>1</v>
      </c>
      <c r="C10" s="9">
        <f>MAX($B9,C9)/MIN($B9,C9)</f>
        <v>598.79151918777939</v>
      </c>
      <c r="D10" s="9">
        <f t="shared" si="3"/>
        <v>501.84432084309134</v>
      </c>
      <c r="E10" s="9">
        <f>MAX($B9,E9)/MIN($B9,E9)</f>
        <v>39.991388815880534</v>
      </c>
      <c r="F10" s="9">
        <f t="shared" si="4"/>
        <v>80.081540560067779</v>
      </c>
      <c r="G10" s="9">
        <f t="shared" si="5"/>
        <v>144.56420765027323</v>
      </c>
      <c r="H10" s="9">
        <f t="shared" si="6"/>
        <v>1.0673726696093764</v>
      </c>
      <c r="I10" s="9">
        <f t="shared" si="7"/>
        <v>20.523331524254953</v>
      </c>
      <c r="J10" s="9">
        <f t="shared" si="8"/>
        <v>6.822840972860674</v>
      </c>
    </row>
    <row r="11" spans="1:10" x14ac:dyDescent="0.25">
      <c r="A11" t="s">
        <v>60</v>
      </c>
      <c r="B11" s="9">
        <f>_xlfn.VAR.S(Aktion4!B$2:B$62)</f>
        <v>443</v>
      </c>
      <c r="C11" s="9">
        <f>_xlfn.VAR.S(Aktion4!C$2:C$31)</f>
        <v>0.29885057471264365</v>
      </c>
      <c r="D11" s="9">
        <f>_xlfn.VAR.S(Aktion4!D$2:D$31)</f>
        <v>0.39655172413793105</v>
      </c>
      <c r="E11" s="9">
        <f>_xlfn.VAR.S(Aktion4!E$2:E$31)</f>
        <v>0.3724137931034483</v>
      </c>
      <c r="F11" s="9">
        <f>_xlfn.VAR.S(Aktion4!F$2:F$31)</f>
        <v>1.264367816091954</v>
      </c>
      <c r="G11" s="9">
        <f>_xlfn.VAR.S(Aktion4!G$2:G$31)</f>
        <v>0.25402298850574712</v>
      </c>
      <c r="H11" s="9">
        <f>_xlfn.VAR.S(Aktion4!H$2:H$31)</f>
        <v>3.3057471264367813</v>
      </c>
      <c r="I11" s="9">
        <f>_xlfn.VAR.S(Aktion4!I$2:I$31)</f>
        <v>8.7413793103448274</v>
      </c>
      <c r="J11" s="9">
        <f>_xlfn.VAR.S(Aktion4!J$2:J$31)</f>
        <v>13.247126436781608</v>
      </c>
    </row>
    <row r="12" spans="1:10" x14ac:dyDescent="0.25">
      <c r="A12" t="s">
        <v>61</v>
      </c>
      <c r="B12" s="9">
        <f t="shared" si="2"/>
        <v>1</v>
      </c>
      <c r="C12" s="9">
        <f>MAX($B11,C11)/MIN($B11,C11)</f>
        <v>1482.346153846154</v>
      </c>
      <c r="D12" s="9">
        <f t="shared" si="3"/>
        <v>1117.1304347826087</v>
      </c>
      <c r="E12" s="9">
        <f t="shared" ref="E12:E14" si="9">MAX($B11,E11)/MIN($B11,E11)</f>
        <v>1189.537037037037</v>
      </c>
      <c r="F12" s="9">
        <f t="shared" si="4"/>
        <v>350.37272727272727</v>
      </c>
      <c r="G12" s="9">
        <f t="shared" si="5"/>
        <v>1743.9366515837105</v>
      </c>
      <c r="H12" s="9">
        <f t="shared" si="6"/>
        <v>134.00904033379695</v>
      </c>
      <c r="I12" s="9">
        <f t="shared" si="7"/>
        <v>50.678500986193292</v>
      </c>
      <c r="J12" s="9">
        <f t="shared" si="8"/>
        <v>33.441214750542301</v>
      </c>
    </row>
    <row r="13" spans="1:10" x14ac:dyDescent="0.25">
      <c r="A13" t="s">
        <v>62</v>
      </c>
      <c r="B13" s="9">
        <f>_xlfn.VAR.S(Aktion5!B$2:B$62)</f>
        <v>32.762841530054644</v>
      </c>
      <c r="C13" s="9">
        <f>_xlfn.VAR.S(Aktion5!C$2:C$31)</f>
        <v>0</v>
      </c>
      <c r="D13" s="9">
        <f>_xlfn.VAR.S(Aktion5!D$2:D$31)</f>
        <v>0</v>
      </c>
      <c r="E13" s="9">
        <f>_xlfn.VAR.S(Aktion5!E$2:E$31)</f>
        <v>0</v>
      </c>
      <c r="F13" s="9">
        <f>_xlfn.VAR.S(Aktion5!F$2:F$31)</f>
        <v>0</v>
      </c>
      <c r="G13" s="9">
        <f>_xlfn.VAR.S(Aktion5!G$2:G$31)</f>
        <v>0</v>
      </c>
      <c r="H13" s="9">
        <f>_xlfn.VAR.S(Aktion5!H$2:H$31)</f>
        <v>3.3333333333333333E-2</v>
      </c>
      <c r="I13" s="9">
        <f>_xlfn.VAR.S(Aktion5!I$2:I$31)</f>
        <v>0.11954022988505747</v>
      </c>
      <c r="J13" s="9">
        <f>_xlfn.VAR.S(Aktion5!J$2:J$31)</f>
        <v>6.4367816091954022E-2</v>
      </c>
    </row>
    <row r="14" spans="1:10" x14ac:dyDescent="0.25">
      <c r="A14" t="s">
        <v>63</v>
      </c>
      <c r="B14" s="9">
        <f t="shared" si="2"/>
        <v>1</v>
      </c>
      <c r="C14" s="9" t="e">
        <f>MAX($B13,C13)/MIN($B13,C13)</f>
        <v>#DIV/0!</v>
      </c>
      <c r="D14" s="9" t="e">
        <f t="shared" si="3"/>
        <v>#DIV/0!</v>
      </c>
      <c r="E14" s="9" t="e">
        <f t="shared" si="9"/>
        <v>#DIV/0!</v>
      </c>
      <c r="F14" s="9" t="e">
        <f t="shared" si="4"/>
        <v>#DIV/0!</v>
      </c>
      <c r="G14" s="9" t="e">
        <f t="shared" si="5"/>
        <v>#DIV/0!</v>
      </c>
      <c r="H14" s="9">
        <f>MAX($B13,H13)/MIN($B13,H13)</f>
        <v>982.88524590163934</v>
      </c>
      <c r="I14" s="9">
        <f t="shared" si="7"/>
        <v>274.07377049180326</v>
      </c>
      <c r="J14" s="9">
        <f t="shared" si="8"/>
        <v>508.99414519906321</v>
      </c>
    </row>
    <row r="16" spans="1:10" x14ac:dyDescent="0.25">
      <c r="A16" t="s">
        <v>64</v>
      </c>
      <c r="B16">
        <f>IF(B4&lt;B$2,2,3)</f>
        <v>2</v>
      </c>
      <c r="C16">
        <f t="shared" ref="C16:J16" si="10">IF(C4&lt;C$2,2,3)</f>
        <v>3</v>
      </c>
      <c r="D16">
        <f t="shared" si="10"/>
        <v>3</v>
      </c>
      <c r="E16">
        <f t="shared" si="10"/>
        <v>3</v>
      </c>
      <c r="F16">
        <f t="shared" si="10"/>
        <v>3</v>
      </c>
      <c r="G16">
        <f t="shared" si="10"/>
        <v>3</v>
      </c>
      <c r="H16">
        <f t="shared" si="10"/>
        <v>3</v>
      </c>
      <c r="I16">
        <f t="shared" si="10"/>
        <v>3</v>
      </c>
      <c r="J16">
        <f t="shared" si="10"/>
        <v>3</v>
      </c>
    </row>
    <row r="17" spans="1:10" x14ac:dyDescent="0.25">
      <c r="A17" t="s">
        <v>65</v>
      </c>
      <c r="B17">
        <f>IF(B6&lt;B$2,2,3)</f>
        <v>2</v>
      </c>
      <c r="C17">
        <f t="shared" ref="C17:J17" si="11">IF(C6&lt;C$2,2,3)</f>
        <v>2</v>
      </c>
      <c r="D17">
        <f t="shared" si="11"/>
        <v>3</v>
      </c>
      <c r="E17">
        <f t="shared" si="11"/>
        <v>3</v>
      </c>
      <c r="F17">
        <f t="shared" si="11"/>
        <v>3</v>
      </c>
      <c r="G17">
        <f t="shared" si="11"/>
        <v>3</v>
      </c>
      <c r="H17">
        <f t="shared" si="11"/>
        <v>2</v>
      </c>
      <c r="I17">
        <f t="shared" si="11"/>
        <v>3</v>
      </c>
      <c r="J17">
        <f t="shared" si="11"/>
        <v>2</v>
      </c>
    </row>
    <row r="18" spans="1:10" x14ac:dyDescent="0.25">
      <c r="A18" t="s">
        <v>66</v>
      </c>
      <c r="B18">
        <f>IF(B8&lt;B$2,2,3)</f>
        <v>2</v>
      </c>
      <c r="C18">
        <f t="shared" ref="C18:J18" si="12">IF(C8&lt;C$2,2,3)</f>
        <v>3</v>
      </c>
      <c r="D18">
        <f t="shared" si="12"/>
        <v>3</v>
      </c>
      <c r="E18">
        <f t="shared" si="12"/>
        <v>3</v>
      </c>
      <c r="F18">
        <f t="shared" si="12"/>
        <v>3</v>
      </c>
      <c r="G18">
        <f t="shared" si="12"/>
        <v>3</v>
      </c>
      <c r="H18">
        <f t="shared" si="12"/>
        <v>3</v>
      </c>
      <c r="I18">
        <f t="shared" si="12"/>
        <v>3</v>
      </c>
      <c r="J18">
        <f t="shared" si="12"/>
        <v>3</v>
      </c>
    </row>
    <row r="19" spans="1:10" x14ac:dyDescent="0.25">
      <c r="A19" t="s">
        <v>67</v>
      </c>
      <c r="B19">
        <f>IF(B10&lt;B$2,2,3)</f>
        <v>2</v>
      </c>
      <c r="C19">
        <f t="shared" ref="C19:J19" si="13">IF(C10&lt;C$2,2,3)</f>
        <v>3</v>
      </c>
      <c r="D19">
        <f t="shared" si="13"/>
        <v>3</v>
      </c>
      <c r="E19">
        <f t="shared" si="13"/>
        <v>3</v>
      </c>
      <c r="F19">
        <f t="shared" si="13"/>
        <v>3</v>
      </c>
      <c r="G19">
        <f t="shared" si="13"/>
        <v>3</v>
      </c>
      <c r="H19">
        <f t="shared" si="13"/>
        <v>2</v>
      </c>
      <c r="I19">
        <f t="shared" si="13"/>
        <v>3</v>
      </c>
      <c r="J19">
        <f t="shared" si="13"/>
        <v>3</v>
      </c>
    </row>
    <row r="20" spans="1:10" x14ac:dyDescent="0.25">
      <c r="A20" t="s">
        <v>68</v>
      </c>
      <c r="B20">
        <f>IF(B12&lt;B$2,2,3)</f>
        <v>2</v>
      </c>
      <c r="C20">
        <f t="shared" ref="C20:J20" si="14">IF(C12&lt;C$2,2,3)</f>
        <v>3</v>
      </c>
      <c r="D20">
        <f t="shared" si="14"/>
        <v>3</v>
      </c>
      <c r="E20">
        <f t="shared" si="14"/>
        <v>3</v>
      </c>
      <c r="F20">
        <f t="shared" si="14"/>
        <v>3</v>
      </c>
      <c r="G20">
        <f t="shared" si="14"/>
        <v>3</v>
      </c>
      <c r="H20">
        <f t="shared" si="14"/>
        <v>3</v>
      </c>
      <c r="I20">
        <f t="shared" si="14"/>
        <v>3</v>
      </c>
      <c r="J20">
        <f t="shared" si="14"/>
        <v>3</v>
      </c>
    </row>
    <row r="21" spans="1:10" x14ac:dyDescent="0.25">
      <c r="A21" t="s">
        <v>69</v>
      </c>
      <c r="B21">
        <f>IF(B14&lt;B$2,2,3)</f>
        <v>2</v>
      </c>
      <c r="C21" t="e">
        <f t="shared" ref="C21:J21" si="15">IF(C14&lt;C$2,2,3)</f>
        <v>#DIV/0!</v>
      </c>
      <c r="D21" t="e">
        <f t="shared" si="15"/>
        <v>#DIV/0!</v>
      </c>
      <c r="E21" t="e">
        <f t="shared" si="15"/>
        <v>#DIV/0!</v>
      </c>
      <c r="F21" t="e">
        <f t="shared" si="15"/>
        <v>#DIV/0!</v>
      </c>
      <c r="G21" t="e">
        <f t="shared" si="15"/>
        <v>#DIV/0!</v>
      </c>
      <c r="H21">
        <f t="shared" si="15"/>
        <v>3</v>
      </c>
      <c r="I21">
        <f t="shared" si="15"/>
        <v>3</v>
      </c>
      <c r="J21">
        <f t="shared" si="15"/>
        <v>3</v>
      </c>
    </row>
  </sheetData>
  <conditionalFormatting sqref="B16:S21">
    <cfRule type="cellIs" dxfId="5" priority="1" operator="equal">
      <formula>2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30</vt:i4>
      </vt:variant>
      <vt:variant>
        <vt:lpstr>Benannte Bereiche</vt:lpstr>
      </vt:variant>
      <vt:variant>
        <vt:i4>24</vt:i4>
      </vt:variant>
    </vt:vector>
  </HeadingPairs>
  <TitlesOfParts>
    <vt:vector size="54" baseType="lpstr">
      <vt:lpstr>p-Werte</vt:lpstr>
      <vt:lpstr>Tabelle2</vt:lpstr>
      <vt:lpstr>Aktion0</vt:lpstr>
      <vt:lpstr>Aktion1</vt:lpstr>
      <vt:lpstr>Aktion2</vt:lpstr>
      <vt:lpstr>Aktion3</vt:lpstr>
      <vt:lpstr>Aktion4</vt:lpstr>
      <vt:lpstr>Aktion5</vt:lpstr>
      <vt:lpstr>Levene</vt:lpstr>
      <vt:lpstr>Kolmogorov-Smirnov-Test</vt:lpstr>
      <vt:lpstr>sortiert0</vt:lpstr>
      <vt:lpstr>sortiert1</vt:lpstr>
      <vt:lpstr>sortiert2</vt:lpstr>
      <vt:lpstr>sortiert3</vt:lpstr>
      <vt:lpstr>sortiert4</vt:lpstr>
      <vt:lpstr>sortiert5</vt:lpstr>
      <vt:lpstr>diff0</vt:lpstr>
      <vt:lpstr>diff1</vt:lpstr>
      <vt:lpstr>diff2</vt:lpstr>
      <vt:lpstr>diff3</vt:lpstr>
      <vt:lpstr>diff4</vt:lpstr>
      <vt:lpstr>diff5</vt:lpstr>
      <vt:lpstr>Duration</vt:lpstr>
      <vt:lpstr>d_sortiert</vt:lpstr>
      <vt:lpstr>d_diff</vt:lpstr>
      <vt:lpstr>d_Levene</vt:lpstr>
      <vt:lpstr>reward</vt:lpstr>
      <vt:lpstr>r_sortiert</vt:lpstr>
      <vt:lpstr>r_diff</vt:lpstr>
      <vt:lpstr>r_Levene</vt:lpstr>
      <vt:lpstr>Aktion0!action_2_0</vt:lpstr>
      <vt:lpstr>Aktion1!action_2_1</vt:lpstr>
      <vt:lpstr>Aktion2!action_2_2</vt:lpstr>
      <vt:lpstr>Aktion3!action_2_3</vt:lpstr>
      <vt:lpstr>Aktion4!action_2_4</vt:lpstr>
      <vt:lpstr>Aktion5!action_2_5</vt:lpstr>
      <vt:lpstr>r_sortiert!reward_16</vt:lpstr>
      <vt:lpstr>reward!reward_16</vt:lpstr>
      <vt:lpstr>r_sortiert!reward_18</vt:lpstr>
      <vt:lpstr>reward!reward_18</vt:lpstr>
      <vt:lpstr>r_sortiert!reward_19</vt:lpstr>
      <vt:lpstr>reward!reward_19</vt:lpstr>
      <vt:lpstr>r_sortiert!reward_21</vt:lpstr>
      <vt:lpstr>reward!reward_21</vt:lpstr>
      <vt:lpstr>r_sortiert!reward_23</vt:lpstr>
      <vt:lpstr>reward!reward_23</vt:lpstr>
      <vt:lpstr>r_sortiert!reward_34</vt:lpstr>
      <vt:lpstr>reward!reward_34</vt:lpstr>
      <vt:lpstr>r_sortiert!reward_42</vt:lpstr>
      <vt:lpstr>reward!reward_42</vt:lpstr>
      <vt:lpstr>r_sortiert!reward_43</vt:lpstr>
      <vt:lpstr>reward!reward_43</vt:lpstr>
      <vt:lpstr>r_sortiert!score</vt:lpstr>
      <vt:lpstr>reward!score</vt:lpstr>
    </vt:vector>
  </TitlesOfParts>
  <Company>N-LAN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2020-03-09T11:29:31Z</dcterms:created>
  <dcterms:modified xsi:type="dcterms:W3CDTF">2020-03-25T14:04:56Z</dcterms:modified>
</cp:coreProperties>
</file>