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ftalivaldez/app/ITESM/2025_2/finanzas_2025_agosto/"/>
    </mc:Choice>
  </mc:AlternateContent>
  <xr:revisionPtr revIDLastSave="0" documentId="8_{8BFC34EE-CAB5-8144-859B-C29A54C04D95}" xr6:coauthVersionLast="47" xr6:coauthVersionMax="47" xr10:uidLastSave="{00000000-0000-0000-0000-000000000000}"/>
  <bookViews>
    <workbookView xWindow="20000" yWindow="1300" windowWidth="28040" windowHeight="17440" activeTab="1" xr2:uid="{08DF1275-9287-EC4F-A52C-5838D7C583A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N9" i="2" s="1"/>
  <c r="E9" i="2"/>
  <c r="H9" i="2"/>
  <c r="E10" i="2"/>
  <c r="H10" i="2"/>
  <c r="E11" i="2"/>
  <c r="G11" i="2"/>
  <c r="H11" i="2"/>
  <c r="E4" i="2"/>
  <c r="F4" i="2"/>
  <c r="H4" i="2"/>
  <c r="E5" i="2"/>
  <c r="H5" i="2"/>
  <c r="H8" i="2"/>
  <c r="E8" i="2"/>
  <c r="E7" i="2"/>
  <c r="H7" i="2"/>
  <c r="H6" i="2"/>
  <c r="E6" i="2"/>
  <c r="B4" i="2"/>
  <c r="B5" i="2"/>
  <c r="B6" i="2"/>
  <c r="B7" i="2"/>
  <c r="B8" i="2"/>
  <c r="B9" i="2"/>
  <c r="B10" i="2"/>
  <c r="B11" i="2"/>
  <c r="B12" i="2"/>
  <c r="B3" i="2"/>
  <c r="E4" i="1"/>
  <c r="E5" i="1"/>
  <c r="E6" i="1"/>
  <c r="E7" i="1"/>
  <c r="E8" i="1"/>
  <c r="E3" i="1"/>
  <c r="C11" i="1"/>
  <c r="B12" i="1"/>
  <c r="B11" i="1"/>
  <c r="C4" i="1"/>
  <c r="C5" i="1"/>
  <c r="C6" i="1"/>
  <c r="C7" i="1"/>
  <c r="C8" i="1"/>
  <c r="C3" i="1"/>
  <c r="B4" i="1"/>
  <c r="B5" i="1"/>
  <c r="B6" i="1"/>
  <c r="B7" i="1"/>
  <c r="B8" i="1"/>
  <c r="B3" i="1"/>
  <c r="F8" i="2" l="1"/>
  <c r="F6" i="2"/>
  <c r="F9" i="2"/>
  <c r="F11" i="2"/>
  <c r="I11" i="2" s="1"/>
  <c r="F10" i="2"/>
  <c r="F5" i="2"/>
  <c r="F7" i="2"/>
  <c r="N8" i="2"/>
  <c r="N11" i="2"/>
  <c r="N12" i="2"/>
  <c r="G4" i="2"/>
  <c r="J4" i="2" s="1"/>
  <c r="N7" i="2"/>
  <c r="N4" i="2"/>
  <c r="N10" i="2"/>
  <c r="N3" i="2"/>
  <c r="G8" i="2"/>
  <c r="J8" i="2" s="1"/>
  <c r="G9" i="2"/>
  <c r="G6" i="2"/>
  <c r="J6" i="2" s="1"/>
  <c r="G10" i="2"/>
  <c r="J10" i="2" s="1"/>
  <c r="N6" i="2"/>
  <c r="B14" i="2"/>
  <c r="L11" i="2" s="1"/>
  <c r="M11" i="2" s="1"/>
  <c r="N5" i="2"/>
  <c r="G7" i="2"/>
  <c r="J7" i="2" s="1"/>
  <c r="G5" i="2"/>
  <c r="J5" i="2" s="1"/>
  <c r="J11" i="2"/>
  <c r="I5" i="2" l="1"/>
  <c r="I8" i="2"/>
  <c r="I10" i="2"/>
  <c r="I4" i="2"/>
  <c r="I9" i="2"/>
  <c r="L4" i="2"/>
  <c r="M4" i="2" s="1"/>
  <c r="L5" i="2"/>
  <c r="M5" i="2" s="1"/>
  <c r="L3" i="2"/>
  <c r="M3" i="2" s="1"/>
  <c r="L6" i="2"/>
  <c r="M6" i="2" s="1"/>
  <c r="L7" i="2"/>
  <c r="M7" i="2" s="1"/>
  <c r="L8" i="2"/>
  <c r="M8" i="2" s="1"/>
  <c r="L9" i="2"/>
  <c r="M9" i="2" s="1"/>
  <c r="L12" i="2"/>
  <c r="M12" i="2" s="1"/>
  <c r="I7" i="2"/>
  <c r="I6" i="2"/>
  <c r="J9" i="2"/>
  <c r="L10" i="2"/>
  <c r="M10" i="2" s="1"/>
</calcChain>
</file>

<file path=xl/sharedStrings.xml><?xml version="1.0" encoding="utf-8"?>
<sst xmlns="http://schemas.openxmlformats.org/spreadsheetml/2006/main" count="47" uniqueCount="33">
  <si>
    <t>Precio</t>
  </si>
  <si>
    <t>Y real</t>
  </si>
  <si>
    <t>Y pronostiado</t>
  </si>
  <si>
    <t>Y Pronosticado .5</t>
  </si>
  <si>
    <t>Y pronosticado</t>
  </si>
  <si>
    <t>Y pronosticada</t>
  </si>
  <si>
    <t>Real \ Pronóstico</t>
  </si>
  <si>
    <t>Positivo</t>
  </si>
  <si>
    <t>Negativo</t>
  </si>
  <si>
    <t>Positivos verdaderos</t>
  </si>
  <si>
    <t>Falsos negativos</t>
  </si>
  <si>
    <t>Falsos positivos</t>
  </si>
  <si>
    <t>Negativos verdaderos</t>
  </si>
  <si>
    <t>True Positive</t>
  </si>
  <si>
    <t>True Negatives</t>
  </si>
  <si>
    <t>Y real invertida</t>
  </si>
  <si>
    <t>False Positives</t>
  </si>
  <si>
    <t>False Negatives</t>
  </si>
  <si>
    <t>Accuracy</t>
  </si>
  <si>
    <t>Precision</t>
  </si>
  <si>
    <t>Punto de corte de .70</t>
  </si>
  <si>
    <t>Total Positivos</t>
  </si>
  <si>
    <t>Total Negativos</t>
  </si>
  <si>
    <t>Sensibilidad- Recall</t>
  </si>
  <si>
    <t>Specificity</t>
  </si>
  <si>
    <t>1- Specificity</t>
  </si>
  <si>
    <t>Validación</t>
  </si>
  <si>
    <t>Entranamiento</t>
  </si>
  <si>
    <t>Parametros 1</t>
  </si>
  <si>
    <t>Recall = 98</t>
  </si>
  <si>
    <t>Recall = 88</t>
  </si>
  <si>
    <t>Recall = 78</t>
  </si>
  <si>
    <t>Recall =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</si>
</sst>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1" fillId="0" borderId="3" xfId="0" applyFont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1" fillId="3" borderId="3" xfId="0" applyFont="1" applyFill="1" applyBorder="1" applyAlignment="1">
      <alignment horizontal="center" wrapText="1" readingOrder="1"/>
    </xf>
    <xf numFmtId="0" fontId="1" fillId="3" borderId="2" xfId="0" applyFont="1" applyFill="1" applyBorder="1" applyAlignment="1">
      <alignment horizont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0" fillId="4" borderId="0" xfId="0" applyFill="1"/>
    <xf numFmtId="0" fontId="0" fillId="5" borderId="0" xfId="0" applyFill="1"/>
    <xf numFmtId="0" fontId="1" fillId="0" borderId="0" xfId="0" applyFont="1" applyFill="1" applyBorder="1" applyAlignment="1">
      <alignment horizontal="center" wrapText="1" readingOrder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Sensibilidad- Recall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Sheet2!$M$3:$M$12</c:f>
              <c:numCache>
                <c:formatCode>General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0.19999999999999996</c:v>
                </c:pt>
                <c:pt idx="7">
                  <c:v>0.19999999999999996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Sheet2!$N$3:$N$12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F-1F4F-A721-66A15F51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71408"/>
        <c:axId val="398795088"/>
      </c:scatterChart>
      <c:valAx>
        <c:axId val="13926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398795088"/>
        <c:crosses val="autoZero"/>
        <c:crossBetween val="midCat"/>
      </c:valAx>
      <c:valAx>
        <c:axId val="398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39267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3</xdr:row>
      <xdr:rowOff>104775</xdr:rowOff>
    </xdr:from>
    <xdr:to>
      <xdr:col>16</xdr:col>
      <xdr:colOff>508000</xdr:colOff>
      <xdr:row>15</xdr:row>
      <xdr:rowOff>257175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569E5-C4AD-929A-39FD-C7DA554FC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9A39-C1F1-F742-8BDD-9CBE10686CC6}">
  <dimension ref="A1:F12"/>
  <sheetViews>
    <sheetView workbookViewId="0">
      <selection activeCell="D2" sqref="C2:D8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>
        <v>89</v>
      </c>
      <c r="C2" t="s">
        <v>1</v>
      </c>
      <c r="D2" t="s">
        <v>2</v>
      </c>
      <c r="F2" t="s">
        <v>3</v>
      </c>
    </row>
    <row r="3" spans="1:6" x14ac:dyDescent="0.2">
      <c r="A3">
        <v>92</v>
      </c>
      <c r="B3">
        <f>LN(A3)/LN(A2)</f>
        <v>1.0073858082023426</v>
      </c>
      <c r="C3">
        <f>IF(B3&gt;1,1,0)</f>
        <v>1</v>
      </c>
      <c r="D3">
        <v>0.78</v>
      </c>
      <c r="E3">
        <f>B$12+(C$11*D3)</f>
        <v>1.0251696733973061</v>
      </c>
      <c r="F3">
        <v>1</v>
      </c>
    </row>
    <row r="4" spans="1:6" x14ac:dyDescent="0.2">
      <c r="A4">
        <v>95</v>
      </c>
      <c r="B4">
        <f t="shared" ref="B4:B8" si="0">LN(A4)/LN(A3)</f>
        <v>1.0070963765785885</v>
      </c>
      <c r="C4">
        <f t="shared" ref="C4:C8" si="1">IF(B4&gt;1,1,0)</f>
        <v>1</v>
      </c>
      <c r="D4">
        <v>0.67</v>
      </c>
      <c r="E4">
        <f t="shared" ref="E4:E8" si="2">B$12+(C$11*D4)</f>
        <v>1.0199457363366811</v>
      </c>
      <c r="F4">
        <v>1</v>
      </c>
    </row>
    <row r="5" spans="1:6" x14ac:dyDescent="0.2">
      <c r="A5">
        <v>90</v>
      </c>
      <c r="B5">
        <f t="shared" si="0"/>
        <v>0.98812721060378228</v>
      </c>
      <c r="C5">
        <f t="shared" si="1"/>
        <v>0</v>
      </c>
      <c r="D5">
        <v>0.45</v>
      </c>
      <c r="E5">
        <f t="shared" si="2"/>
        <v>1.0094978622154307</v>
      </c>
      <c r="F5">
        <v>0</v>
      </c>
    </row>
    <row r="6" spans="1:6" x14ac:dyDescent="0.2">
      <c r="A6">
        <v>87</v>
      </c>
      <c r="B6">
        <f t="shared" si="0"/>
        <v>0.99246600319582112</v>
      </c>
      <c r="C6">
        <f t="shared" si="1"/>
        <v>0</v>
      </c>
      <c r="D6">
        <v>0.32</v>
      </c>
      <c r="E6">
        <f t="shared" si="2"/>
        <v>1.00332411841651</v>
      </c>
      <c r="F6">
        <v>0</v>
      </c>
    </row>
    <row r="7" spans="1:6" x14ac:dyDescent="0.2">
      <c r="A7">
        <v>102</v>
      </c>
      <c r="B7">
        <f t="shared" si="0"/>
        <v>1.0356175475185565</v>
      </c>
      <c r="C7">
        <f t="shared" si="1"/>
        <v>1</v>
      </c>
      <c r="D7">
        <v>0.99</v>
      </c>
      <c r="E7">
        <f t="shared" si="2"/>
        <v>1.0351426441494087</v>
      </c>
      <c r="F7">
        <v>0</v>
      </c>
    </row>
    <row r="8" spans="1:6" x14ac:dyDescent="0.2">
      <c r="A8">
        <v>105</v>
      </c>
      <c r="B8">
        <f t="shared" si="0"/>
        <v>1.006267612382497</v>
      </c>
      <c r="C8">
        <f t="shared" si="1"/>
        <v>1</v>
      </c>
      <c r="D8">
        <v>0.65</v>
      </c>
      <c r="E8">
        <f t="shared" si="2"/>
        <v>1.0189959295983855</v>
      </c>
      <c r="F8">
        <v>0</v>
      </c>
    </row>
    <row r="11" spans="1:6" x14ac:dyDescent="0.2">
      <c r="B11">
        <f>MAX(B3:B8)</f>
        <v>1.0356175475185565</v>
      </c>
      <c r="C11">
        <f>B11-B12</f>
        <v>4.7490336914774223E-2</v>
      </c>
    </row>
    <row r="12" spans="1:6" x14ac:dyDescent="0.2">
      <c r="B12">
        <f>MIN(B3:B8)</f>
        <v>0.98812721060378228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C6E7-93D5-A14D-B5F6-F23940A2B7C8}">
  <dimension ref="A2:N32"/>
  <sheetViews>
    <sheetView tabSelected="1" topLeftCell="A10" zoomScale="200" workbookViewId="0">
      <selection activeCell="E16" sqref="E16"/>
    </sheetView>
  </sheetViews>
  <sheetFormatPr baseColWidth="10" defaultRowHeight="16" x14ac:dyDescent="0.2"/>
  <cols>
    <col min="9" max="9" width="8.1640625" customWidth="1"/>
    <col min="10" max="10" width="7.33203125" customWidth="1"/>
    <col min="11" max="11" width="7.5" customWidth="1"/>
  </cols>
  <sheetData>
    <row r="2" spans="1:14" x14ac:dyDescent="0.2">
      <c r="A2" t="s">
        <v>1</v>
      </c>
      <c r="B2" t="s">
        <v>15</v>
      </c>
      <c r="C2" t="s">
        <v>4</v>
      </c>
      <c r="D2" t="s">
        <v>5</v>
      </c>
      <c r="E2" t="s">
        <v>13</v>
      </c>
      <c r="F2" t="s">
        <v>14</v>
      </c>
      <c r="G2" t="s">
        <v>16</v>
      </c>
      <c r="H2" t="s">
        <v>17</v>
      </c>
      <c r="I2" t="s">
        <v>18</v>
      </c>
      <c r="J2" t="s">
        <v>19</v>
      </c>
      <c r="L2" t="s">
        <v>24</v>
      </c>
      <c r="M2" t="s">
        <v>25</v>
      </c>
      <c r="N2" t="s">
        <v>23</v>
      </c>
    </row>
    <row r="3" spans="1:14" x14ac:dyDescent="0.2">
      <c r="A3">
        <v>0</v>
      </c>
      <c r="B3">
        <f>ABS(A3-1)</f>
        <v>1</v>
      </c>
      <c r="C3">
        <v>0.28000000000000003</v>
      </c>
      <c r="D3">
        <v>0</v>
      </c>
      <c r="L3">
        <f>SUM(B$3:B3)/B$14</f>
        <v>0.2</v>
      </c>
      <c r="M3">
        <f>1-L3</f>
        <v>0.8</v>
      </c>
      <c r="N3">
        <f>SUM(A3:A$12)/A$14</f>
        <v>1</v>
      </c>
    </row>
    <row r="4" spans="1:14" x14ac:dyDescent="0.2">
      <c r="A4">
        <v>1</v>
      </c>
      <c r="B4">
        <f t="shared" ref="B4:B12" si="0">ABS(A4-1)</f>
        <v>0</v>
      </c>
      <c r="C4">
        <v>0.32</v>
      </c>
      <c r="D4">
        <v>0</v>
      </c>
      <c r="E4">
        <f>SUM(A4:A$12)</f>
        <v>5</v>
      </c>
      <c r="F4">
        <f>SUM(B$3:B3)</f>
        <v>1</v>
      </c>
      <c r="G4">
        <f>SUM(B4:B$12)</f>
        <v>4</v>
      </c>
      <c r="H4">
        <f>SUM(A$3:A3)</f>
        <v>0</v>
      </c>
      <c r="I4">
        <f t="shared" ref="I4:I5" si="1">(E4+F4)/SUM(E4:H4)</f>
        <v>0.6</v>
      </c>
      <c r="J4">
        <f t="shared" ref="J4:J5" si="2">E4/(E4+G4)</f>
        <v>0.55555555555555558</v>
      </c>
      <c r="L4">
        <f>SUM(B$3:B4)/B$14</f>
        <v>0.2</v>
      </c>
      <c r="M4">
        <f t="shared" ref="M4:M12" si="3">1-L4</f>
        <v>0.8</v>
      </c>
      <c r="N4">
        <f>SUM(A4:A$12)/A$14</f>
        <v>1</v>
      </c>
    </row>
    <row r="5" spans="1:14" x14ac:dyDescent="0.2">
      <c r="A5">
        <v>0</v>
      </c>
      <c r="B5">
        <f t="shared" si="0"/>
        <v>1</v>
      </c>
      <c r="C5">
        <v>0.45</v>
      </c>
      <c r="D5">
        <v>0</v>
      </c>
      <c r="E5">
        <f>SUM(A5:A$12)</f>
        <v>4</v>
      </c>
      <c r="F5">
        <f>SUM(B$3:B4)</f>
        <v>1</v>
      </c>
      <c r="G5">
        <f>SUM(B5:B$12)</f>
        <v>4</v>
      </c>
      <c r="H5">
        <f>SUM(A$3:A4)</f>
        <v>1</v>
      </c>
      <c r="I5">
        <f t="shared" si="1"/>
        <v>0.5</v>
      </c>
      <c r="J5">
        <f t="shared" si="2"/>
        <v>0.5</v>
      </c>
      <c r="L5">
        <f>SUM(B$3:B5)/B$14</f>
        <v>0.4</v>
      </c>
      <c r="M5">
        <f t="shared" si="3"/>
        <v>0.6</v>
      </c>
      <c r="N5">
        <f>SUM(A5:A$12)/A$14</f>
        <v>0.8</v>
      </c>
    </row>
    <row r="6" spans="1:14" x14ac:dyDescent="0.2">
      <c r="A6">
        <v>1</v>
      </c>
      <c r="B6">
        <f t="shared" si="0"/>
        <v>0</v>
      </c>
      <c r="C6">
        <v>0.56000000000000005</v>
      </c>
      <c r="D6">
        <v>1</v>
      </c>
      <c r="E6">
        <f>SUM(A6:A$12)</f>
        <v>4</v>
      </c>
      <c r="F6">
        <f>SUM(B$3:B5)</f>
        <v>2</v>
      </c>
      <c r="G6">
        <f>SUM(B6:B$12)</f>
        <v>3</v>
      </c>
      <c r="H6">
        <f>SUM(A$3:A5)</f>
        <v>1</v>
      </c>
      <c r="I6">
        <f>(E6+F6)/SUM(E6:H6)</f>
        <v>0.6</v>
      </c>
      <c r="J6">
        <f>E6/(E6+G6)</f>
        <v>0.5714285714285714</v>
      </c>
      <c r="L6">
        <f>SUM(B$3:B6)/B$14</f>
        <v>0.4</v>
      </c>
      <c r="M6">
        <f t="shared" si="3"/>
        <v>0.6</v>
      </c>
      <c r="N6">
        <f>SUM(A6:A$12)/A$14</f>
        <v>0.8</v>
      </c>
    </row>
    <row r="7" spans="1:14" x14ac:dyDescent="0.2">
      <c r="A7">
        <v>0</v>
      </c>
      <c r="B7">
        <f t="shared" si="0"/>
        <v>1</v>
      </c>
      <c r="C7">
        <v>0.65</v>
      </c>
      <c r="D7">
        <v>1</v>
      </c>
      <c r="E7">
        <f>SUM(A7:A$12)</f>
        <v>3</v>
      </c>
      <c r="F7">
        <f>SUM(B$3:B6)</f>
        <v>2</v>
      </c>
      <c r="G7">
        <f>SUM(B7:B$12)</f>
        <v>3</v>
      </c>
      <c r="H7">
        <f>SUM(A$3:A6)</f>
        <v>2</v>
      </c>
      <c r="I7">
        <f>(E7+F7)/SUM(E7:H7)</f>
        <v>0.5</v>
      </c>
      <c r="J7">
        <f>E7/(E7+G7)</f>
        <v>0.5</v>
      </c>
      <c r="L7">
        <f>SUM(B$3:B7)/B$14</f>
        <v>0.6</v>
      </c>
      <c r="M7">
        <f t="shared" si="3"/>
        <v>0.4</v>
      </c>
      <c r="N7">
        <f>SUM(A7:A$12)/A$14</f>
        <v>0.6</v>
      </c>
    </row>
    <row r="8" spans="1:14" x14ac:dyDescent="0.2">
      <c r="A8">
        <v>1</v>
      </c>
      <c r="B8">
        <f t="shared" si="0"/>
        <v>0</v>
      </c>
      <c r="C8">
        <v>0.67</v>
      </c>
      <c r="D8">
        <v>1</v>
      </c>
      <c r="E8">
        <f>SUM(A8:A$12)</f>
        <v>3</v>
      </c>
      <c r="F8">
        <f>SUM(B$3:B7)</f>
        <v>3</v>
      </c>
      <c r="G8">
        <f>SUM(B8:B$12)</f>
        <v>2</v>
      </c>
      <c r="H8">
        <f>SUM(A$3:A7)</f>
        <v>2</v>
      </c>
      <c r="I8">
        <f>(E8+F8)/SUM(E8:H8)</f>
        <v>0.6</v>
      </c>
      <c r="J8">
        <f>E8/(E8+G8)</f>
        <v>0.6</v>
      </c>
      <c r="L8">
        <f>SUM(B$3:B8)/B$14</f>
        <v>0.6</v>
      </c>
      <c r="M8">
        <f t="shared" si="3"/>
        <v>0.4</v>
      </c>
      <c r="N8">
        <f>SUM(A8:A$12)/A$14</f>
        <v>0.6</v>
      </c>
    </row>
    <row r="9" spans="1:14" x14ac:dyDescent="0.2">
      <c r="A9">
        <v>0</v>
      </c>
      <c r="B9">
        <f t="shared" si="0"/>
        <v>1</v>
      </c>
      <c r="C9">
        <v>0.78</v>
      </c>
      <c r="D9">
        <v>1</v>
      </c>
      <c r="E9">
        <f>SUM(A9:A$12)</f>
        <v>2</v>
      </c>
      <c r="F9">
        <f>SUM(B$3:B8)</f>
        <v>3</v>
      </c>
      <c r="G9">
        <f>SUM(B9:B$12)</f>
        <v>2</v>
      </c>
      <c r="H9">
        <f>SUM(A$3:A8)</f>
        <v>3</v>
      </c>
      <c r="I9">
        <f t="shared" ref="I9:I11" si="4">(E9+F9)/SUM(E9:H9)</f>
        <v>0.5</v>
      </c>
      <c r="J9">
        <f t="shared" ref="J9:J11" si="5">E9/(E9+G9)</f>
        <v>0.5</v>
      </c>
      <c r="L9">
        <f>SUM(B$3:B9)/B$14</f>
        <v>0.8</v>
      </c>
      <c r="M9">
        <f t="shared" si="3"/>
        <v>0.19999999999999996</v>
      </c>
      <c r="N9">
        <f>SUM(A9:A$12)/A$14</f>
        <v>0.4</v>
      </c>
    </row>
    <row r="10" spans="1:14" x14ac:dyDescent="0.2">
      <c r="A10">
        <v>1</v>
      </c>
      <c r="B10">
        <f t="shared" si="0"/>
        <v>0</v>
      </c>
      <c r="C10">
        <v>0.79</v>
      </c>
      <c r="D10">
        <v>1</v>
      </c>
      <c r="E10">
        <f>SUM(A10:A$12)</f>
        <v>2</v>
      </c>
      <c r="F10">
        <f>SUM(B$3:B9)</f>
        <v>4</v>
      </c>
      <c r="G10">
        <f>SUM(B10:B$12)</f>
        <v>1</v>
      </c>
      <c r="H10">
        <f>SUM(A$3:A9)</f>
        <v>3</v>
      </c>
      <c r="I10">
        <f t="shared" si="4"/>
        <v>0.6</v>
      </c>
      <c r="J10">
        <f t="shared" si="5"/>
        <v>0.66666666666666663</v>
      </c>
      <c r="L10">
        <f>SUM(B$3:B10)/B$14</f>
        <v>0.8</v>
      </c>
      <c r="M10">
        <f t="shared" si="3"/>
        <v>0.19999999999999996</v>
      </c>
      <c r="N10">
        <f>SUM(A10:A$12)/A$14</f>
        <v>0.4</v>
      </c>
    </row>
    <row r="11" spans="1:14" x14ac:dyDescent="0.2">
      <c r="A11">
        <v>0</v>
      </c>
      <c r="B11">
        <f t="shared" si="0"/>
        <v>1</v>
      </c>
      <c r="C11">
        <v>0.99</v>
      </c>
      <c r="D11">
        <v>1</v>
      </c>
      <c r="E11">
        <f>SUM(A11:A$12)</f>
        <v>1</v>
      </c>
      <c r="F11">
        <f>SUM(B$3:B10)</f>
        <v>4</v>
      </c>
      <c r="G11">
        <f>SUM(B11:B$12)</f>
        <v>1</v>
      </c>
      <c r="H11">
        <f>SUM(A$3:A10)</f>
        <v>4</v>
      </c>
      <c r="I11">
        <f t="shared" si="4"/>
        <v>0.5</v>
      </c>
      <c r="J11">
        <f t="shared" si="5"/>
        <v>0.5</v>
      </c>
      <c r="L11">
        <f>SUM(B$3:B11)/B$14</f>
        <v>1</v>
      </c>
      <c r="M11">
        <f t="shared" si="3"/>
        <v>0</v>
      </c>
      <c r="N11">
        <f>SUM(A11:A$12)/A$14</f>
        <v>0.2</v>
      </c>
    </row>
    <row r="12" spans="1:14" x14ac:dyDescent="0.2">
      <c r="A12">
        <v>1</v>
      </c>
      <c r="B12">
        <f t="shared" si="0"/>
        <v>0</v>
      </c>
      <c r="C12">
        <v>0.999</v>
      </c>
      <c r="D12">
        <v>1</v>
      </c>
      <c r="L12">
        <f>SUM(B$3:B12)/B$14</f>
        <v>1</v>
      </c>
      <c r="M12">
        <f t="shared" si="3"/>
        <v>0</v>
      </c>
      <c r="N12">
        <f>SUM(A12:A$12)/A$14</f>
        <v>0.2</v>
      </c>
    </row>
    <row r="13" spans="1:14" ht="17" thickBot="1" x14ac:dyDescent="0.25">
      <c r="A13" t="s">
        <v>21</v>
      </c>
      <c r="B13" t="s">
        <v>22</v>
      </c>
    </row>
    <row r="14" spans="1:14" ht="17" thickBot="1" x14ac:dyDescent="0.25">
      <c r="A14">
        <f>SUM(A3:A12)</f>
        <v>5</v>
      </c>
      <c r="B14">
        <f>SUM(B3:B12)</f>
        <v>5</v>
      </c>
      <c r="D14" t="s">
        <v>20</v>
      </c>
      <c r="F14" s="1" t="s">
        <v>6</v>
      </c>
      <c r="G14" s="2" t="s">
        <v>7</v>
      </c>
      <c r="H14" s="3" t="s">
        <v>8</v>
      </c>
    </row>
    <row r="15" spans="1:14" ht="26" thickBot="1" x14ac:dyDescent="0.25">
      <c r="F15" s="1" t="s">
        <v>7</v>
      </c>
      <c r="G15" s="4" t="s">
        <v>9</v>
      </c>
      <c r="H15" s="5" t="s">
        <v>10</v>
      </c>
    </row>
    <row r="16" spans="1:14" ht="26" thickBot="1" x14ac:dyDescent="0.25">
      <c r="F16" s="1" t="s">
        <v>8</v>
      </c>
      <c r="G16" s="6" t="s">
        <v>11</v>
      </c>
      <c r="H16" s="7" t="s">
        <v>12</v>
      </c>
    </row>
    <row r="19" spans="1:9" x14ac:dyDescent="0.2">
      <c r="A19" t="s">
        <v>27</v>
      </c>
      <c r="F19" s="10" t="s">
        <v>26</v>
      </c>
    </row>
    <row r="20" spans="1:9" x14ac:dyDescent="0.2">
      <c r="A20" s="8"/>
      <c r="B20" s="8"/>
      <c r="C20" s="8"/>
      <c r="D20" s="8"/>
      <c r="E20" s="8"/>
      <c r="F20" s="9" t="s">
        <v>26</v>
      </c>
    </row>
    <row r="22" spans="1:9" x14ac:dyDescent="0.2">
      <c r="A22" s="8"/>
      <c r="B22" s="8"/>
      <c r="C22" s="8"/>
      <c r="D22" s="8"/>
      <c r="E22" s="11"/>
      <c r="F22" t="s">
        <v>28</v>
      </c>
      <c r="H22" t="s">
        <v>29</v>
      </c>
      <c r="I22">
        <v>75</v>
      </c>
    </row>
    <row r="23" spans="1:9" x14ac:dyDescent="0.2">
      <c r="A23" s="8"/>
      <c r="B23" s="8"/>
      <c r="C23" s="8"/>
      <c r="D23" s="11"/>
      <c r="E23" s="8"/>
      <c r="F23" t="s">
        <v>28</v>
      </c>
      <c r="H23" t="s">
        <v>31</v>
      </c>
    </row>
    <row r="24" spans="1:9" x14ac:dyDescent="0.2">
      <c r="A24" s="8"/>
      <c r="B24" s="8"/>
      <c r="C24" s="11"/>
      <c r="D24" s="8"/>
      <c r="E24" s="8"/>
      <c r="F24" t="s">
        <v>28</v>
      </c>
      <c r="H24" t="s">
        <v>32</v>
      </c>
    </row>
    <row r="25" spans="1:9" x14ac:dyDescent="0.2">
      <c r="A25" s="8"/>
      <c r="B25" s="11"/>
      <c r="C25" s="8"/>
      <c r="D25" s="8"/>
      <c r="E25" s="8"/>
      <c r="F25" t="s">
        <v>28</v>
      </c>
      <c r="H25" t="s">
        <v>30</v>
      </c>
    </row>
    <row r="26" spans="1:9" x14ac:dyDescent="0.2">
      <c r="A26" s="11"/>
      <c r="B26" s="8"/>
      <c r="C26" s="8"/>
      <c r="D26" s="8"/>
      <c r="E26" s="8"/>
      <c r="F26" t="s">
        <v>28</v>
      </c>
      <c r="H26" t="s">
        <v>30</v>
      </c>
    </row>
    <row r="28" spans="1:9" x14ac:dyDescent="0.2">
      <c r="A28" s="8"/>
      <c r="B28" s="8"/>
      <c r="C28" s="8"/>
      <c r="D28" s="8"/>
      <c r="E28" s="11"/>
      <c r="F28">
        <v>2</v>
      </c>
      <c r="H28" t="s">
        <v>29</v>
      </c>
      <c r="I28">
        <v>73</v>
      </c>
    </row>
    <row r="29" spans="1:9" x14ac:dyDescent="0.2">
      <c r="A29" s="8"/>
      <c r="B29" s="8"/>
      <c r="C29" s="8"/>
      <c r="D29" s="11"/>
      <c r="E29" s="8"/>
      <c r="F29">
        <v>2</v>
      </c>
      <c r="H29" t="s">
        <v>31</v>
      </c>
    </row>
    <row r="30" spans="1:9" x14ac:dyDescent="0.2">
      <c r="A30" s="8"/>
      <c r="B30" s="8"/>
      <c r="C30" s="11"/>
      <c r="D30" s="8"/>
      <c r="E30" s="8"/>
      <c r="F30">
        <v>2</v>
      </c>
      <c r="H30" t="s">
        <v>32</v>
      </c>
    </row>
    <row r="31" spans="1:9" x14ac:dyDescent="0.2">
      <c r="A31" s="8"/>
      <c r="B31" s="11"/>
      <c r="C31" s="8"/>
      <c r="D31" s="8"/>
      <c r="E31" s="8"/>
      <c r="F31">
        <v>2</v>
      </c>
      <c r="H31" t="s">
        <v>30</v>
      </c>
    </row>
    <row r="32" spans="1:9" x14ac:dyDescent="0.2">
      <c r="A32" s="11"/>
      <c r="B32" s="8"/>
      <c r="C32" s="8"/>
      <c r="D32" s="8"/>
      <c r="E32" s="8"/>
      <c r="F32">
        <v>2</v>
      </c>
      <c r="H32" t="s">
        <v>30</v>
      </c>
    </row>
  </sheetData>
  <sortState xmlns:xlrd2="http://schemas.microsoft.com/office/spreadsheetml/2017/richdata2" ref="A3:C11">
    <sortCondition ref="C3:C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Neftalí Valdez Martínez</dc:creator>
  <cp:lastModifiedBy>Neftalí Valdez Martínez</cp:lastModifiedBy>
  <dcterms:created xsi:type="dcterms:W3CDTF">2025-09-25T01:18:18Z</dcterms:created>
  <dcterms:modified xsi:type="dcterms:W3CDTF">2025-09-25T04:55:52Z</dcterms:modified>
</cp:coreProperties>
</file>