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has\Documents\GT 2023\MGT 8823\"/>
    </mc:Choice>
  </mc:AlternateContent>
  <xr:revisionPtr revIDLastSave="0" documentId="13_ncr:1_{34DD435F-45C4-42CF-9546-2D2BDAAE87E5}" xr6:coauthVersionLast="47" xr6:coauthVersionMax="47" xr10:uidLastSave="{00000000-0000-0000-0000-000000000000}"/>
  <bookViews>
    <workbookView xWindow="28680" yWindow="45" windowWidth="29040" windowHeight="15720" xr2:uid="{77967AB9-38BA-45AB-9D29-FB157E386AC1}"/>
  </bookViews>
  <sheets>
    <sheet name="Data" sheetId="2" r:id="rId1"/>
    <sheet name="Health Trends" sheetId="8" r:id="rId2"/>
    <sheet name="Avg ST by Day of Week" sheetId="4" r:id="rId3"/>
    <sheet name="Activities " sheetId="6" r:id="rId4"/>
    <sheet name="Top Used App" sheetId="5" r:id="rId5"/>
  </sheets>
  <definedNames>
    <definedName name="_xlchart.v1.0" hidden="1">Data!$D$1:$D$2</definedName>
    <definedName name="_xlchart.v1.1" hidden="1">Data!$D$3:$D$62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2" l="1"/>
  <c r="D67" i="2"/>
  <c r="D66" i="2"/>
  <c r="D60" i="2"/>
  <c r="D59" i="2"/>
  <c r="E63" i="2"/>
  <c r="F63" i="2"/>
  <c r="G63" i="2"/>
  <c r="H63" i="2"/>
  <c r="I63" i="2"/>
  <c r="D54" i="2"/>
  <c r="D55" i="2"/>
  <c r="D56" i="2"/>
  <c r="D57" i="2"/>
  <c r="D58" i="2"/>
  <c r="D61" i="2"/>
  <c r="D62" i="2"/>
  <c r="I44" i="2"/>
  <c r="D44" i="2" s="1"/>
  <c r="I43" i="2"/>
  <c r="D43" i="2" s="1"/>
  <c r="D33" i="2"/>
  <c r="D34" i="2"/>
  <c r="D35" i="2"/>
  <c r="D36" i="2"/>
  <c r="D37" i="2"/>
  <c r="D38" i="2"/>
  <c r="D39" i="2"/>
  <c r="D40" i="2"/>
  <c r="D41" i="2"/>
  <c r="D42" i="2"/>
  <c r="D45" i="2"/>
  <c r="D46" i="2"/>
  <c r="D47" i="2"/>
  <c r="D48" i="2"/>
  <c r="D49" i="2"/>
  <c r="D50" i="2"/>
  <c r="D51" i="2"/>
  <c r="D52" i="2"/>
  <c r="D53" i="2"/>
  <c r="D25" i="2"/>
  <c r="D26" i="2"/>
  <c r="D27" i="2"/>
  <c r="D28" i="2"/>
  <c r="D29" i="2"/>
  <c r="D30" i="2"/>
  <c r="D31" i="2"/>
  <c r="D32" i="2"/>
  <c r="D22" i="2" l="1"/>
  <c r="D23" i="2"/>
  <c r="D24" i="2"/>
  <c r="E21" i="2"/>
  <c r="D21" i="2" s="1"/>
  <c r="D20" i="2"/>
  <c r="I16" i="2"/>
  <c r="I15" i="2"/>
  <c r="D15" i="2" s="1"/>
  <c r="D16" i="2"/>
  <c r="D17" i="2"/>
  <c r="D18" i="2"/>
  <c r="D19" i="2"/>
  <c r="H15" i="2"/>
  <c r="I14" i="2"/>
  <c r="D13" i="2"/>
  <c r="D14" i="2"/>
  <c r="D12" i="2"/>
  <c r="D11" i="2"/>
  <c r="D10" i="2"/>
  <c r="D8" i="2"/>
  <c r="D9" i="2"/>
  <c r="D4" i="2"/>
  <c r="E7" i="2" l="1"/>
  <c r="D7" i="2" s="1"/>
  <c r="H6" i="2"/>
  <c r="D6" i="2" s="1"/>
  <c r="H5" i="2"/>
  <c r="D5" i="2" s="1"/>
  <c r="G3" i="2"/>
  <c r="D3" i="2" s="1"/>
</calcChain>
</file>

<file path=xl/sharedStrings.xml><?xml version="1.0" encoding="utf-8"?>
<sst xmlns="http://schemas.openxmlformats.org/spreadsheetml/2006/main" count="250" uniqueCount="53">
  <si>
    <t xml:space="preserve">Calories Burned </t>
  </si>
  <si>
    <t xml:space="preserve">Total Steps </t>
  </si>
  <si>
    <t>Day of Week</t>
  </si>
  <si>
    <t>Date</t>
  </si>
  <si>
    <t>Monday</t>
  </si>
  <si>
    <t>Netflix</t>
  </si>
  <si>
    <t xml:space="preserve">iMessage </t>
  </si>
  <si>
    <t xml:space="preserve">Online Shopping  </t>
  </si>
  <si>
    <t>Studying</t>
  </si>
  <si>
    <t>Facetime</t>
  </si>
  <si>
    <t>Tuesday</t>
  </si>
  <si>
    <t>Wednesday</t>
  </si>
  <si>
    <t>Thursday</t>
  </si>
  <si>
    <t>Friday</t>
  </si>
  <si>
    <t>Saturday</t>
  </si>
  <si>
    <t>Sunday</t>
  </si>
  <si>
    <t>Social Media</t>
  </si>
  <si>
    <t>Location</t>
  </si>
  <si>
    <t>VA</t>
  </si>
  <si>
    <t>Work Screen Time (hr)</t>
  </si>
  <si>
    <t>Total Screen Time (hr)</t>
  </si>
  <si>
    <t xml:space="preserve">Phone Screen Time (hr) </t>
  </si>
  <si>
    <t>Tablet Screen Time (hr)</t>
  </si>
  <si>
    <t>Personal Laptop Screen Time (hr)</t>
  </si>
  <si>
    <t>TV Screen Time (hr)</t>
  </si>
  <si>
    <t>Sleep (hr)</t>
  </si>
  <si>
    <t>Exercise Time (hr)</t>
  </si>
  <si>
    <t>-</t>
  </si>
  <si>
    <t>Top Used App</t>
  </si>
  <si>
    <t>Tiktok</t>
  </si>
  <si>
    <t>Safari</t>
  </si>
  <si>
    <t>Streaming</t>
  </si>
  <si>
    <t>NJ-VA</t>
  </si>
  <si>
    <t>NY-NJ</t>
  </si>
  <si>
    <t>Google Maps</t>
  </si>
  <si>
    <t>Apple TV</t>
  </si>
  <si>
    <t>Hulu</t>
  </si>
  <si>
    <t>Messages</t>
  </si>
  <si>
    <t>Mean</t>
  </si>
  <si>
    <t>Median</t>
  </si>
  <si>
    <t>Standard Dev</t>
  </si>
  <si>
    <t>Total</t>
  </si>
  <si>
    <t>Row Labels</t>
  </si>
  <si>
    <t>(blank)</t>
  </si>
  <si>
    <t>Grand Total</t>
  </si>
  <si>
    <t>Average of Total Screen Time (hr)</t>
  </si>
  <si>
    <t>Count of Top Used App</t>
  </si>
  <si>
    <t xml:space="preserve"> Studying</t>
  </si>
  <si>
    <t xml:space="preserve"> Streaming</t>
  </si>
  <si>
    <t xml:space="preserve"> Social Media</t>
  </si>
  <si>
    <t xml:space="preserve"> Online Shopping  </t>
  </si>
  <si>
    <t xml:space="preserve"> Facetime</t>
  </si>
  <si>
    <t>Texting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</si>
</sst>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Screen Time - October</a:t>
            </a:r>
            <a:r>
              <a:rPr lang="en-US" baseline="0"/>
              <a:t> to November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Total Screen Time (hr)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45857403811033"/>
                  <c:y val="-9.2710782157069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Data!$B$2:$B$62</c:f>
              <c:numCache>
                <c:formatCode>m/d/yyyy</c:formatCode>
                <c:ptCount val="6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</c:numCache>
            </c:numRef>
          </c:xVal>
          <c:yVal>
            <c:numRef>
              <c:f>Data!$D$2:$D$62</c:f>
              <c:numCache>
                <c:formatCode>General</c:formatCode>
                <c:ptCount val="61"/>
                <c:pt idx="0">
                  <c:v>0</c:v>
                </c:pt>
                <c:pt idx="1">
                  <c:v>11.90104</c:v>
                </c:pt>
                <c:pt idx="2">
                  <c:v>10.75203</c:v>
                </c:pt>
                <c:pt idx="3">
                  <c:v>10.7249</c:v>
                </c:pt>
                <c:pt idx="4">
                  <c:v>11.621500000000001</c:v>
                </c:pt>
                <c:pt idx="5">
                  <c:v>10.338000000000001</c:v>
                </c:pt>
                <c:pt idx="6">
                  <c:v>4.867</c:v>
                </c:pt>
                <c:pt idx="7">
                  <c:v>3.4167000000000001</c:v>
                </c:pt>
                <c:pt idx="8">
                  <c:v>12.366669999999999</c:v>
                </c:pt>
                <c:pt idx="9">
                  <c:v>12.213700000000001</c:v>
                </c:pt>
                <c:pt idx="10">
                  <c:v>12.3127</c:v>
                </c:pt>
                <c:pt idx="11">
                  <c:v>11.494999999999999</c:v>
                </c:pt>
                <c:pt idx="12">
                  <c:v>12.771700000000001</c:v>
                </c:pt>
                <c:pt idx="13">
                  <c:v>10.943900000000001</c:v>
                </c:pt>
                <c:pt idx="14">
                  <c:v>9.9253999999999998</c:v>
                </c:pt>
                <c:pt idx="15">
                  <c:v>12.526900000000001</c:v>
                </c:pt>
                <c:pt idx="16">
                  <c:v>7.7829999999999995</c:v>
                </c:pt>
                <c:pt idx="17">
                  <c:v>11.668900000000001</c:v>
                </c:pt>
                <c:pt idx="18">
                  <c:v>9.8825000000000003</c:v>
                </c:pt>
                <c:pt idx="19">
                  <c:v>8.2966999999999995</c:v>
                </c:pt>
                <c:pt idx="20">
                  <c:v>4.9829999999999997</c:v>
                </c:pt>
                <c:pt idx="21">
                  <c:v>5.0170000000000003</c:v>
                </c:pt>
                <c:pt idx="22">
                  <c:v>9.2527000000000008</c:v>
                </c:pt>
                <c:pt idx="23">
                  <c:v>11.994700000000002</c:v>
                </c:pt>
                <c:pt idx="24">
                  <c:v>11.972999999999999</c:v>
                </c:pt>
                <c:pt idx="25">
                  <c:v>10.507300000000001</c:v>
                </c:pt>
                <c:pt idx="26">
                  <c:v>12.103299999999999</c:v>
                </c:pt>
                <c:pt idx="27">
                  <c:v>10.635999999999999</c:v>
                </c:pt>
                <c:pt idx="28">
                  <c:v>8.52</c:v>
                </c:pt>
                <c:pt idx="29">
                  <c:v>10.803000000000001</c:v>
                </c:pt>
                <c:pt idx="30">
                  <c:v>13.3733</c:v>
                </c:pt>
                <c:pt idx="31">
                  <c:v>12.382899999999999</c:v>
                </c:pt>
                <c:pt idx="32">
                  <c:v>7.0000000000000009</c:v>
                </c:pt>
                <c:pt idx="33">
                  <c:v>10.516999999999999</c:v>
                </c:pt>
                <c:pt idx="34">
                  <c:v>13.067</c:v>
                </c:pt>
                <c:pt idx="35">
                  <c:v>8.8010000000000002</c:v>
                </c:pt>
                <c:pt idx="36">
                  <c:v>12.366299999999999</c:v>
                </c:pt>
                <c:pt idx="37">
                  <c:v>12.149699999999999</c:v>
                </c:pt>
                <c:pt idx="38">
                  <c:v>10.1333</c:v>
                </c:pt>
                <c:pt idx="39">
                  <c:v>12.8337</c:v>
                </c:pt>
                <c:pt idx="40">
                  <c:v>13.55</c:v>
                </c:pt>
                <c:pt idx="41">
                  <c:v>12.45</c:v>
                </c:pt>
                <c:pt idx="42">
                  <c:v>11.483700000000001</c:v>
                </c:pt>
                <c:pt idx="43">
                  <c:v>9.0500000000000007</c:v>
                </c:pt>
                <c:pt idx="44">
                  <c:v>9.7496000000000009</c:v>
                </c:pt>
                <c:pt idx="45">
                  <c:v>12.5</c:v>
                </c:pt>
                <c:pt idx="46">
                  <c:v>6.5667</c:v>
                </c:pt>
                <c:pt idx="47">
                  <c:v>11.4171</c:v>
                </c:pt>
                <c:pt idx="48">
                  <c:v>5.9503000000000004</c:v>
                </c:pt>
                <c:pt idx="49">
                  <c:v>10.916700000000001</c:v>
                </c:pt>
                <c:pt idx="50">
                  <c:v>14.600000000000001</c:v>
                </c:pt>
                <c:pt idx="51">
                  <c:v>17.4163</c:v>
                </c:pt>
                <c:pt idx="52">
                  <c:v>12.8497</c:v>
                </c:pt>
                <c:pt idx="53">
                  <c:v>10.0167</c:v>
                </c:pt>
                <c:pt idx="54">
                  <c:v>9.85</c:v>
                </c:pt>
                <c:pt idx="55">
                  <c:v>4.117</c:v>
                </c:pt>
                <c:pt idx="56">
                  <c:v>3.9329999999999998</c:v>
                </c:pt>
                <c:pt idx="57">
                  <c:v>12.283000000000001</c:v>
                </c:pt>
                <c:pt idx="58">
                  <c:v>10.950699999999999</c:v>
                </c:pt>
                <c:pt idx="59">
                  <c:v>11.133700000000001</c:v>
                </c:pt>
                <c:pt idx="60">
                  <c:v>12.0663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B-49E0-AC53-ACDBAD65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4975"/>
        <c:axId val="409257279"/>
      </c:scatterChart>
      <c:valAx>
        <c:axId val="4563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57279"/>
        <c:crosses val="autoZero"/>
        <c:crossBetween val="midCat"/>
      </c:valAx>
      <c:valAx>
        <c:axId val="4092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Screen Time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6027221967678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4975"/>
        <c:crossesAt val="4519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51-49D1-97AA-C7C292442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51-49D1-97AA-C7C292442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51-49D1-97AA-C7C292442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51-49D1-97AA-C7C292442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51-49D1-97AA-C7C2924425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51-49D1-97AA-C7C2924425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51-49D1-97AA-C7C2924425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051-49D1-97AA-C7C2924425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051-49D1-97AA-C7C29244254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051-49D1-97AA-C7C2924425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Data!$E$1:$I$1</c:f>
              <c:strCache>
                <c:ptCount val="5"/>
                <c:pt idx="0">
                  <c:v>Work Screen Time (hr)</c:v>
                </c:pt>
                <c:pt idx="1">
                  <c:v>Phone Screen Time (hr) </c:v>
                </c:pt>
                <c:pt idx="2">
                  <c:v>Tablet Screen Time (hr)</c:v>
                </c:pt>
                <c:pt idx="3">
                  <c:v>Personal Laptop Screen Time (hr)</c:v>
                </c:pt>
                <c:pt idx="4">
                  <c:v>TV Screen Time (hr)</c:v>
                </c:pt>
              </c:strCache>
            </c:strRef>
          </c:cat>
          <c:val>
            <c:numRef>
              <c:f>Data!$E$63:$I$63</c:f>
              <c:numCache>
                <c:formatCode>General</c:formatCode>
                <c:ptCount val="5"/>
                <c:pt idx="0">
                  <c:v>138.74874</c:v>
                </c:pt>
                <c:pt idx="1">
                  <c:v>258.23829999999992</c:v>
                </c:pt>
                <c:pt idx="2">
                  <c:v>53.056139999999992</c:v>
                </c:pt>
                <c:pt idx="3">
                  <c:v>125.11045999999999</c:v>
                </c:pt>
                <c:pt idx="4">
                  <c:v>56.919299999999993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9D1-97AA-C7C2924425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Screen Time vs Excercise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Trends'!$A$1</c:f>
              <c:strCache>
                <c:ptCount val="1"/>
                <c:pt idx="0">
                  <c:v>Total Screen Time (hr)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65966754155731E-2"/>
                  <c:y val="0.11634988334791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 Trends'!$B$2:$B$62</c:f>
              <c:numCache>
                <c:formatCode>General</c:formatCode>
                <c:ptCount val="61"/>
                <c:pt idx="0">
                  <c:v>0.11667</c:v>
                </c:pt>
                <c:pt idx="1">
                  <c:v>6.6669999999999993E-2</c:v>
                </c:pt>
                <c:pt idx="2">
                  <c:v>6.6669999999999993E-2</c:v>
                </c:pt>
                <c:pt idx="3">
                  <c:v>0.11667</c:v>
                </c:pt>
                <c:pt idx="4">
                  <c:v>6.6669999999999993E-2</c:v>
                </c:pt>
                <c:pt idx="5">
                  <c:v>1.1000000000000001</c:v>
                </c:pt>
                <c:pt idx="6">
                  <c:v>0.1</c:v>
                </c:pt>
                <c:pt idx="7">
                  <c:v>0.61670000000000003</c:v>
                </c:pt>
                <c:pt idx="8">
                  <c:v>0.18332999999999999</c:v>
                </c:pt>
                <c:pt idx="9">
                  <c:v>0.13300000000000001</c:v>
                </c:pt>
                <c:pt idx="10">
                  <c:v>0.15</c:v>
                </c:pt>
                <c:pt idx="11">
                  <c:v>0.16700000000000001</c:v>
                </c:pt>
                <c:pt idx="12">
                  <c:v>1.67E-2</c:v>
                </c:pt>
                <c:pt idx="13">
                  <c:v>9.1700000000000004E-2</c:v>
                </c:pt>
                <c:pt idx="14">
                  <c:v>0.1583</c:v>
                </c:pt>
                <c:pt idx="15">
                  <c:v>0.63329999999999997</c:v>
                </c:pt>
                <c:pt idx="16">
                  <c:v>0.1</c:v>
                </c:pt>
                <c:pt idx="17">
                  <c:v>0.43330000000000002</c:v>
                </c:pt>
                <c:pt idx="18">
                  <c:v>0.3</c:v>
                </c:pt>
                <c:pt idx="19">
                  <c:v>0.63329999999999997</c:v>
                </c:pt>
                <c:pt idx="20">
                  <c:v>0.26667000000000002</c:v>
                </c:pt>
                <c:pt idx="21">
                  <c:v>0.68330000000000002</c:v>
                </c:pt>
                <c:pt idx="22">
                  <c:v>0.2</c:v>
                </c:pt>
                <c:pt idx="23">
                  <c:v>0.1</c:v>
                </c:pt>
                <c:pt idx="24">
                  <c:v>0.21667</c:v>
                </c:pt>
                <c:pt idx="25">
                  <c:v>0.13300000000000001</c:v>
                </c:pt>
                <c:pt idx="26">
                  <c:v>1</c:v>
                </c:pt>
                <c:pt idx="27">
                  <c:v>6.7000000000000004E-2</c:v>
                </c:pt>
                <c:pt idx="28">
                  <c:v>8.3000000000000004E-2</c:v>
                </c:pt>
                <c:pt idx="29">
                  <c:v>0.05</c:v>
                </c:pt>
                <c:pt idx="30">
                  <c:v>0.11700000000000001</c:v>
                </c:pt>
                <c:pt idx="31">
                  <c:v>0.16700000000000001</c:v>
                </c:pt>
                <c:pt idx="32">
                  <c:v>0.16700000000000001</c:v>
                </c:pt>
                <c:pt idx="33">
                  <c:v>1.7000000000000001E-2</c:v>
                </c:pt>
                <c:pt idx="34">
                  <c:v>8.3000000000000004E-2</c:v>
                </c:pt>
                <c:pt idx="35">
                  <c:v>0.18332999999999999</c:v>
                </c:pt>
                <c:pt idx="36">
                  <c:v>0.55000000000000004</c:v>
                </c:pt>
                <c:pt idx="37">
                  <c:v>0.05</c:v>
                </c:pt>
                <c:pt idx="38">
                  <c:v>8.3330000000000001E-2</c:v>
                </c:pt>
                <c:pt idx="39">
                  <c:v>0.1</c:v>
                </c:pt>
                <c:pt idx="40">
                  <c:v>0.63329999999999997</c:v>
                </c:pt>
                <c:pt idx="41">
                  <c:v>0.16667000000000001</c:v>
                </c:pt>
                <c:pt idx="42">
                  <c:v>0.15</c:v>
                </c:pt>
                <c:pt idx="43">
                  <c:v>0.13333</c:v>
                </c:pt>
                <c:pt idx="44">
                  <c:v>0.1</c:v>
                </c:pt>
                <c:pt idx="45">
                  <c:v>0.11667</c:v>
                </c:pt>
                <c:pt idx="46">
                  <c:v>0.2</c:v>
                </c:pt>
                <c:pt idx="47">
                  <c:v>0.68330000000000002</c:v>
                </c:pt>
                <c:pt idx="48">
                  <c:v>3.3333000000000002E-2</c:v>
                </c:pt>
                <c:pt idx="49">
                  <c:v>0.1</c:v>
                </c:pt>
                <c:pt idx="50">
                  <c:v>6.6669999999999993E-2</c:v>
                </c:pt>
                <c:pt idx="51">
                  <c:v>0</c:v>
                </c:pt>
                <c:pt idx="52">
                  <c:v>0.51700000000000002</c:v>
                </c:pt>
                <c:pt idx="53">
                  <c:v>0.15</c:v>
                </c:pt>
                <c:pt idx="54">
                  <c:v>0.21667</c:v>
                </c:pt>
                <c:pt idx="55">
                  <c:v>0.25</c:v>
                </c:pt>
                <c:pt idx="56">
                  <c:v>0.2</c:v>
                </c:pt>
                <c:pt idx="57">
                  <c:v>0.15</c:v>
                </c:pt>
                <c:pt idx="58">
                  <c:v>0.21667</c:v>
                </c:pt>
                <c:pt idx="59">
                  <c:v>8.3330000000000001E-2</c:v>
                </c:pt>
                <c:pt idx="60">
                  <c:v>0.16667000000000001</c:v>
                </c:pt>
              </c:numCache>
            </c:numRef>
          </c:xVal>
          <c:yVal>
            <c:numRef>
              <c:f>'Health Trends'!$A$2:$A$62</c:f>
              <c:numCache>
                <c:formatCode>General</c:formatCode>
                <c:ptCount val="61"/>
                <c:pt idx="0">
                  <c:v>0</c:v>
                </c:pt>
                <c:pt idx="1">
                  <c:v>11.90104</c:v>
                </c:pt>
                <c:pt idx="2">
                  <c:v>10.75203</c:v>
                </c:pt>
                <c:pt idx="3">
                  <c:v>10.7249</c:v>
                </c:pt>
                <c:pt idx="4">
                  <c:v>11.621500000000001</c:v>
                </c:pt>
                <c:pt idx="5">
                  <c:v>10.338000000000001</c:v>
                </c:pt>
                <c:pt idx="6">
                  <c:v>4.867</c:v>
                </c:pt>
                <c:pt idx="7">
                  <c:v>3.4167000000000001</c:v>
                </c:pt>
                <c:pt idx="8">
                  <c:v>12.366669999999999</c:v>
                </c:pt>
                <c:pt idx="9">
                  <c:v>12.213700000000001</c:v>
                </c:pt>
                <c:pt idx="10">
                  <c:v>12.3127</c:v>
                </c:pt>
                <c:pt idx="11">
                  <c:v>11.494999999999999</c:v>
                </c:pt>
                <c:pt idx="12">
                  <c:v>12.771700000000001</c:v>
                </c:pt>
                <c:pt idx="13">
                  <c:v>10.943900000000001</c:v>
                </c:pt>
                <c:pt idx="14">
                  <c:v>9.9253999999999998</c:v>
                </c:pt>
                <c:pt idx="15">
                  <c:v>12.526900000000001</c:v>
                </c:pt>
                <c:pt idx="16">
                  <c:v>7.7829999999999995</c:v>
                </c:pt>
                <c:pt idx="17">
                  <c:v>11.668900000000001</c:v>
                </c:pt>
                <c:pt idx="18">
                  <c:v>9.8825000000000003</c:v>
                </c:pt>
                <c:pt idx="19">
                  <c:v>8.2966999999999995</c:v>
                </c:pt>
                <c:pt idx="20">
                  <c:v>4.9829999999999997</c:v>
                </c:pt>
                <c:pt idx="21">
                  <c:v>5.0170000000000003</c:v>
                </c:pt>
                <c:pt idx="22">
                  <c:v>9.2527000000000008</c:v>
                </c:pt>
                <c:pt idx="23">
                  <c:v>11.994700000000002</c:v>
                </c:pt>
                <c:pt idx="24">
                  <c:v>11.972999999999999</c:v>
                </c:pt>
                <c:pt idx="25">
                  <c:v>10.507300000000001</c:v>
                </c:pt>
                <c:pt idx="26">
                  <c:v>12.103299999999999</c:v>
                </c:pt>
                <c:pt idx="27">
                  <c:v>10.635999999999999</c:v>
                </c:pt>
                <c:pt idx="28">
                  <c:v>8.52</c:v>
                </c:pt>
                <c:pt idx="29">
                  <c:v>10.803000000000001</c:v>
                </c:pt>
                <c:pt idx="30">
                  <c:v>13.3733</c:v>
                </c:pt>
                <c:pt idx="31">
                  <c:v>12.382899999999999</c:v>
                </c:pt>
                <c:pt idx="32">
                  <c:v>7.0000000000000009</c:v>
                </c:pt>
                <c:pt idx="33">
                  <c:v>10.516999999999999</c:v>
                </c:pt>
                <c:pt idx="34">
                  <c:v>13.067</c:v>
                </c:pt>
                <c:pt idx="35">
                  <c:v>8.8010000000000002</c:v>
                </c:pt>
                <c:pt idx="36">
                  <c:v>12.366299999999999</c:v>
                </c:pt>
                <c:pt idx="37">
                  <c:v>12.149699999999999</c:v>
                </c:pt>
                <c:pt idx="38">
                  <c:v>10.1333</c:v>
                </c:pt>
                <c:pt idx="39">
                  <c:v>12.8337</c:v>
                </c:pt>
                <c:pt idx="40">
                  <c:v>13.55</c:v>
                </c:pt>
                <c:pt idx="41">
                  <c:v>12.45</c:v>
                </c:pt>
                <c:pt idx="42">
                  <c:v>11.483700000000001</c:v>
                </c:pt>
                <c:pt idx="43">
                  <c:v>9.0500000000000007</c:v>
                </c:pt>
                <c:pt idx="44">
                  <c:v>9.7496000000000009</c:v>
                </c:pt>
                <c:pt idx="45">
                  <c:v>12.5</c:v>
                </c:pt>
                <c:pt idx="46">
                  <c:v>6.5667</c:v>
                </c:pt>
                <c:pt idx="47">
                  <c:v>11.4171</c:v>
                </c:pt>
                <c:pt idx="48">
                  <c:v>5.9503000000000004</c:v>
                </c:pt>
                <c:pt idx="49">
                  <c:v>10.916700000000001</c:v>
                </c:pt>
                <c:pt idx="50">
                  <c:v>14.600000000000001</c:v>
                </c:pt>
                <c:pt idx="51">
                  <c:v>17.4163</c:v>
                </c:pt>
                <c:pt idx="52">
                  <c:v>12.8497</c:v>
                </c:pt>
                <c:pt idx="53">
                  <c:v>10.0167</c:v>
                </c:pt>
                <c:pt idx="54">
                  <c:v>9.85</c:v>
                </c:pt>
                <c:pt idx="55">
                  <c:v>4.117</c:v>
                </c:pt>
                <c:pt idx="56">
                  <c:v>3.9329999999999998</c:v>
                </c:pt>
                <c:pt idx="57">
                  <c:v>12.283000000000001</c:v>
                </c:pt>
                <c:pt idx="58">
                  <c:v>10.950699999999999</c:v>
                </c:pt>
                <c:pt idx="59">
                  <c:v>11.133700000000001</c:v>
                </c:pt>
                <c:pt idx="60">
                  <c:v>12.0663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6-4232-8D37-29EA54C1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3247"/>
        <c:axId val="690838223"/>
      </c:scatterChart>
      <c:valAx>
        <c:axId val="11131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38223"/>
        <c:crosses val="autoZero"/>
        <c:crossBetween val="midCat"/>
      </c:valAx>
      <c:valAx>
        <c:axId val="6908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Screen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Screen Time vs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Trends'!$D$1:$D$2</c:f>
              <c:strCache>
                <c:ptCount val="2"/>
                <c:pt idx="0">
                  <c:v>Total Screen Time (hr)</c:v>
                </c:pt>
                <c:pt idx="1">
                  <c:v>-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5734908136483"/>
                  <c:y val="4.3141586468358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 Trends'!$C$3:$C$68</c:f>
              <c:numCache>
                <c:formatCode>General</c:formatCode>
                <c:ptCount val="66"/>
                <c:pt idx="0">
                  <c:v>7.9829999999999997</c:v>
                </c:pt>
                <c:pt idx="1">
                  <c:v>7.3330000000000002</c:v>
                </c:pt>
                <c:pt idx="2">
                  <c:v>7.8330000000000002</c:v>
                </c:pt>
                <c:pt idx="3">
                  <c:v>7.85</c:v>
                </c:pt>
                <c:pt idx="4">
                  <c:v>8.0670000000000002</c:v>
                </c:pt>
                <c:pt idx="5">
                  <c:v>6.8330000000000002</c:v>
                </c:pt>
                <c:pt idx="6">
                  <c:v>7.0830000000000002</c:v>
                </c:pt>
                <c:pt idx="7">
                  <c:v>7.4829999999999997</c:v>
                </c:pt>
                <c:pt idx="8">
                  <c:v>6.3170000000000002</c:v>
                </c:pt>
                <c:pt idx="9">
                  <c:v>7.9</c:v>
                </c:pt>
                <c:pt idx="10">
                  <c:v>7.25</c:v>
                </c:pt>
                <c:pt idx="11">
                  <c:v>8.7669999999999995</c:v>
                </c:pt>
                <c:pt idx="12">
                  <c:v>8.0329999999999995</c:v>
                </c:pt>
                <c:pt idx="13">
                  <c:v>8.5299999999999994</c:v>
                </c:pt>
                <c:pt idx="14">
                  <c:v>8.5167000000000002</c:v>
                </c:pt>
                <c:pt idx="15">
                  <c:v>7.367</c:v>
                </c:pt>
                <c:pt idx="16">
                  <c:v>7.117</c:v>
                </c:pt>
                <c:pt idx="17">
                  <c:v>7.65</c:v>
                </c:pt>
                <c:pt idx="18">
                  <c:v>8.7332999999999998</c:v>
                </c:pt>
                <c:pt idx="19">
                  <c:v>8.4167000000000005</c:v>
                </c:pt>
                <c:pt idx="20">
                  <c:v>7.25</c:v>
                </c:pt>
                <c:pt idx="21">
                  <c:v>8.5</c:v>
                </c:pt>
                <c:pt idx="22">
                  <c:v>7.2169999999999996</c:v>
                </c:pt>
                <c:pt idx="23">
                  <c:v>7.1669999999999998</c:v>
                </c:pt>
                <c:pt idx="24">
                  <c:v>7.7169999999999996</c:v>
                </c:pt>
                <c:pt idx="25">
                  <c:v>7.6</c:v>
                </c:pt>
                <c:pt idx="26">
                  <c:v>6.6669999999999998</c:v>
                </c:pt>
                <c:pt idx="27">
                  <c:v>6.9169999999999998</c:v>
                </c:pt>
                <c:pt idx="28">
                  <c:v>8.3000000000000007</c:v>
                </c:pt>
                <c:pt idx="29">
                  <c:v>8.2669999999999995</c:v>
                </c:pt>
                <c:pt idx="30">
                  <c:v>7.617</c:v>
                </c:pt>
                <c:pt idx="31">
                  <c:v>7.2830000000000004</c:v>
                </c:pt>
                <c:pt idx="32">
                  <c:v>7.2169999999999996</c:v>
                </c:pt>
                <c:pt idx="33">
                  <c:v>7.3</c:v>
                </c:pt>
                <c:pt idx="34">
                  <c:v>6.9</c:v>
                </c:pt>
                <c:pt idx="35">
                  <c:v>8.1329999999999991</c:v>
                </c:pt>
                <c:pt idx="36">
                  <c:v>8.2829999999999995</c:v>
                </c:pt>
                <c:pt idx="37">
                  <c:v>7.2830000000000004</c:v>
                </c:pt>
                <c:pt idx="38">
                  <c:v>7.0830000000000002</c:v>
                </c:pt>
                <c:pt idx="39">
                  <c:v>7.883</c:v>
                </c:pt>
                <c:pt idx="40">
                  <c:v>7.35</c:v>
                </c:pt>
                <c:pt idx="41">
                  <c:v>6.8330000000000002</c:v>
                </c:pt>
                <c:pt idx="42">
                  <c:v>7.4329999999999998</c:v>
                </c:pt>
                <c:pt idx="43">
                  <c:v>7.2</c:v>
                </c:pt>
                <c:pt idx="44">
                  <c:v>7.5830000000000002</c:v>
                </c:pt>
                <c:pt idx="45">
                  <c:v>7.7</c:v>
                </c:pt>
                <c:pt idx="46">
                  <c:v>7.5330000000000004</c:v>
                </c:pt>
                <c:pt idx="47">
                  <c:v>7.7670000000000003</c:v>
                </c:pt>
                <c:pt idx="48">
                  <c:v>7.5330000000000004</c:v>
                </c:pt>
                <c:pt idx="49">
                  <c:v>7.95</c:v>
                </c:pt>
                <c:pt idx="50">
                  <c:v>8.15</c:v>
                </c:pt>
                <c:pt idx="51">
                  <c:v>8.25</c:v>
                </c:pt>
                <c:pt idx="52">
                  <c:v>8.25</c:v>
                </c:pt>
                <c:pt idx="53">
                  <c:v>7.0170000000000003</c:v>
                </c:pt>
                <c:pt idx="54">
                  <c:v>6.9669999999999996</c:v>
                </c:pt>
                <c:pt idx="55">
                  <c:v>7.7</c:v>
                </c:pt>
                <c:pt idx="56">
                  <c:v>8.7330000000000005</c:v>
                </c:pt>
                <c:pt idx="57">
                  <c:v>6.883</c:v>
                </c:pt>
                <c:pt idx="58">
                  <c:v>7.133</c:v>
                </c:pt>
                <c:pt idx="59">
                  <c:v>7.5830000000000002</c:v>
                </c:pt>
              </c:numCache>
            </c:numRef>
          </c:xVal>
          <c:yVal>
            <c:numRef>
              <c:f>'Health Trends'!$D$3:$D$68</c:f>
              <c:numCache>
                <c:formatCode>General</c:formatCode>
                <c:ptCount val="66"/>
                <c:pt idx="0">
                  <c:v>11.90104</c:v>
                </c:pt>
                <c:pt idx="1">
                  <c:v>10.75203</c:v>
                </c:pt>
                <c:pt idx="2">
                  <c:v>10.7249</c:v>
                </c:pt>
                <c:pt idx="3">
                  <c:v>11.621500000000001</c:v>
                </c:pt>
                <c:pt idx="4">
                  <c:v>10.338000000000001</c:v>
                </c:pt>
                <c:pt idx="5">
                  <c:v>4.867</c:v>
                </c:pt>
                <c:pt idx="6">
                  <c:v>3.4167000000000001</c:v>
                </c:pt>
                <c:pt idx="7">
                  <c:v>12.366669999999999</c:v>
                </c:pt>
                <c:pt idx="8">
                  <c:v>12.213700000000001</c:v>
                </c:pt>
                <c:pt idx="9">
                  <c:v>12.3127</c:v>
                </c:pt>
                <c:pt idx="10">
                  <c:v>11.494999999999999</c:v>
                </c:pt>
                <c:pt idx="11">
                  <c:v>12.771700000000001</c:v>
                </c:pt>
                <c:pt idx="12">
                  <c:v>10.943900000000001</c:v>
                </c:pt>
                <c:pt idx="13">
                  <c:v>9.9253999999999998</c:v>
                </c:pt>
                <c:pt idx="14">
                  <c:v>12.526900000000001</c:v>
                </c:pt>
                <c:pt idx="15">
                  <c:v>7.7829999999999995</c:v>
                </c:pt>
                <c:pt idx="16">
                  <c:v>11.668900000000001</c:v>
                </c:pt>
                <c:pt idx="17">
                  <c:v>9.8825000000000003</c:v>
                </c:pt>
                <c:pt idx="18">
                  <c:v>8.2966999999999995</c:v>
                </c:pt>
                <c:pt idx="19">
                  <c:v>4.9829999999999997</c:v>
                </c:pt>
                <c:pt idx="20">
                  <c:v>5.0170000000000003</c:v>
                </c:pt>
                <c:pt idx="21">
                  <c:v>9.2527000000000008</c:v>
                </c:pt>
                <c:pt idx="22">
                  <c:v>11.994700000000002</c:v>
                </c:pt>
                <c:pt idx="23">
                  <c:v>11.972999999999999</c:v>
                </c:pt>
                <c:pt idx="24">
                  <c:v>10.507300000000001</c:v>
                </c:pt>
                <c:pt idx="25">
                  <c:v>12.103299999999999</c:v>
                </c:pt>
                <c:pt idx="26">
                  <c:v>10.635999999999999</c:v>
                </c:pt>
                <c:pt idx="27">
                  <c:v>8.52</c:v>
                </c:pt>
                <c:pt idx="28">
                  <c:v>10.803000000000001</c:v>
                </c:pt>
                <c:pt idx="29">
                  <c:v>13.3733</c:v>
                </c:pt>
                <c:pt idx="30">
                  <c:v>12.382899999999999</c:v>
                </c:pt>
                <c:pt idx="31">
                  <c:v>7.0000000000000009</c:v>
                </c:pt>
                <c:pt idx="32">
                  <c:v>10.516999999999999</c:v>
                </c:pt>
                <c:pt idx="33">
                  <c:v>13.067</c:v>
                </c:pt>
                <c:pt idx="34">
                  <c:v>8.8010000000000002</c:v>
                </c:pt>
                <c:pt idx="35">
                  <c:v>12.366299999999999</c:v>
                </c:pt>
                <c:pt idx="36">
                  <c:v>12.149699999999999</c:v>
                </c:pt>
                <c:pt idx="37">
                  <c:v>10.1333</c:v>
                </c:pt>
                <c:pt idx="38">
                  <c:v>12.8337</c:v>
                </c:pt>
                <c:pt idx="39">
                  <c:v>13.55</c:v>
                </c:pt>
                <c:pt idx="40">
                  <c:v>12.45</c:v>
                </c:pt>
                <c:pt idx="41">
                  <c:v>11.483700000000001</c:v>
                </c:pt>
                <c:pt idx="42">
                  <c:v>9.0500000000000007</c:v>
                </c:pt>
                <c:pt idx="43">
                  <c:v>9.7496000000000009</c:v>
                </c:pt>
                <c:pt idx="44">
                  <c:v>12.5</c:v>
                </c:pt>
                <c:pt idx="45">
                  <c:v>6.5667</c:v>
                </c:pt>
                <c:pt idx="46">
                  <c:v>11.4171</c:v>
                </c:pt>
                <c:pt idx="47">
                  <c:v>5.9503000000000004</c:v>
                </c:pt>
                <c:pt idx="48">
                  <c:v>10.916700000000001</c:v>
                </c:pt>
                <c:pt idx="49">
                  <c:v>14.600000000000001</c:v>
                </c:pt>
                <c:pt idx="50">
                  <c:v>17.4163</c:v>
                </c:pt>
                <c:pt idx="51">
                  <c:v>12.8497</c:v>
                </c:pt>
                <c:pt idx="52">
                  <c:v>10.0167</c:v>
                </c:pt>
                <c:pt idx="53">
                  <c:v>9.85</c:v>
                </c:pt>
                <c:pt idx="54">
                  <c:v>4.117</c:v>
                </c:pt>
                <c:pt idx="55">
                  <c:v>3.9329999999999998</c:v>
                </c:pt>
                <c:pt idx="56">
                  <c:v>12.283000000000001</c:v>
                </c:pt>
                <c:pt idx="57">
                  <c:v>10.950699999999999</c:v>
                </c:pt>
                <c:pt idx="58">
                  <c:v>11.133700000000001</c:v>
                </c:pt>
                <c:pt idx="59">
                  <c:v>12.0663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BF8-B205-9A50B89D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57007"/>
        <c:axId val="681514479"/>
      </c:scatterChart>
      <c:valAx>
        <c:axId val="11131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4479"/>
        <c:crosses val="autoZero"/>
        <c:crossBetween val="midCat"/>
      </c:valAx>
      <c:valAx>
        <c:axId val="6815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Screen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5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Screen Time vs. Total Walking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Trends'!$F$1:$F$2</c:f>
              <c:strCache>
                <c:ptCount val="2"/>
                <c:pt idx="0">
                  <c:v>Total Screen Time (hr)</c:v>
                </c:pt>
                <c:pt idx="1">
                  <c:v>-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 Trends'!$E$3:$E$68</c:f>
              <c:numCache>
                <c:formatCode>General</c:formatCode>
                <c:ptCount val="66"/>
                <c:pt idx="0">
                  <c:v>4568</c:v>
                </c:pt>
                <c:pt idx="1">
                  <c:v>3966</c:v>
                </c:pt>
                <c:pt idx="2">
                  <c:v>3682</c:v>
                </c:pt>
                <c:pt idx="3">
                  <c:v>4576</c:v>
                </c:pt>
                <c:pt idx="4">
                  <c:v>10440</c:v>
                </c:pt>
                <c:pt idx="5">
                  <c:v>4976</c:v>
                </c:pt>
                <c:pt idx="6">
                  <c:v>22289</c:v>
                </c:pt>
                <c:pt idx="7">
                  <c:v>4834</c:v>
                </c:pt>
                <c:pt idx="8">
                  <c:v>4974</c:v>
                </c:pt>
                <c:pt idx="9">
                  <c:v>4905</c:v>
                </c:pt>
                <c:pt idx="10">
                  <c:v>5278</c:v>
                </c:pt>
                <c:pt idx="11">
                  <c:v>3578</c:v>
                </c:pt>
                <c:pt idx="12">
                  <c:v>5628</c:v>
                </c:pt>
                <c:pt idx="13">
                  <c:v>3262</c:v>
                </c:pt>
                <c:pt idx="14">
                  <c:v>6553</c:v>
                </c:pt>
                <c:pt idx="15">
                  <c:v>4595</c:v>
                </c:pt>
                <c:pt idx="16">
                  <c:v>7593</c:v>
                </c:pt>
                <c:pt idx="17">
                  <c:v>5717</c:v>
                </c:pt>
                <c:pt idx="18">
                  <c:v>8720</c:v>
                </c:pt>
                <c:pt idx="19">
                  <c:v>10734</c:v>
                </c:pt>
                <c:pt idx="20">
                  <c:v>13696</c:v>
                </c:pt>
                <c:pt idx="21">
                  <c:v>3207</c:v>
                </c:pt>
                <c:pt idx="22">
                  <c:v>4387</c:v>
                </c:pt>
                <c:pt idx="23">
                  <c:v>4816</c:v>
                </c:pt>
                <c:pt idx="24">
                  <c:v>4541</c:v>
                </c:pt>
                <c:pt idx="25">
                  <c:v>9024</c:v>
                </c:pt>
                <c:pt idx="26">
                  <c:v>10499</c:v>
                </c:pt>
                <c:pt idx="27">
                  <c:v>5034</c:v>
                </c:pt>
                <c:pt idx="28">
                  <c:v>4433</c:v>
                </c:pt>
                <c:pt idx="29">
                  <c:v>2826</c:v>
                </c:pt>
                <c:pt idx="30">
                  <c:v>4127</c:v>
                </c:pt>
                <c:pt idx="31">
                  <c:v>5319</c:v>
                </c:pt>
                <c:pt idx="32">
                  <c:v>2319</c:v>
                </c:pt>
                <c:pt idx="33">
                  <c:v>5799</c:v>
                </c:pt>
                <c:pt idx="34">
                  <c:v>6572</c:v>
                </c:pt>
                <c:pt idx="35">
                  <c:v>7345</c:v>
                </c:pt>
                <c:pt idx="36">
                  <c:v>4325</c:v>
                </c:pt>
                <c:pt idx="37">
                  <c:v>2299</c:v>
                </c:pt>
                <c:pt idx="38">
                  <c:v>4136</c:v>
                </c:pt>
                <c:pt idx="39">
                  <c:v>10411</c:v>
                </c:pt>
                <c:pt idx="40">
                  <c:v>5954</c:v>
                </c:pt>
                <c:pt idx="41">
                  <c:v>3404</c:v>
                </c:pt>
                <c:pt idx="42">
                  <c:v>3029</c:v>
                </c:pt>
                <c:pt idx="43">
                  <c:v>3892</c:v>
                </c:pt>
                <c:pt idx="44">
                  <c:v>5613</c:v>
                </c:pt>
                <c:pt idx="45">
                  <c:v>5547</c:v>
                </c:pt>
                <c:pt idx="46">
                  <c:v>9244</c:v>
                </c:pt>
                <c:pt idx="47">
                  <c:v>5209</c:v>
                </c:pt>
                <c:pt idx="48">
                  <c:v>5243</c:v>
                </c:pt>
                <c:pt idx="49">
                  <c:v>2722</c:v>
                </c:pt>
                <c:pt idx="50">
                  <c:v>2257</c:v>
                </c:pt>
                <c:pt idx="51">
                  <c:v>5952</c:v>
                </c:pt>
                <c:pt idx="52">
                  <c:v>2712</c:v>
                </c:pt>
                <c:pt idx="53">
                  <c:v>10279</c:v>
                </c:pt>
                <c:pt idx="54">
                  <c:v>7639</c:v>
                </c:pt>
                <c:pt idx="55">
                  <c:v>7289</c:v>
                </c:pt>
                <c:pt idx="56">
                  <c:v>3304</c:v>
                </c:pt>
                <c:pt idx="57">
                  <c:v>4275</c:v>
                </c:pt>
                <c:pt idx="58">
                  <c:v>3692</c:v>
                </c:pt>
                <c:pt idx="59">
                  <c:v>4194</c:v>
                </c:pt>
              </c:numCache>
            </c:numRef>
          </c:xVal>
          <c:yVal>
            <c:numRef>
              <c:f>'Health Trends'!$F$3:$F$68</c:f>
              <c:numCache>
                <c:formatCode>General</c:formatCode>
                <c:ptCount val="66"/>
                <c:pt idx="0">
                  <c:v>11.90104</c:v>
                </c:pt>
                <c:pt idx="1">
                  <c:v>10.75203</c:v>
                </c:pt>
                <c:pt idx="2">
                  <c:v>10.7249</c:v>
                </c:pt>
                <c:pt idx="3">
                  <c:v>11.621500000000001</c:v>
                </c:pt>
                <c:pt idx="4">
                  <c:v>10.338000000000001</c:v>
                </c:pt>
                <c:pt idx="5">
                  <c:v>4.867</c:v>
                </c:pt>
                <c:pt idx="6">
                  <c:v>3.4167000000000001</c:v>
                </c:pt>
                <c:pt idx="7">
                  <c:v>12.366669999999999</c:v>
                </c:pt>
                <c:pt idx="8">
                  <c:v>12.213700000000001</c:v>
                </c:pt>
                <c:pt idx="9">
                  <c:v>12.3127</c:v>
                </c:pt>
                <c:pt idx="10">
                  <c:v>11.494999999999999</c:v>
                </c:pt>
                <c:pt idx="11">
                  <c:v>12.771700000000001</c:v>
                </c:pt>
                <c:pt idx="12">
                  <c:v>10.943900000000001</c:v>
                </c:pt>
                <c:pt idx="13">
                  <c:v>9.9253999999999998</c:v>
                </c:pt>
                <c:pt idx="14">
                  <c:v>12.526900000000001</c:v>
                </c:pt>
                <c:pt idx="15">
                  <c:v>7.7829999999999995</c:v>
                </c:pt>
                <c:pt idx="16">
                  <c:v>11.668900000000001</c:v>
                </c:pt>
                <c:pt idx="17">
                  <c:v>9.8825000000000003</c:v>
                </c:pt>
                <c:pt idx="18">
                  <c:v>8.2966999999999995</c:v>
                </c:pt>
                <c:pt idx="19">
                  <c:v>4.9829999999999997</c:v>
                </c:pt>
                <c:pt idx="20">
                  <c:v>5.0170000000000003</c:v>
                </c:pt>
                <c:pt idx="21">
                  <c:v>9.2527000000000008</c:v>
                </c:pt>
                <c:pt idx="22">
                  <c:v>11.994700000000002</c:v>
                </c:pt>
                <c:pt idx="23">
                  <c:v>11.972999999999999</c:v>
                </c:pt>
                <c:pt idx="24">
                  <c:v>10.507300000000001</c:v>
                </c:pt>
                <c:pt idx="25">
                  <c:v>12.103299999999999</c:v>
                </c:pt>
                <c:pt idx="26">
                  <c:v>10.635999999999999</c:v>
                </c:pt>
                <c:pt idx="27">
                  <c:v>8.52</c:v>
                </c:pt>
                <c:pt idx="28">
                  <c:v>10.803000000000001</c:v>
                </c:pt>
                <c:pt idx="29">
                  <c:v>13.3733</c:v>
                </c:pt>
                <c:pt idx="30">
                  <c:v>12.382899999999999</c:v>
                </c:pt>
                <c:pt idx="31">
                  <c:v>7.0000000000000009</c:v>
                </c:pt>
                <c:pt idx="32">
                  <c:v>10.516999999999999</c:v>
                </c:pt>
                <c:pt idx="33">
                  <c:v>13.067</c:v>
                </c:pt>
                <c:pt idx="34">
                  <c:v>8.8010000000000002</c:v>
                </c:pt>
                <c:pt idx="35">
                  <c:v>12.366299999999999</c:v>
                </c:pt>
                <c:pt idx="36">
                  <c:v>12.149699999999999</c:v>
                </c:pt>
                <c:pt idx="37">
                  <c:v>10.1333</c:v>
                </c:pt>
                <c:pt idx="38">
                  <c:v>12.8337</c:v>
                </c:pt>
                <c:pt idx="39">
                  <c:v>13.55</c:v>
                </c:pt>
                <c:pt idx="40">
                  <c:v>12.45</c:v>
                </c:pt>
                <c:pt idx="41">
                  <c:v>11.483700000000001</c:v>
                </c:pt>
                <c:pt idx="42">
                  <c:v>9.0500000000000007</c:v>
                </c:pt>
                <c:pt idx="43">
                  <c:v>9.7496000000000009</c:v>
                </c:pt>
                <c:pt idx="44">
                  <c:v>12.5</c:v>
                </c:pt>
                <c:pt idx="45">
                  <c:v>6.5667</c:v>
                </c:pt>
                <c:pt idx="46">
                  <c:v>11.4171</c:v>
                </c:pt>
                <c:pt idx="47">
                  <c:v>5.9503000000000004</c:v>
                </c:pt>
                <c:pt idx="48">
                  <c:v>10.916700000000001</c:v>
                </c:pt>
                <c:pt idx="49">
                  <c:v>14.600000000000001</c:v>
                </c:pt>
                <c:pt idx="50">
                  <c:v>17.4163</c:v>
                </c:pt>
                <c:pt idx="51">
                  <c:v>12.8497</c:v>
                </c:pt>
                <c:pt idx="52">
                  <c:v>10.0167</c:v>
                </c:pt>
                <c:pt idx="53">
                  <c:v>9.85</c:v>
                </c:pt>
                <c:pt idx="54">
                  <c:v>4.117</c:v>
                </c:pt>
                <c:pt idx="55">
                  <c:v>3.9329999999999998</c:v>
                </c:pt>
                <c:pt idx="56">
                  <c:v>12.283000000000001</c:v>
                </c:pt>
                <c:pt idx="57">
                  <c:v>10.950699999999999</c:v>
                </c:pt>
                <c:pt idx="58">
                  <c:v>11.133700000000001</c:v>
                </c:pt>
                <c:pt idx="59">
                  <c:v>12.0663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C-43D6-BF16-34BA27BD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7087"/>
        <c:axId val="409264719"/>
      </c:scatterChart>
      <c:valAx>
        <c:axId val="11131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Steps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4719"/>
        <c:crosses val="autoZero"/>
        <c:crossBetween val="midCat"/>
      </c:valAx>
      <c:valAx>
        <c:axId val="409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Screen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Collection.xlsx]Avg ST by Day of Week!PivotTable10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Total ScreenTime By Day of Week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2FA3EE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'Avg ST by Day of Week'!$B$3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2FA3EE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ST by Day of Week'!$A$4:$A$11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'Avg ST by Day of Week'!$B$4:$B$11</c:f>
              <c:numCache>
                <c:formatCode>0.00</c:formatCode>
                <c:ptCount val="7"/>
                <c:pt idx="0">
                  <c:v>7.7516875000000001</c:v>
                </c:pt>
                <c:pt idx="1">
                  <c:v>11.683290000000001</c:v>
                </c:pt>
                <c:pt idx="2">
                  <c:v>11.820336666666668</c:v>
                </c:pt>
                <c:pt idx="3">
                  <c:v>11.742122222222223</c:v>
                </c:pt>
                <c:pt idx="4">
                  <c:v>10.221077777777777</c:v>
                </c:pt>
                <c:pt idx="5">
                  <c:v>11.105475</c:v>
                </c:pt>
                <c:pt idx="6">
                  <c:v>8.3767750000000003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8-4599-8992-FCE93A21A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68087247"/>
        <c:axId val="672340959"/>
        <c:axId val="0"/>
      </c:bar3DChart>
      <c:catAx>
        <c:axId val="56808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0959"/>
        <c:crosses val="autoZero"/>
        <c:auto val="1"/>
        <c:lblAlgn val="ctr"/>
        <c:lblOffset val="100"/>
        <c:noMultiLvlLbl val="0"/>
      </c:catAx>
      <c:valAx>
        <c:axId val="67234095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680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Collection.xlsx]Activities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Activities On Screen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2FA3EE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BCAA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86C15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D99C3F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CE6633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35DD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3.3333333333333229E-2"/>
              <c:y val="4.6296296296297994E-3"/>
            </c:manualLayout>
          </c:layout>
          <c:spPr>
            <a:solidFill>
              <a:srgbClr val="2FA3EE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dLbl>
          <c:idx val="0"/>
          <c:layout>
            <c:manualLayout>
              <c:x val="3.8888888888888785E-2"/>
              <c:y val="-4.6296296296296294E-3"/>
            </c:manualLayout>
          </c:layout>
          <c:spPr>
            <a:solidFill>
              <a:srgbClr val="4BCAA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alpha val="88000"/>
            </a:schemeClr>
          </a:solidFill>
          <a:ln>
            <a:solidFill>
              <a:schemeClr val="accent3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3">
                <a:lumMod val="50000"/>
              </a:schemeClr>
            </a:contourClr>
          </a:sp3d>
        </c:spPr>
        <c:dLbl>
          <c:idx val="0"/>
          <c:layout>
            <c:manualLayout>
              <c:x val="2.2222222222222223E-2"/>
              <c:y val="-8.4875562720133283E-17"/>
            </c:manualLayout>
          </c:layout>
          <c:spPr>
            <a:solidFill>
              <a:srgbClr val="86C15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dLbl>
          <c:idx val="0"/>
          <c:layout>
            <c:manualLayout>
              <c:x val="3.3333333333333284E-2"/>
              <c:y val="0"/>
            </c:manualLayout>
          </c:layout>
          <c:spPr>
            <a:solidFill>
              <a:srgbClr val="D99C3F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dLbl>
          <c:idx val="0"/>
          <c:layout>
            <c:manualLayout>
              <c:x val="3.8888888888888785E-2"/>
              <c:y val="0"/>
            </c:manualLayout>
          </c:layout>
          <c:spPr>
            <a:solidFill>
              <a:srgbClr val="CE6633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3.6111111111111059E-2"/>
              <c:y val="-4.2437781360066642E-17"/>
            </c:manualLayout>
          </c:layout>
          <c:spPr>
            <a:solidFill>
              <a:srgbClr val="A35DD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'Activities '!$A$3</c:f>
              <c:strCache>
                <c:ptCount val="1"/>
                <c:pt idx="0">
                  <c:v> Studying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CB-4278-94BD-479D3B93AC09}"/>
              </c:ext>
            </c:extLst>
          </c:dPt>
          <c:dLbls>
            <c:dLbl>
              <c:idx val="0"/>
              <c:layout>
                <c:manualLayout>
                  <c:x val="3.3333333333333229E-2"/>
                  <c:y val="4.6296296296297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CB-4278-94BD-479D3B93AC09}"/>
                </c:ext>
              </c:extLst>
            </c:dLbl>
            <c:spPr>
              <a:solidFill>
                <a:srgbClr val="2FA3EE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'!$A$4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4278-94BD-479D3B93AC09}"/>
            </c:ext>
          </c:extLst>
        </c:ser>
        <c:ser>
          <c:idx val="1"/>
          <c:order val="1"/>
          <c:tx>
            <c:strRef>
              <c:f>'Activities '!$B$3</c:f>
              <c:strCache>
                <c:ptCount val="1"/>
                <c:pt idx="0">
                  <c:v> Streaming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4DCB-4278-94BD-479D3B93AC09}"/>
              </c:ext>
            </c:extLst>
          </c:dPt>
          <c:dLbls>
            <c:dLbl>
              <c:idx val="0"/>
              <c:layout>
                <c:manualLayout>
                  <c:x val="3.888888888888878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CB-4278-94BD-479D3B93AC09}"/>
                </c:ext>
              </c:extLst>
            </c:dLbl>
            <c:spPr>
              <a:solidFill>
                <a:srgbClr val="4BCAA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'!$B$4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B-4278-94BD-479D3B93AC09}"/>
            </c:ext>
          </c:extLst>
        </c:ser>
        <c:ser>
          <c:idx val="2"/>
          <c:order val="2"/>
          <c:tx>
            <c:strRef>
              <c:f>'Activities '!$C$3</c:f>
              <c:strCache>
                <c:ptCount val="1"/>
                <c:pt idx="0">
                  <c:v> Social Media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3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CB-4278-94BD-479D3B93AC09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CB-4278-94BD-479D3B93AC09}"/>
                </c:ext>
              </c:extLst>
            </c:dLbl>
            <c:spPr>
              <a:solidFill>
                <a:srgbClr val="86C15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'!$C$4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B-4278-94BD-479D3B93AC09}"/>
            </c:ext>
          </c:extLst>
        </c:ser>
        <c:ser>
          <c:idx val="3"/>
          <c:order val="3"/>
          <c:tx>
            <c:strRef>
              <c:f>'Activities '!$D$3</c:f>
              <c:strCache>
                <c:ptCount val="1"/>
                <c:pt idx="0">
                  <c:v> Online Shopping  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4DCB-4278-94BD-479D3B93AC09}"/>
              </c:ext>
            </c:extLst>
          </c:dPt>
          <c:dLbls>
            <c:dLbl>
              <c:idx val="0"/>
              <c:layout>
                <c:manualLayout>
                  <c:x val="3.33333333333332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CB-4278-94BD-479D3B93AC09}"/>
                </c:ext>
              </c:extLst>
            </c:dLbl>
            <c:spPr>
              <a:solidFill>
                <a:srgbClr val="D99C3F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'!$D$4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B-4278-94BD-479D3B93AC09}"/>
            </c:ext>
          </c:extLst>
        </c:ser>
        <c:ser>
          <c:idx val="4"/>
          <c:order val="4"/>
          <c:tx>
            <c:strRef>
              <c:f>'Activities '!$E$3</c:f>
              <c:strCache>
                <c:ptCount val="1"/>
                <c:pt idx="0">
                  <c:v>Texting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5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DCB-4278-94BD-479D3B93AC09}"/>
              </c:ext>
            </c:extLst>
          </c:dPt>
          <c:dLbls>
            <c:dLbl>
              <c:idx val="0"/>
              <c:layout>
                <c:manualLayout>
                  <c:x val="3.88888888888887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CB-4278-94BD-479D3B93AC09}"/>
                </c:ext>
              </c:extLst>
            </c:dLbl>
            <c:spPr>
              <a:solidFill>
                <a:srgbClr val="CE6633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'!$E$4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B-4278-94BD-479D3B93AC09}"/>
            </c:ext>
          </c:extLst>
        </c:ser>
        <c:ser>
          <c:idx val="5"/>
          <c:order val="5"/>
          <c:tx>
            <c:strRef>
              <c:f>'Activities '!$F$3</c:f>
              <c:strCache>
                <c:ptCount val="1"/>
                <c:pt idx="0">
                  <c:v> Facetime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DCB-4278-94BD-479D3B93AC09}"/>
              </c:ext>
            </c:extLst>
          </c:dPt>
          <c:dLbls>
            <c:dLbl>
              <c:idx val="0"/>
              <c:layout>
                <c:manualLayout>
                  <c:x val="3.6111111111111059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CB-4278-94BD-479D3B93AC09}"/>
                </c:ext>
              </c:extLst>
            </c:dLbl>
            <c:spPr>
              <a:solidFill>
                <a:srgbClr val="A35DD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'Activities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'Activities '!$F$4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B-4278-94BD-479D3B93A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3170927"/>
        <c:axId val="690856079"/>
        <c:axId val="0"/>
      </c:bar3DChart>
      <c:catAx>
        <c:axId val="1113170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856079"/>
        <c:crosses val="autoZero"/>
        <c:auto val="1"/>
        <c:lblAlgn val="ctr"/>
        <c:lblOffset val="100"/>
        <c:noMultiLvlLbl val="0"/>
      </c:catAx>
      <c:valAx>
        <c:axId val="69085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31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Collection.xlsx]Top Used App!PivotTable11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Used App'!$B$3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A1-4C1A-B911-F82FD7528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A1-4C1A-B911-F82FD7528D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A1-4C1A-B911-F82FD7528D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A1-4C1A-B911-F82FD7528D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A1-4C1A-B911-F82FD7528D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A1-4C1A-B911-F82FD7528D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A1-4C1A-B911-F82FD7528D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A1-4C1A-B911-F82FD7528D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Used App'!$A$4:$A$12</c:f>
              <c:strCache>
                <c:ptCount val="8"/>
                <c:pt idx="0">
                  <c:v>Apple TV</c:v>
                </c:pt>
                <c:pt idx="1">
                  <c:v>Google Maps</c:v>
                </c:pt>
                <c:pt idx="2">
                  <c:v>Hulu</c:v>
                </c:pt>
                <c:pt idx="3">
                  <c:v>Messages</c:v>
                </c:pt>
                <c:pt idx="4">
                  <c:v>Netflix</c:v>
                </c:pt>
                <c:pt idx="5">
                  <c:v>Safari</c:v>
                </c:pt>
                <c:pt idx="6">
                  <c:v>Tiktok</c:v>
                </c:pt>
                <c:pt idx="7">
                  <c:v>(blank)</c:v>
                </c:pt>
              </c:strCache>
            </c:strRef>
          </c:cat>
          <c:val>
            <c:numRef>
              <c:f>'Top Used App'!$B$4:$B$12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19</c:v>
                </c:pt>
                <c:pt idx="5">
                  <c:v>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E-4877-B8D2-71F1CAF2E8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Screen Time (hr)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Screen Time (hr)</a:t>
          </a:r>
        </a:p>
      </cx:txPr>
    </cx:title>
    <cx:plotArea>
      <cx:plotAreaRegion>
        <cx:series layoutId="boxWhisker" uniqueId="{214566CD-29AF-49EA-8604-C21F2269F174}">
          <cx:tx>
            <cx:txData>
              <cx:f>_xlchart.v1.0</cx:f>
              <cx:v>Total Screen Time (hr) -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331754</xdr:colOff>
      <xdr:row>64</xdr:row>
      <xdr:rowOff>172851</xdr:rowOff>
    </xdr:from>
    <xdr:to>
      <xdr:col>9</xdr:col>
      <xdr:colOff>448062</xdr:colOff>
      <xdr:row>80</xdr:row>
      <xdr:rowOff>13194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EB8ED-CDD8-3639-5C0B-25711F53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265906</xdr:colOff>
      <xdr:row>65</xdr:row>
      <xdr:rowOff>55570</xdr:rowOff>
    </xdr:from>
    <xdr:to>
      <xdr:col>17</xdr:col>
      <xdr:colOff>583406</xdr:colOff>
      <xdr:row>80</xdr:row>
      <xdr:rowOff>60333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6A5F7D-6260-5615-D2C6-9161C0C98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0831" y="11990395"/>
              <a:ext cx="4981575" cy="2722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154781</xdr:colOff>
      <xdr:row>80</xdr:row>
      <xdr:rowOff>124618</xdr:rowOff>
    </xdr:from>
    <xdr:to>
      <xdr:col>9</xdr:col>
      <xdr:colOff>265906</xdr:colOff>
      <xdr:row>95</xdr:row>
      <xdr:rowOff>129381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D758A1-C38A-A025-EEDF-78A1FEC7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0</xdr:row>
      <xdr:rowOff>219075</xdr:rowOff>
    </xdr:from>
    <xdr:to>
      <xdr:col>13</xdr:col>
      <xdr:colOff>247650</xdr:colOff>
      <xdr:row>14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651B2-FFF1-86AE-548D-4672AA16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15</xdr:row>
      <xdr:rowOff>22225</xdr:rowOff>
    </xdr:from>
    <xdr:to>
      <xdr:col>13</xdr:col>
      <xdr:colOff>266700</xdr:colOff>
      <xdr:row>30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B1A7F-3792-86E9-2998-C35ADED8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387350</xdr:colOff>
      <xdr:row>0</xdr:row>
      <xdr:rowOff>180975</xdr:rowOff>
    </xdr:from>
    <xdr:to>
      <xdr:col>20</xdr:col>
      <xdr:colOff>336550</xdr:colOff>
      <xdr:row>15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B40CFF-51C3-5D99-6219-E0B7070B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41275</xdr:rowOff>
    </xdr:from>
    <xdr:to>
      <xdr:col>13</xdr:col>
      <xdr:colOff>215900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E2071-6B4C-F2EB-423A-EEEA2A83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5</xdr:row>
      <xdr:rowOff>3175</xdr:rowOff>
    </xdr:from>
    <xdr:to>
      <xdr:col>5</xdr:col>
      <xdr:colOff>619125</xdr:colOff>
      <xdr:row>20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ADF1-CCA9-035F-DBF1-4BD142D5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600305</xdr:colOff>
      <xdr:row>1</xdr:row>
      <xdr:rowOff>93842</xdr:rowOff>
    </xdr:from>
    <xdr:to>
      <xdr:col>13</xdr:col>
      <xdr:colOff>320855</xdr:colOff>
      <xdr:row>22</xdr:row>
      <xdr:rowOff>130356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5C756-85CF-C2F1-65A3-8DA0BB6F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Shah" refreshedDate="45261.786313425924" createdVersion="8" refreshedVersion="8" minRefreshableVersion="3" recordCount="61" xr:uid="{896CCBC4-4D90-41B4-B5DF-FCC7FB70987B}">
  <cacheSource type="worksheet">
    <worksheetSource ref="B1:U62" sheet="Data"/>
  </cacheSource>
  <cacheFields count="20">
    <cacheField name="Date" numFmtId="14">
      <sharedItems containsSemiMixedTypes="0" containsNonDate="0" containsDate="1" containsString="0" minDate="2023-10-01T00:00:00" maxDate="2023-12-01T00:00:00"/>
    </cacheField>
    <cacheField name="Day of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otal Screen Time (hr)" numFmtId="0">
      <sharedItems containsMixedTypes="1" containsNumber="1" minValue="3.4167000000000001" maxValue="17.4163"/>
    </cacheField>
    <cacheField name="Work Screen Time (hr)" numFmtId="0">
      <sharedItems containsMixedTypes="1" containsNumber="1" minValue="0" maxValue="7.35"/>
    </cacheField>
    <cacheField name="Phone Screen Time (hr) " numFmtId="0">
      <sharedItems containsSemiMixedTypes="0" containsString="0" containsNumber="1" minValue="1.8" maxValue="8.6999999999999993"/>
    </cacheField>
    <cacheField name="Tablet Screen Time (hr)" numFmtId="0">
      <sharedItems containsMixedTypes="1" containsNumber="1" minValue="0" maxValue="3.8330000000000002"/>
    </cacheField>
    <cacheField name="Personal Laptop Screen Time (hr)" numFmtId="0">
      <sharedItems containsMixedTypes="1" containsNumber="1" minValue="0" maxValue="7.867"/>
    </cacheField>
    <cacheField name="TV Screen Time (hr)" numFmtId="0">
      <sharedItems containsMixedTypes="1" containsNumber="1" minValue="0" maxValue="4.75"/>
    </cacheField>
    <cacheField name="Streaming" numFmtId="0">
      <sharedItems containsSemiMixedTypes="0" containsString="0" containsNumber="1" containsInteger="1" minValue="0" maxValue="1"/>
    </cacheField>
    <cacheField name="Social Media" numFmtId="0">
      <sharedItems containsSemiMixedTypes="0" containsString="0" containsNumber="1" containsInteger="1" minValue="0" maxValue="1"/>
    </cacheField>
    <cacheField name="iMessage " numFmtId="0">
      <sharedItems containsSemiMixedTypes="0" containsString="0" containsNumber="1" containsInteger="1" minValue="0" maxValue="1"/>
    </cacheField>
    <cacheField name="Facetime" numFmtId="0">
      <sharedItems containsSemiMixedTypes="0" containsString="0" containsNumber="1" containsInteger="1" minValue="0" maxValue="1"/>
    </cacheField>
    <cacheField name="Online Shopping  " numFmtId="0">
      <sharedItems containsSemiMixedTypes="0" containsString="0" containsNumber="1" containsInteger="1" minValue="0" maxValue="1"/>
    </cacheField>
    <cacheField name="Studying" numFmtId="0">
      <sharedItems containsSemiMixedTypes="0" containsString="0" containsNumber="1" containsInteger="1" minValue="0" maxValue="1"/>
    </cacheField>
    <cacheField name="Top Used App" numFmtId="0">
      <sharedItems/>
    </cacheField>
    <cacheField name="Sleep (hr)" numFmtId="0">
      <sharedItems containsMixedTypes="1" containsNumber="1" minValue="6.3170000000000002" maxValue="8.7669999999999995"/>
    </cacheField>
    <cacheField name="Exercise Time (hr)" numFmtId="0">
      <sharedItems containsSemiMixedTypes="0" containsString="0" containsNumber="1" minValue="0" maxValue="1.1000000000000001"/>
    </cacheField>
    <cacheField name="Calories Burned " numFmtId="0">
      <sharedItems containsSemiMixedTypes="0" containsString="0" containsNumber="1" containsInteger="1" minValue="108" maxValue="607"/>
    </cacheField>
    <cacheField name="Total Steps " numFmtId="0">
      <sharedItems containsSemiMixedTypes="0" containsString="0" containsNumber="1" containsInteger="1" minValue="2257" maxValue="22289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Shah" refreshedDate="45261.78934988426" createdVersion="8" refreshedVersion="8" minRefreshableVersion="3" recordCount="62" xr:uid="{29367891-9237-4B41-8E32-97546B778CDB}">
  <cacheSource type="worksheet">
    <worksheetSource ref="B1:U63" sheet="Data"/>
  </cacheSource>
  <cacheFields count="20">
    <cacheField name="Date" numFmtId="14">
      <sharedItems containsDate="1" containsMixedTypes="1" minDate="2023-10-01T00:00:00" maxDate="2023-12-01T00:00:00"/>
    </cacheField>
    <cacheField name="Day of Week" numFmtId="0">
      <sharedItems containsBlank="1"/>
    </cacheField>
    <cacheField name="Total Screen Time (hr)" numFmtId="0">
      <sharedItems containsBlank="1" containsMixedTypes="1" containsNumber="1" minValue="3.4167000000000001" maxValue="17.4163"/>
    </cacheField>
    <cacheField name="Work Screen Time (hr)" numFmtId="0">
      <sharedItems containsMixedTypes="1" containsNumber="1" minValue="0" maxValue="138.74874"/>
    </cacheField>
    <cacheField name="Phone Screen Time (hr) " numFmtId="0">
      <sharedItems containsSemiMixedTypes="0" containsString="0" containsNumber="1" minValue="1.8" maxValue="258.23829999999992"/>
    </cacheField>
    <cacheField name="Tablet Screen Time (hr)" numFmtId="0">
      <sharedItems containsMixedTypes="1" containsNumber="1" minValue="0" maxValue="53.056139999999992"/>
    </cacheField>
    <cacheField name="Personal Laptop Screen Time (hr)" numFmtId="0">
      <sharedItems containsMixedTypes="1" containsNumber="1" minValue="0" maxValue="125.11045999999999"/>
    </cacheField>
    <cacheField name="TV Screen Time (hr)" numFmtId="0">
      <sharedItems containsMixedTypes="1" containsNumber="1" minValue="0" maxValue="56.919299999999993"/>
    </cacheField>
    <cacheField name="Streaming" numFmtId="0">
      <sharedItems containsString="0" containsBlank="1" containsNumber="1" containsInteger="1" minValue="0" maxValue="1"/>
    </cacheField>
    <cacheField name="Social Media" numFmtId="0">
      <sharedItems containsString="0" containsBlank="1" containsNumber="1" containsInteger="1" minValue="0" maxValue="1"/>
    </cacheField>
    <cacheField name="iMessage " numFmtId="0">
      <sharedItems containsString="0" containsBlank="1" containsNumber="1" containsInteger="1" minValue="0" maxValue="1"/>
    </cacheField>
    <cacheField name="Facetime" numFmtId="0">
      <sharedItems containsString="0" containsBlank="1" containsNumber="1" containsInteger="1" minValue="0" maxValue="1"/>
    </cacheField>
    <cacheField name="Online Shopping  " numFmtId="0">
      <sharedItems containsString="0" containsBlank="1" containsNumber="1" containsInteger="1" minValue="0" maxValue="1"/>
    </cacheField>
    <cacheField name="Studying" numFmtId="0">
      <sharedItems containsString="0" containsBlank="1" containsNumber="1" containsInteger="1" minValue="0" maxValue="1"/>
    </cacheField>
    <cacheField name="Top Used App" numFmtId="0">
      <sharedItems containsBlank="1" count="8">
        <s v="Safari"/>
        <s v="Netflix"/>
        <s v="Tiktok"/>
        <s v="Google Maps"/>
        <s v="Apple TV"/>
        <s v="Hulu"/>
        <s v="Messages"/>
        <m/>
      </sharedItems>
    </cacheField>
    <cacheField name="Sleep (hr)" numFmtId="0">
      <sharedItems containsBlank="1" containsMixedTypes="1" containsNumber="1" minValue="6.3170000000000002" maxValue="8.7669999999999995"/>
    </cacheField>
    <cacheField name="Exercise Time (hr)" numFmtId="0">
      <sharedItems containsString="0" containsBlank="1" containsNumber="1" minValue="0" maxValue="1.1000000000000001"/>
    </cacheField>
    <cacheField name="Calories Burned " numFmtId="0">
      <sharedItems containsString="0" containsBlank="1" containsNumber="1" containsInteger="1" minValue="108" maxValue="607"/>
    </cacheField>
    <cacheField name="Total Steps " numFmtId="0">
      <sharedItems containsString="0" containsBlank="1" containsNumber="1" containsInteger="1" minValue="2257" maxValue="22289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3-10-01T00:00:00"/>
    <x v="0"/>
    <s v="-"/>
    <s v="-"/>
    <n v="5"/>
    <s v="-"/>
    <s v="-"/>
    <s v="-"/>
    <n v="0"/>
    <n v="1"/>
    <n v="1"/>
    <n v="1"/>
    <n v="1"/>
    <n v="1"/>
    <s v="Safari"/>
    <s v="-"/>
    <n v="0.11667"/>
    <n v="221"/>
    <n v="4013"/>
    <s v="VA"/>
  </r>
  <r>
    <d v="2023-10-02T00:00:00"/>
    <x v="1"/>
    <n v="11.90104"/>
    <n v="7.0599400000000001"/>
    <n v="1.8"/>
    <n v="1.8035999999999999"/>
    <n v="1.2375"/>
    <n v="0"/>
    <n v="1"/>
    <n v="1"/>
    <n v="1"/>
    <n v="0"/>
    <n v="0"/>
    <n v="1"/>
    <s v="Netflix"/>
    <n v="7.9829999999999997"/>
    <n v="6.6669999999999993E-2"/>
    <n v="239"/>
    <n v="4568"/>
    <s v="VA"/>
  </r>
  <r>
    <d v="2023-10-03T00:00:00"/>
    <x v="2"/>
    <n v="10.75203"/>
    <n v="5.6210000000000004"/>
    <n v="4.4329999999999998"/>
    <n v="0.16667000000000001"/>
    <n v="0.53135999999999994"/>
    <n v="0"/>
    <n v="1"/>
    <n v="1"/>
    <n v="1"/>
    <n v="0"/>
    <n v="0"/>
    <n v="0"/>
    <s v="Tiktok"/>
    <n v="7.3330000000000002"/>
    <n v="6.6669999999999993E-2"/>
    <n v="204"/>
    <n v="3966"/>
    <s v="VA"/>
  </r>
  <r>
    <d v="2023-10-04T00:00:00"/>
    <x v="3"/>
    <n v="10.7249"/>
    <n v="4.4710000000000001"/>
    <n v="3.0832999999999999"/>
    <n v="2.2000000000000002"/>
    <n v="0.97059999999999991"/>
    <n v="0"/>
    <n v="1"/>
    <n v="1"/>
    <n v="1"/>
    <n v="0"/>
    <n v="1"/>
    <n v="1"/>
    <s v="Netflix"/>
    <n v="7.8330000000000002"/>
    <n v="0.11667"/>
    <n v="207"/>
    <n v="3682"/>
    <s v="VA"/>
  </r>
  <r>
    <d v="2023-10-05T00:00:00"/>
    <x v="4"/>
    <n v="11.621500000000001"/>
    <n v="4.2774999999999999"/>
    <n v="5.05"/>
    <n v="0.26900000000000002"/>
    <n v="2.0249999999999999"/>
    <n v="0"/>
    <n v="1"/>
    <n v="1"/>
    <n v="1"/>
    <n v="0"/>
    <n v="1"/>
    <n v="1"/>
    <s v="Safari"/>
    <n v="7.85"/>
    <n v="6.6669999999999993E-2"/>
    <n v="238"/>
    <n v="4576"/>
    <s v="VA"/>
  </r>
  <r>
    <d v="2023-10-06T00:00:00"/>
    <x v="5"/>
    <n v="10.338000000000001"/>
    <n v="1.6675"/>
    <n v="3.9830000000000001"/>
    <n v="2.0832999999999999"/>
    <n v="1.0375000000000001"/>
    <n v="1.5667"/>
    <n v="1"/>
    <n v="1"/>
    <n v="1"/>
    <n v="1"/>
    <n v="1"/>
    <n v="1"/>
    <s v="Netflix"/>
    <n v="8.0670000000000002"/>
    <n v="1.1000000000000001"/>
    <n v="388"/>
    <n v="10440"/>
    <s v="VA"/>
  </r>
  <r>
    <d v="2023-10-07T00:00:00"/>
    <x v="6"/>
    <n v="4.867"/>
    <n v="0"/>
    <n v="4.867"/>
    <n v="0"/>
    <n v="0"/>
    <n v="0"/>
    <n v="0"/>
    <n v="1"/>
    <n v="1"/>
    <n v="0"/>
    <n v="0"/>
    <n v="0"/>
    <s v="Google Maps"/>
    <n v="6.8330000000000002"/>
    <n v="0.1"/>
    <n v="184"/>
    <n v="4976"/>
    <s v="NJ-VA"/>
  </r>
  <r>
    <d v="2023-10-08T00:00:00"/>
    <x v="0"/>
    <n v="3.4167000000000001"/>
    <n v="0"/>
    <n v="3.4167000000000001"/>
    <n v="0"/>
    <n v="0"/>
    <n v="0"/>
    <n v="0"/>
    <n v="1"/>
    <n v="0"/>
    <n v="0"/>
    <n v="0"/>
    <n v="0"/>
    <s v="Google Maps"/>
    <n v="7.0830000000000002"/>
    <n v="0.61670000000000003"/>
    <n v="607"/>
    <n v="22289"/>
    <s v="NY-NJ"/>
  </r>
  <r>
    <d v="2023-10-09T00:00:00"/>
    <x v="1"/>
    <n v="12.366669999999999"/>
    <n v="0"/>
    <n v="8.6999999999999993"/>
    <n v="0.16667000000000001"/>
    <n v="3.5"/>
    <n v="0"/>
    <n v="0"/>
    <n v="1"/>
    <n v="1"/>
    <n v="0"/>
    <n v="0"/>
    <n v="1"/>
    <s v="Google Maps"/>
    <n v="7.4829999999999997"/>
    <n v="0.18332999999999999"/>
    <n v="218"/>
    <n v="4834"/>
    <s v="NJ-VA"/>
  </r>
  <r>
    <d v="2023-10-10T00:00:00"/>
    <x v="2"/>
    <n v="12.213700000000001"/>
    <n v="4.3243999999999998"/>
    <n v="4.2670000000000003"/>
    <n v="0.56669999999999998"/>
    <n v="3.0556000000000001"/>
    <n v="0"/>
    <n v="1"/>
    <n v="1"/>
    <n v="1"/>
    <n v="0"/>
    <n v="0"/>
    <n v="1"/>
    <s v="Tiktok"/>
    <n v="6.3170000000000002"/>
    <n v="0.13300000000000001"/>
    <n v="243"/>
    <n v="4974"/>
    <s v="VA"/>
  </r>
  <r>
    <d v="2023-10-11T00:00:00"/>
    <x v="3"/>
    <n v="12.3127"/>
    <n v="3.5880000000000001"/>
    <n v="4.7670000000000003"/>
    <n v="1.3667"/>
    <n v="2.5910000000000002"/>
    <n v="0"/>
    <n v="1"/>
    <n v="1"/>
    <n v="1"/>
    <n v="1"/>
    <n v="1"/>
    <n v="1"/>
    <s v="Tiktok"/>
    <n v="7.9"/>
    <n v="0.15"/>
    <n v="185"/>
    <n v="4905"/>
    <s v="VA"/>
  </r>
  <r>
    <d v="2023-10-12T00:00:00"/>
    <x v="4"/>
    <n v="11.494999999999999"/>
    <n v="4.516"/>
    <n v="4.1669999999999998"/>
    <n v="0.35"/>
    <n v="2.4620000000000002"/>
    <n v="0"/>
    <n v="0"/>
    <n v="1"/>
    <n v="1"/>
    <n v="0"/>
    <n v="0"/>
    <n v="1"/>
    <s v="Tiktok"/>
    <n v="7.25"/>
    <n v="0.16700000000000001"/>
    <n v="231"/>
    <n v="5278"/>
    <s v="VA"/>
  </r>
  <r>
    <d v="2023-10-13T00:00:00"/>
    <x v="5"/>
    <n v="12.771700000000001"/>
    <n v="0.58899999999999997"/>
    <n v="3.35"/>
    <n v="0.9"/>
    <n v="5.5830000000000002"/>
    <n v="2.3496999999999999"/>
    <n v="1"/>
    <n v="1"/>
    <n v="1"/>
    <n v="0"/>
    <n v="0"/>
    <n v="1"/>
    <s v="Apple TV"/>
    <n v="8.7669999999999995"/>
    <n v="1.67E-2"/>
    <n v="108"/>
    <n v="3578"/>
    <s v="VA"/>
  </r>
  <r>
    <d v="2023-10-14T00:00:00"/>
    <x v="6"/>
    <n v="10.943900000000001"/>
    <n v="0"/>
    <n v="3.1333000000000002"/>
    <n v="1.2666999999999999"/>
    <n v="3.9272"/>
    <n v="2.6166999999999998"/>
    <n v="1"/>
    <n v="1"/>
    <n v="1"/>
    <n v="0"/>
    <n v="0"/>
    <n v="1"/>
    <s v="Apple TV"/>
    <n v="8.0329999999999995"/>
    <n v="9.1700000000000004E-2"/>
    <n v="224"/>
    <n v="5628"/>
    <s v="VA"/>
  </r>
  <r>
    <d v="2023-10-15T00:00:00"/>
    <x v="0"/>
    <n v="9.9253999999999998"/>
    <n v="0"/>
    <n v="1.85"/>
    <n v="2.0667"/>
    <n v="3.6419999999999999"/>
    <n v="2.3666999999999998"/>
    <n v="1"/>
    <n v="1"/>
    <n v="0"/>
    <n v="0"/>
    <n v="0"/>
    <n v="1"/>
    <s v="Apple TV"/>
    <n v="8.5299999999999994"/>
    <n v="0.1583"/>
    <n v="193"/>
    <n v="3262"/>
    <s v="VA"/>
  </r>
  <r>
    <d v="2023-10-16T00:00:00"/>
    <x v="1"/>
    <n v="12.526900000000001"/>
    <n v="1.4953000000000001"/>
    <n v="4"/>
    <n v="3.8330000000000002"/>
    <n v="3.1985999999999999"/>
    <n v="0"/>
    <n v="1"/>
    <n v="1"/>
    <n v="0"/>
    <n v="1"/>
    <n v="0"/>
    <n v="1"/>
    <s v="Apple TV"/>
    <n v="8.5167000000000002"/>
    <n v="0.63329999999999997"/>
    <n v="319"/>
    <n v="6553"/>
    <s v="VA"/>
  </r>
  <r>
    <d v="2023-10-17T00:00:00"/>
    <x v="2"/>
    <n v="7.7829999999999995"/>
    <n v="2.6160000000000001"/>
    <n v="3.9169999999999998"/>
    <n v="0"/>
    <n v="1.25"/>
    <n v="0"/>
    <n v="1"/>
    <n v="1"/>
    <n v="0"/>
    <n v="0"/>
    <n v="0"/>
    <n v="1"/>
    <s v="Tiktok"/>
    <n v="7.367"/>
    <n v="0.1"/>
    <n v="206"/>
    <n v="4595"/>
    <s v="VA"/>
  </r>
  <r>
    <d v="2023-10-18T00:00:00"/>
    <x v="3"/>
    <n v="11.668900000000001"/>
    <n v="2.7856000000000001"/>
    <n v="5.75"/>
    <n v="2.8833000000000002"/>
    <n v="0.25"/>
    <n v="0"/>
    <n v="1"/>
    <n v="1"/>
    <n v="1"/>
    <n v="0"/>
    <n v="1"/>
    <n v="0"/>
    <s v="Apple TV"/>
    <n v="7.117"/>
    <n v="0.43330000000000002"/>
    <n v="302"/>
    <n v="7593"/>
    <s v="VA"/>
  </r>
  <r>
    <d v="2023-10-19T00:00:00"/>
    <x v="4"/>
    <n v="9.8825000000000003"/>
    <n v="2.855"/>
    <n v="5.45"/>
    <n v="0.61670000000000003"/>
    <n v="0.96079999999999999"/>
    <n v="0"/>
    <n v="1"/>
    <n v="1"/>
    <n v="1"/>
    <n v="0"/>
    <n v="1"/>
    <n v="1"/>
    <s v="Tiktok"/>
    <n v="7.65"/>
    <n v="0.3"/>
    <n v="241"/>
    <n v="5717"/>
    <s v="VA"/>
  </r>
  <r>
    <d v="2023-10-20T00:00:00"/>
    <x v="5"/>
    <n v="8.2966999999999995"/>
    <n v="3.9453999999999998"/>
    <n v="3.633"/>
    <n v="0.48330000000000001"/>
    <n v="0.23499999999999999"/>
    <n v="0"/>
    <n v="1"/>
    <n v="1"/>
    <n v="0"/>
    <n v="0"/>
    <n v="0"/>
    <n v="1"/>
    <s v="Tiktok"/>
    <n v="8.7332999999999998"/>
    <n v="0.63329999999999997"/>
    <n v="371"/>
    <n v="8720"/>
    <s v="VA"/>
  </r>
  <r>
    <d v="2023-10-21T00:00:00"/>
    <x v="6"/>
    <n v="4.9829999999999997"/>
    <n v="0"/>
    <n v="4.7329999999999997"/>
    <n v="0"/>
    <n v="0.25"/>
    <n v="0"/>
    <n v="0"/>
    <n v="1"/>
    <n v="1"/>
    <n v="0"/>
    <n v="0"/>
    <n v="0"/>
    <s v="Tiktok"/>
    <n v="8.4167000000000005"/>
    <n v="0.26667000000000002"/>
    <n v="356"/>
    <n v="10734"/>
    <s v="VA"/>
  </r>
  <r>
    <d v="2023-10-22T00:00:00"/>
    <x v="0"/>
    <n v="5.0170000000000003"/>
    <n v="0"/>
    <n v="5.0170000000000003"/>
    <n v="0"/>
    <n v="0"/>
    <n v="0"/>
    <n v="0"/>
    <n v="1"/>
    <n v="0"/>
    <n v="0"/>
    <n v="0"/>
    <n v="0"/>
    <s v="Tiktok"/>
    <n v="7.25"/>
    <n v="0.68330000000000002"/>
    <n v="387"/>
    <n v="13696"/>
    <s v="VA"/>
  </r>
  <r>
    <d v="2023-10-23T00:00:00"/>
    <x v="1"/>
    <n v="9.2527000000000008"/>
    <n v="1.1667000000000001"/>
    <n v="3.7829999999999999"/>
    <n v="0.55000000000000004"/>
    <n v="3.7530000000000001"/>
    <n v="0"/>
    <n v="1"/>
    <n v="0"/>
    <n v="0"/>
    <n v="0"/>
    <n v="0"/>
    <n v="1"/>
    <s v="Tiktok"/>
    <n v="8.5"/>
    <n v="0.2"/>
    <n v="198"/>
    <n v="3207"/>
    <s v="VA"/>
  </r>
  <r>
    <d v="2023-10-24T00:00:00"/>
    <x v="2"/>
    <n v="11.994700000000002"/>
    <n v="2.7610000000000001"/>
    <n v="3.2166999999999999"/>
    <n v="0"/>
    <n v="6.0170000000000003"/>
    <n v="0"/>
    <n v="0"/>
    <n v="0"/>
    <n v="1"/>
    <n v="0"/>
    <n v="0"/>
    <n v="1"/>
    <s v="Safari"/>
    <n v="7.2169999999999996"/>
    <n v="0.1"/>
    <n v="228"/>
    <n v="4387"/>
    <s v="VA"/>
  </r>
  <r>
    <d v="2023-10-25T00:00:00"/>
    <x v="3"/>
    <n v="11.972999999999999"/>
    <n v="3.7730000000000001"/>
    <n v="5.85"/>
    <n v="1.2666999999999999"/>
    <n v="1.0832999999999999"/>
    <n v="0"/>
    <n v="1"/>
    <n v="1"/>
    <n v="1"/>
    <n v="1"/>
    <n v="0"/>
    <n v="1"/>
    <s v="Tiktok"/>
    <n v="7.1669999999999998"/>
    <n v="0.21667"/>
    <n v="224"/>
    <n v="4816"/>
    <s v="VA"/>
  </r>
  <r>
    <d v="2023-10-26T00:00:00"/>
    <x v="4"/>
    <n v="10.507300000000001"/>
    <n v="1.7033"/>
    <n v="3.5670000000000002"/>
    <n v="1.2"/>
    <n v="4.0369999999999999"/>
    <n v="0"/>
    <n v="0"/>
    <n v="1"/>
    <n v="1"/>
    <n v="0"/>
    <n v="0"/>
    <n v="1"/>
    <s v="Tiktok"/>
    <n v="7.7169999999999996"/>
    <n v="0.13300000000000001"/>
    <n v="245"/>
    <n v="4541"/>
    <s v="VA"/>
  </r>
  <r>
    <d v="2023-10-27T00:00:00"/>
    <x v="5"/>
    <n v="12.103299999999999"/>
    <n v="1.0832999999999999"/>
    <n v="5.5670000000000002"/>
    <n v="0.5"/>
    <n v="3.8530000000000002"/>
    <n v="1.1000000000000001"/>
    <n v="0"/>
    <n v="1"/>
    <n v="0"/>
    <n v="0"/>
    <n v="0"/>
    <n v="1"/>
    <s v="Tiktok"/>
    <n v="7.6"/>
    <n v="1"/>
    <n v="362"/>
    <n v="9024"/>
    <s v="VA"/>
  </r>
  <r>
    <d v="2023-10-28T00:00:00"/>
    <x v="6"/>
    <n v="10.635999999999999"/>
    <n v="0"/>
    <n v="3.5830000000000002"/>
    <n v="0"/>
    <n v="6.5529999999999999"/>
    <n v="0.5"/>
    <n v="0"/>
    <n v="1"/>
    <n v="0"/>
    <n v="0"/>
    <n v="0"/>
    <n v="1"/>
    <s v="Tiktok"/>
    <n v="6.6669999999999998"/>
    <n v="6.7000000000000004E-2"/>
    <n v="277"/>
    <n v="10499"/>
    <s v="VA"/>
  </r>
  <r>
    <d v="2023-10-29T00:00:00"/>
    <x v="0"/>
    <n v="8.52"/>
    <n v="0"/>
    <n v="3.4"/>
    <n v="0"/>
    <n v="5.12"/>
    <n v="0"/>
    <n v="0"/>
    <n v="1"/>
    <n v="1"/>
    <n v="0"/>
    <n v="0"/>
    <n v="1"/>
    <s v="Tiktok"/>
    <n v="6.9169999999999998"/>
    <n v="8.3000000000000004E-2"/>
    <n v="231"/>
    <n v="5034"/>
    <s v="VA"/>
  </r>
  <r>
    <d v="2023-10-30T00:00:00"/>
    <x v="1"/>
    <n v="10.803000000000001"/>
    <n v="4.3330000000000002"/>
    <n v="3.2"/>
    <n v="0"/>
    <n v="0.77"/>
    <n v="2.5"/>
    <n v="0"/>
    <n v="1"/>
    <n v="1"/>
    <n v="1"/>
    <n v="0"/>
    <n v="1"/>
    <s v="Tiktok"/>
    <n v="8.3000000000000007"/>
    <n v="0.05"/>
    <n v="239"/>
    <n v="4433"/>
    <s v="VA"/>
  </r>
  <r>
    <d v="2023-10-31T00:00:00"/>
    <x v="2"/>
    <n v="13.3733"/>
    <n v="4.2670000000000003"/>
    <n v="4.9530000000000003"/>
    <n v="0.55000000000000004"/>
    <n v="1.85"/>
    <n v="1.7533000000000001"/>
    <n v="1"/>
    <n v="1"/>
    <n v="1"/>
    <n v="0"/>
    <n v="0"/>
    <n v="1"/>
    <s v="Tiktok"/>
    <n v="8.2669999999999995"/>
    <n v="0.11700000000000001"/>
    <n v="165"/>
    <n v="2826"/>
    <s v="VA"/>
  </r>
  <r>
    <d v="2023-11-01T00:00:00"/>
    <x v="3"/>
    <n v="12.382899999999999"/>
    <n v="4.5"/>
    <n v="3.633"/>
    <n v="0.38329999999999997"/>
    <n v="1.9333"/>
    <n v="1.9333"/>
    <n v="1"/>
    <n v="1"/>
    <n v="1"/>
    <n v="0"/>
    <n v="0"/>
    <n v="1"/>
    <s v="Netflix"/>
    <n v="7.617"/>
    <n v="0.16700000000000001"/>
    <n v="224"/>
    <n v="4127"/>
    <s v="VA"/>
  </r>
  <r>
    <d v="2023-11-02T00:00:00"/>
    <x v="4"/>
    <n v="7.0000000000000009"/>
    <n v="2.95"/>
    <n v="3.1333000000000002"/>
    <n v="0.4"/>
    <n v="0.51670000000000005"/>
    <n v="0"/>
    <n v="0"/>
    <n v="1"/>
    <n v="1"/>
    <n v="0"/>
    <n v="0"/>
    <n v="1"/>
    <s v="Tiktok"/>
    <n v="7.2830000000000004"/>
    <n v="0.16700000000000001"/>
    <n v="252"/>
    <n v="5319"/>
    <s v="VA"/>
  </r>
  <r>
    <d v="2023-11-03T00:00:00"/>
    <x v="5"/>
    <n v="10.516999999999999"/>
    <n v="5.0332999999999997"/>
    <n v="3.7170000000000001"/>
    <n v="0"/>
    <n v="1.7666999999999999"/>
    <n v="0"/>
    <n v="0"/>
    <n v="1"/>
    <n v="1"/>
    <n v="0"/>
    <n v="0"/>
    <n v="1"/>
    <s v="Tiktok"/>
    <n v="7.2169999999999996"/>
    <n v="1.7000000000000001E-2"/>
    <n v="179"/>
    <n v="2319"/>
    <s v="VA"/>
  </r>
  <r>
    <d v="2023-11-04T00:00:00"/>
    <x v="6"/>
    <n v="13.067"/>
    <n v="0"/>
    <n v="2.4500000000000002"/>
    <n v="0"/>
    <n v="7.867"/>
    <n v="2.75"/>
    <n v="1"/>
    <n v="1"/>
    <n v="1"/>
    <n v="0"/>
    <n v="0"/>
    <n v="1"/>
    <s v="Netflix"/>
    <n v="7.3"/>
    <n v="8.3000000000000004E-2"/>
    <n v="246"/>
    <n v="5799"/>
    <s v="VA"/>
  </r>
  <r>
    <d v="2023-11-05T00:00:00"/>
    <x v="0"/>
    <n v="8.8010000000000002"/>
    <n v="0"/>
    <n v="4.3170000000000002"/>
    <n v="0.86699999999999999"/>
    <n v="3.617"/>
    <n v="0"/>
    <n v="1"/>
    <n v="0"/>
    <n v="0"/>
    <n v="1"/>
    <n v="0"/>
    <n v="1"/>
    <s v="Tiktok"/>
    <n v="6.9"/>
    <n v="0.18332999999999999"/>
    <n v="262"/>
    <n v="6572"/>
    <s v="VA"/>
  </r>
  <r>
    <d v="2023-11-06T00:00:00"/>
    <x v="1"/>
    <n v="12.366299999999999"/>
    <n v="0.75"/>
    <n v="5.45"/>
    <n v="2.2332999999999998"/>
    <n v="0"/>
    <n v="3.9329999999999998"/>
    <n v="1"/>
    <n v="1"/>
    <n v="0"/>
    <n v="0"/>
    <n v="0"/>
    <n v="0"/>
    <s v="Hulu"/>
    <n v="8.1329999999999991"/>
    <n v="0.55000000000000004"/>
    <n v="304"/>
    <n v="7345"/>
    <s v="VA"/>
  </r>
  <r>
    <d v="2023-11-07T00:00:00"/>
    <x v="2"/>
    <n v="12.149699999999999"/>
    <n v="1.3667"/>
    <n v="5.4329999999999998"/>
    <n v="0.9667"/>
    <n v="1.05"/>
    <n v="3.3332999999999999"/>
    <n v="1"/>
    <n v="1"/>
    <n v="1"/>
    <n v="0"/>
    <n v="0"/>
    <n v="1"/>
    <s v="Hulu"/>
    <n v="8.2829999999999995"/>
    <n v="0.05"/>
    <n v="229"/>
    <n v="4325"/>
    <s v="VA"/>
  </r>
  <r>
    <d v="2023-11-08T00:00:00"/>
    <x v="3"/>
    <n v="10.1333"/>
    <n v="2.7"/>
    <n v="2.9832999999999998"/>
    <n v="0"/>
    <n v="1.6"/>
    <n v="2.85"/>
    <n v="1"/>
    <n v="1"/>
    <n v="1"/>
    <n v="0"/>
    <n v="1"/>
    <n v="1"/>
    <s v="Hulu"/>
    <n v="7.2830000000000004"/>
    <n v="8.3330000000000001E-2"/>
    <n v="214"/>
    <n v="2299"/>
    <s v="VA"/>
  </r>
  <r>
    <d v="2023-11-09T00:00:00"/>
    <x v="4"/>
    <n v="12.8337"/>
    <n v="0.51670000000000005"/>
    <n v="7.1669999999999998"/>
    <n v="0"/>
    <n v="2.8833000000000002"/>
    <n v="2.2667000000000002"/>
    <n v="1"/>
    <n v="1"/>
    <n v="0"/>
    <n v="1"/>
    <n v="1"/>
    <n v="1"/>
    <s v="Tiktok"/>
    <n v="7.0830000000000002"/>
    <n v="0.1"/>
    <n v="215"/>
    <n v="4136"/>
    <s v="VA"/>
  </r>
  <r>
    <d v="2023-11-10T00:00:00"/>
    <x v="5"/>
    <n v="13.55"/>
    <n v="2.0167000000000002"/>
    <n v="6.15"/>
    <n v="0"/>
    <n v="2.35"/>
    <n v="3.0333000000000001"/>
    <n v="1"/>
    <n v="1"/>
    <n v="1"/>
    <n v="0"/>
    <n v="0"/>
    <n v="1"/>
    <s v="Netflix"/>
    <n v="7.883"/>
    <n v="0.63329999999999997"/>
    <n v="386"/>
    <n v="10411"/>
    <s v="VA"/>
  </r>
  <r>
    <d v="2023-11-11T00:00:00"/>
    <x v="6"/>
    <n v="12.45"/>
    <n v="0"/>
    <n v="4.5999999999999996"/>
    <n v="2.1166999999999998"/>
    <n v="1.2"/>
    <n v="4.5333000000000006"/>
    <n v="1"/>
    <n v="1"/>
    <n v="1"/>
    <n v="0"/>
    <n v="0"/>
    <n v="0"/>
    <s v="Netflix"/>
    <n v="7.35"/>
    <n v="0.16667000000000001"/>
    <n v="220"/>
    <n v="5954"/>
    <s v="VA"/>
  </r>
  <r>
    <d v="2023-11-12T00:00:00"/>
    <x v="0"/>
    <n v="11.483700000000001"/>
    <n v="0"/>
    <n v="4.0670000000000002"/>
    <n v="2.6166999999999998"/>
    <n v="3.2667000000000002"/>
    <n v="1.5333000000000006"/>
    <n v="1"/>
    <n v="1"/>
    <n v="0"/>
    <n v="1"/>
    <n v="0"/>
    <n v="1"/>
    <s v="Netflix"/>
    <n v="6.8330000000000002"/>
    <n v="0.15"/>
    <n v="175"/>
    <n v="3404"/>
    <s v="VA"/>
  </r>
  <r>
    <d v="2023-11-13T00:00:00"/>
    <x v="1"/>
    <n v="9.0500000000000007"/>
    <n v="2.1"/>
    <n v="2.35"/>
    <n v="0.68330000000000002"/>
    <n v="1.75"/>
    <n v="2.1667000000000001"/>
    <n v="1"/>
    <n v="1"/>
    <n v="1"/>
    <n v="0"/>
    <n v="0"/>
    <n v="0"/>
    <s v="Netflix"/>
    <n v="7.4329999999999998"/>
    <n v="0.13333"/>
    <n v="204"/>
    <n v="3029"/>
    <s v="VA"/>
  </r>
  <r>
    <d v="2023-11-14T00:00:00"/>
    <x v="2"/>
    <n v="9.7496000000000009"/>
    <n v="4.0830000000000002"/>
    <n v="2.3833000000000002"/>
    <n v="0"/>
    <n v="3.2833000000000001"/>
    <n v="0"/>
    <n v="0"/>
    <n v="1"/>
    <n v="0"/>
    <n v="0"/>
    <n v="0"/>
    <n v="1"/>
    <s v="Messages"/>
    <n v="7.2"/>
    <n v="0.1"/>
    <n v="206"/>
    <n v="3892"/>
    <s v="VA"/>
  </r>
  <r>
    <d v="2023-11-15T00:00:00"/>
    <x v="3"/>
    <n v="12.5"/>
    <n v="3.4670000000000001"/>
    <n v="3.9830000000000001"/>
    <n v="0"/>
    <n v="5.05"/>
    <n v="0"/>
    <n v="0"/>
    <n v="0"/>
    <n v="1"/>
    <n v="0"/>
    <n v="0"/>
    <n v="1"/>
    <s v="Tiktok"/>
    <n v="7.5830000000000002"/>
    <n v="0.11667"/>
    <n v="237"/>
    <n v="5613"/>
    <s v="VA"/>
  </r>
  <r>
    <d v="2023-11-16T00:00:00"/>
    <x v="4"/>
    <n v="6.5667"/>
    <n v="1.0166999999999999"/>
    <n v="2.25"/>
    <n v="0"/>
    <n v="3.3"/>
    <n v="0"/>
    <n v="0"/>
    <n v="1"/>
    <n v="0"/>
    <n v="0"/>
    <n v="0"/>
    <n v="1"/>
    <s v="Tiktok"/>
    <n v="7.7"/>
    <n v="0.2"/>
    <n v="278"/>
    <n v="5547"/>
    <s v="VA"/>
  </r>
  <r>
    <d v="2023-11-17T00:00:00"/>
    <x v="5"/>
    <n v="11.4171"/>
    <n v="0.86670000000000003"/>
    <n v="5.367"/>
    <n v="2.4167000000000001"/>
    <n v="2.7667000000000002"/>
    <n v="0"/>
    <n v="1"/>
    <n v="1"/>
    <n v="1"/>
    <n v="0"/>
    <n v="0"/>
    <n v="1"/>
    <s v="Netflix"/>
    <n v="7.5330000000000004"/>
    <n v="0.68330000000000002"/>
    <n v="360"/>
    <n v="9244"/>
    <s v="VA"/>
  </r>
  <r>
    <d v="2023-11-18T00:00:00"/>
    <x v="6"/>
    <n v="5.9503000000000004"/>
    <n v="0"/>
    <n v="4.367"/>
    <n v="0"/>
    <n v="1.5832999999999999"/>
    <n v="0"/>
    <n v="0"/>
    <n v="0"/>
    <n v="1"/>
    <n v="0"/>
    <n v="0"/>
    <n v="1"/>
    <s v="Tiktok"/>
    <n v="7.7670000000000003"/>
    <n v="3.3333000000000002E-2"/>
    <n v="245"/>
    <n v="5209"/>
    <s v="VA"/>
  </r>
  <r>
    <d v="2023-11-19T00:00:00"/>
    <x v="0"/>
    <n v="10.916700000000001"/>
    <n v="0"/>
    <n v="6.7830000000000004"/>
    <n v="0"/>
    <n v="0.4667"/>
    <n v="3.6669999999999998"/>
    <n v="1"/>
    <n v="1"/>
    <n v="1"/>
    <n v="1"/>
    <n v="1"/>
    <n v="0"/>
    <s v="Netflix"/>
    <n v="7.5330000000000004"/>
    <n v="0.1"/>
    <n v="191"/>
    <n v="5243"/>
    <s v="VA"/>
  </r>
  <r>
    <d v="2023-11-20T00:00:00"/>
    <x v="1"/>
    <n v="14.600000000000001"/>
    <n v="6.1829999999999998"/>
    <n v="4.3170000000000002"/>
    <n v="0"/>
    <n v="1.9167000000000001"/>
    <n v="2.1833"/>
    <n v="1"/>
    <n v="1"/>
    <n v="1"/>
    <n v="0"/>
    <n v="0"/>
    <n v="0"/>
    <s v="Netflix"/>
    <n v="7.95"/>
    <n v="6.6669999999999993E-2"/>
    <n v="201"/>
    <n v="2722"/>
    <s v="VA"/>
  </r>
  <r>
    <d v="2023-11-21T00:00:00"/>
    <x v="2"/>
    <n v="17.4163"/>
    <n v="7.35"/>
    <n v="3.0667"/>
    <n v="2.7332999999999998"/>
    <n v="1.0333000000000001"/>
    <n v="3.2330000000000001"/>
    <n v="1"/>
    <n v="1"/>
    <n v="0"/>
    <n v="0"/>
    <n v="0"/>
    <n v="1"/>
    <s v="Netflix"/>
    <n v="8.15"/>
    <n v="0"/>
    <n v="189"/>
    <n v="2257"/>
    <s v="VA"/>
  </r>
  <r>
    <d v="2023-11-22T00:00:00"/>
    <x v="3"/>
    <n v="12.8497"/>
    <n v="6.0830000000000002"/>
    <n v="3.2667000000000002"/>
    <n v="3.5"/>
    <n v="0"/>
    <n v="0"/>
    <n v="1"/>
    <n v="1"/>
    <n v="1"/>
    <n v="0"/>
    <n v="1"/>
    <n v="0"/>
    <s v="Netflix"/>
    <n v="8.25"/>
    <n v="0.51700000000000002"/>
    <n v="296"/>
    <n v="5952"/>
    <s v="VA"/>
  </r>
  <r>
    <d v="2023-11-23T00:00:00"/>
    <x v="4"/>
    <n v="10.0167"/>
    <n v="0"/>
    <n v="3.8170000000000002"/>
    <n v="1.0667"/>
    <n v="5.133"/>
    <n v="0"/>
    <n v="1"/>
    <n v="1"/>
    <n v="1"/>
    <n v="1"/>
    <n v="1"/>
    <n v="1"/>
    <s v="Netflix"/>
    <n v="8.25"/>
    <n v="0.15"/>
    <n v="236"/>
    <n v="2712"/>
    <s v="VA"/>
  </r>
  <r>
    <d v="2023-11-24T00:00:00"/>
    <x v="5"/>
    <n v="9.85"/>
    <n v="0"/>
    <n v="5.0999999999999996"/>
    <n v="0"/>
    <n v="0"/>
    <n v="4.75"/>
    <n v="1"/>
    <n v="1"/>
    <n v="1"/>
    <n v="0"/>
    <n v="1"/>
    <n v="0"/>
    <s v="Netflix"/>
    <n v="7.0170000000000003"/>
    <n v="0.21667"/>
    <n v="316"/>
    <n v="10279"/>
    <s v="VA"/>
  </r>
  <r>
    <d v="2023-11-25T00:00:00"/>
    <x v="6"/>
    <n v="4.117"/>
    <n v="0"/>
    <n v="4.117"/>
    <n v="0"/>
    <n v="0"/>
    <n v="0"/>
    <n v="0"/>
    <n v="0"/>
    <n v="1"/>
    <n v="0"/>
    <n v="1"/>
    <n v="0"/>
    <s v="Safari"/>
    <n v="6.9669999999999996"/>
    <n v="0.25"/>
    <n v="313"/>
    <n v="7639"/>
    <s v="VA"/>
  </r>
  <r>
    <d v="2023-11-26T00:00:00"/>
    <x v="0"/>
    <n v="3.9329999999999998"/>
    <n v="0"/>
    <n v="3.9329999999999998"/>
    <n v="0"/>
    <n v="0"/>
    <n v="0"/>
    <n v="0"/>
    <n v="0"/>
    <n v="1"/>
    <n v="1"/>
    <n v="1"/>
    <n v="0"/>
    <s v="Safari"/>
    <n v="7.7"/>
    <n v="0.2"/>
    <n v="177"/>
    <n v="7289"/>
    <s v="VA"/>
  </r>
  <r>
    <d v="2023-11-27T00:00:00"/>
    <x v="1"/>
    <n v="12.283000000000001"/>
    <n v="3.9"/>
    <n v="5.2830000000000004"/>
    <n v="2.0667"/>
    <n v="1.0333000000000001"/>
    <n v="0"/>
    <n v="1"/>
    <n v="1"/>
    <n v="1"/>
    <n v="0"/>
    <n v="1"/>
    <n v="1"/>
    <s v="Netflix"/>
    <n v="8.7330000000000005"/>
    <n v="0.15"/>
    <n v="199"/>
    <n v="3304"/>
    <s v="VA"/>
  </r>
  <r>
    <d v="2023-11-28T00:00:00"/>
    <x v="2"/>
    <n v="10.950699999999999"/>
    <n v="6.0170000000000003"/>
    <n v="4.4669999999999996"/>
    <n v="0.4667"/>
    <n v="0"/>
    <n v="0"/>
    <n v="1"/>
    <n v="1"/>
    <n v="1"/>
    <n v="0"/>
    <n v="0"/>
    <n v="0"/>
    <s v="Tiktok"/>
    <n v="6.883"/>
    <n v="0.21667"/>
    <n v="251"/>
    <n v="4275"/>
    <s v="VA"/>
  </r>
  <r>
    <d v="2023-11-29T00:00:00"/>
    <x v="3"/>
    <n v="11.133700000000001"/>
    <n v="3.55"/>
    <n v="5.2670000000000003"/>
    <n v="2.3167"/>
    <n v="0"/>
    <n v="0"/>
    <n v="1"/>
    <n v="1"/>
    <n v="1"/>
    <n v="1"/>
    <n v="0"/>
    <n v="0"/>
    <s v="Netflix"/>
    <n v="7.133"/>
    <n v="8.3330000000000001E-2"/>
    <n v="219"/>
    <n v="3692"/>
    <s v="VA"/>
  </r>
  <r>
    <d v="2023-11-30T00:00:00"/>
    <x v="4"/>
    <n v="12.0663"/>
    <n v="5.4"/>
    <n v="3.5329999999999999"/>
    <n v="3.1333000000000002"/>
    <n v="0"/>
    <n v="0"/>
    <n v="1"/>
    <n v="1"/>
    <n v="1"/>
    <n v="0"/>
    <n v="0"/>
    <n v="0"/>
    <s v="Netflix"/>
    <n v="7.5830000000000002"/>
    <n v="0.16667000000000001"/>
    <n v="227"/>
    <n v="4194"/>
    <s v="V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d v="2023-10-01T00:00:00"/>
    <s v="Sunday"/>
    <s v="-"/>
    <s v="-"/>
    <n v="5"/>
    <s v="-"/>
    <s v="-"/>
    <s v="-"/>
    <n v="0"/>
    <n v="1"/>
    <n v="1"/>
    <n v="1"/>
    <n v="1"/>
    <n v="1"/>
    <x v="0"/>
    <s v="-"/>
    <n v="0.11667"/>
    <n v="221"/>
    <n v="4013"/>
    <s v="VA"/>
  </r>
  <r>
    <d v="2023-10-02T00:00:00"/>
    <s v="Monday"/>
    <n v="11.90104"/>
    <n v="7.0599400000000001"/>
    <n v="1.8"/>
    <n v="1.8035999999999999"/>
    <n v="1.2375"/>
    <n v="0"/>
    <n v="1"/>
    <n v="1"/>
    <n v="1"/>
    <n v="0"/>
    <n v="0"/>
    <n v="1"/>
    <x v="1"/>
    <n v="7.9829999999999997"/>
    <n v="6.6669999999999993E-2"/>
    <n v="239"/>
    <n v="4568"/>
    <s v="VA"/>
  </r>
  <r>
    <d v="2023-10-03T00:00:00"/>
    <s v="Tuesday"/>
    <n v="10.75203"/>
    <n v="5.6210000000000004"/>
    <n v="4.4329999999999998"/>
    <n v="0.16667000000000001"/>
    <n v="0.53135999999999994"/>
    <n v="0"/>
    <n v="1"/>
    <n v="1"/>
    <n v="1"/>
    <n v="0"/>
    <n v="0"/>
    <n v="0"/>
    <x v="2"/>
    <n v="7.3330000000000002"/>
    <n v="6.6669999999999993E-2"/>
    <n v="204"/>
    <n v="3966"/>
    <s v="VA"/>
  </r>
  <r>
    <d v="2023-10-04T00:00:00"/>
    <s v="Wednesday"/>
    <n v="10.7249"/>
    <n v="4.4710000000000001"/>
    <n v="3.0832999999999999"/>
    <n v="2.2000000000000002"/>
    <n v="0.97059999999999991"/>
    <n v="0"/>
    <n v="1"/>
    <n v="1"/>
    <n v="1"/>
    <n v="0"/>
    <n v="1"/>
    <n v="1"/>
    <x v="1"/>
    <n v="7.8330000000000002"/>
    <n v="0.11667"/>
    <n v="207"/>
    <n v="3682"/>
    <s v="VA"/>
  </r>
  <r>
    <d v="2023-10-05T00:00:00"/>
    <s v="Thursday"/>
    <n v="11.621500000000001"/>
    <n v="4.2774999999999999"/>
    <n v="5.05"/>
    <n v="0.26900000000000002"/>
    <n v="2.0249999999999999"/>
    <n v="0"/>
    <n v="1"/>
    <n v="1"/>
    <n v="1"/>
    <n v="0"/>
    <n v="1"/>
    <n v="1"/>
    <x v="0"/>
    <n v="7.85"/>
    <n v="6.6669999999999993E-2"/>
    <n v="238"/>
    <n v="4576"/>
    <s v="VA"/>
  </r>
  <r>
    <d v="2023-10-06T00:00:00"/>
    <s v="Friday"/>
    <n v="10.338000000000001"/>
    <n v="1.6675"/>
    <n v="3.9830000000000001"/>
    <n v="2.0832999999999999"/>
    <n v="1.0375000000000001"/>
    <n v="1.5667"/>
    <n v="1"/>
    <n v="1"/>
    <n v="1"/>
    <n v="1"/>
    <n v="1"/>
    <n v="1"/>
    <x v="1"/>
    <n v="8.0670000000000002"/>
    <n v="1.1000000000000001"/>
    <n v="388"/>
    <n v="10440"/>
    <s v="VA"/>
  </r>
  <r>
    <d v="2023-10-07T00:00:00"/>
    <s v="Saturday"/>
    <n v="4.867"/>
    <n v="0"/>
    <n v="4.867"/>
    <n v="0"/>
    <n v="0"/>
    <n v="0"/>
    <n v="0"/>
    <n v="1"/>
    <n v="1"/>
    <n v="0"/>
    <n v="0"/>
    <n v="0"/>
    <x v="3"/>
    <n v="6.8330000000000002"/>
    <n v="0.1"/>
    <n v="184"/>
    <n v="4976"/>
    <s v="NJ-VA"/>
  </r>
  <r>
    <d v="2023-10-08T00:00:00"/>
    <s v="Sunday"/>
    <n v="3.4167000000000001"/>
    <n v="0"/>
    <n v="3.4167000000000001"/>
    <n v="0"/>
    <n v="0"/>
    <n v="0"/>
    <n v="0"/>
    <n v="1"/>
    <n v="0"/>
    <n v="0"/>
    <n v="0"/>
    <n v="0"/>
    <x v="3"/>
    <n v="7.0830000000000002"/>
    <n v="0.61670000000000003"/>
    <n v="607"/>
    <n v="22289"/>
    <s v="NY-NJ"/>
  </r>
  <r>
    <d v="2023-10-09T00:00:00"/>
    <s v="Monday"/>
    <n v="12.366669999999999"/>
    <n v="0"/>
    <n v="8.6999999999999993"/>
    <n v="0.16667000000000001"/>
    <n v="3.5"/>
    <n v="0"/>
    <n v="0"/>
    <n v="1"/>
    <n v="1"/>
    <n v="0"/>
    <n v="0"/>
    <n v="1"/>
    <x v="3"/>
    <n v="7.4829999999999997"/>
    <n v="0.18332999999999999"/>
    <n v="218"/>
    <n v="4834"/>
    <s v="NJ-VA"/>
  </r>
  <r>
    <d v="2023-10-10T00:00:00"/>
    <s v="Tuesday"/>
    <n v="12.213700000000001"/>
    <n v="4.3243999999999998"/>
    <n v="4.2670000000000003"/>
    <n v="0.56669999999999998"/>
    <n v="3.0556000000000001"/>
    <n v="0"/>
    <n v="1"/>
    <n v="1"/>
    <n v="1"/>
    <n v="0"/>
    <n v="0"/>
    <n v="1"/>
    <x v="2"/>
    <n v="6.3170000000000002"/>
    <n v="0.13300000000000001"/>
    <n v="243"/>
    <n v="4974"/>
    <s v="VA"/>
  </r>
  <r>
    <d v="2023-10-11T00:00:00"/>
    <s v="Wednesday"/>
    <n v="12.3127"/>
    <n v="3.5880000000000001"/>
    <n v="4.7670000000000003"/>
    <n v="1.3667"/>
    <n v="2.5910000000000002"/>
    <n v="0"/>
    <n v="1"/>
    <n v="1"/>
    <n v="1"/>
    <n v="1"/>
    <n v="1"/>
    <n v="1"/>
    <x v="2"/>
    <n v="7.9"/>
    <n v="0.15"/>
    <n v="185"/>
    <n v="4905"/>
    <s v="VA"/>
  </r>
  <r>
    <d v="2023-10-12T00:00:00"/>
    <s v="Thursday"/>
    <n v="11.494999999999999"/>
    <n v="4.516"/>
    <n v="4.1669999999999998"/>
    <n v="0.35"/>
    <n v="2.4620000000000002"/>
    <n v="0"/>
    <n v="0"/>
    <n v="1"/>
    <n v="1"/>
    <n v="0"/>
    <n v="0"/>
    <n v="1"/>
    <x v="2"/>
    <n v="7.25"/>
    <n v="0.16700000000000001"/>
    <n v="231"/>
    <n v="5278"/>
    <s v="VA"/>
  </r>
  <r>
    <d v="2023-10-13T00:00:00"/>
    <s v="Friday"/>
    <n v="12.771700000000001"/>
    <n v="0.58899999999999997"/>
    <n v="3.35"/>
    <n v="0.9"/>
    <n v="5.5830000000000002"/>
    <n v="2.3496999999999999"/>
    <n v="1"/>
    <n v="1"/>
    <n v="1"/>
    <n v="0"/>
    <n v="0"/>
    <n v="1"/>
    <x v="4"/>
    <n v="8.7669999999999995"/>
    <n v="1.67E-2"/>
    <n v="108"/>
    <n v="3578"/>
    <s v="VA"/>
  </r>
  <r>
    <d v="2023-10-14T00:00:00"/>
    <s v="Saturday"/>
    <n v="10.943900000000001"/>
    <n v="0"/>
    <n v="3.1333000000000002"/>
    <n v="1.2666999999999999"/>
    <n v="3.9272"/>
    <n v="2.6166999999999998"/>
    <n v="1"/>
    <n v="1"/>
    <n v="1"/>
    <n v="0"/>
    <n v="0"/>
    <n v="1"/>
    <x v="4"/>
    <n v="8.0329999999999995"/>
    <n v="9.1700000000000004E-2"/>
    <n v="224"/>
    <n v="5628"/>
    <s v="VA"/>
  </r>
  <r>
    <d v="2023-10-15T00:00:00"/>
    <s v="Sunday"/>
    <n v="9.9253999999999998"/>
    <n v="0"/>
    <n v="1.85"/>
    <n v="2.0667"/>
    <n v="3.6419999999999999"/>
    <n v="2.3666999999999998"/>
    <n v="1"/>
    <n v="1"/>
    <n v="0"/>
    <n v="0"/>
    <n v="0"/>
    <n v="1"/>
    <x v="4"/>
    <n v="8.5299999999999994"/>
    <n v="0.1583"/>
    <n v="193"/>
    <n v="3262"/>
    <s v="VA"/>
  </r>
  <r>
    <d v="2023-10-16T00:00:00"/>
    <s v="Monday"/>
    <n v="12.526900000000001"/>
    <n v="1.4953000000000001"/>
    <n v="4"/>
    <n v="3.8330000000000002"/>
    <n v="3.1985999999999999"/>
    <n v="0"/>
    <n v="1"/>
    <n v="1"/>
    <n v="0"/>
    <n v="1"/>
    <n v="0"/>
    <n v="1"/>
    <x v="4"/>
    <n v="8.5167000000000002"/>
    <n v="0.63329999999999997"/>
    <n v="319"/>
    <n v="6553"/>
    <s v="VA"/>
  </r>
  <r>
    <d v="2023-10-17T00:00:00"/>
    <s v="Tuesday"/>
    <n v="7.7829999999999995"/>
    <n v="2.6160000000000001"/>
    <n v="3.9169999999999998"/>
    <n v="0"/>
    <n v="1.25"/>
    <n v="0"/>
    <n v="1"/>
    <n v="1"/>
    <n v="0"/>
    <n v="0"/>
    <n v="0"/>
    <n v="1"/>
    <x v="2"/>
    <n v="7.367"/>
    <n v="0.1"/>
    <n v="206"/>
    <n v="4595"/>
    <s v="VA"/>
  </r>
  <r>
    <d v="2023-10-18T00:00:00"/>
    <s v="Wednesday"/>
    <n v="11.668900000000001"/>
    <n v="2.7856000000000001"/>
    <n v="5.75"/>
    <n v="2.8833000000000002"/>
    <n v="0.25"/>
    <n v="0"/>
    <n v="1"/>
    <n v="1"/>
    <n v="1"/>
    <n v="0"/>
    <n v="1"/>
    <n v="0"/>
    <x v="4"/>
    <n v="7.117"/>
    <n v="0.43330000000000002"/>
    <n v="302"/>
    <n v="7593"/>
    <s v="VA"/>
  </r>
  <r>
    <d v="2023-10-19T00:00:00"/>
    <s v="Thursday"/>
    <n v="9.8825000000000003"/>
    <n v="2.855"/>
    <n v="5.45"/>
    <n v="0.61670000000000003"/>
    <n v="0.96079999999999999"/>
    <n v="0"/>
    <n v="1"/>
    <n v="1"/>
    <n v="1"/>
    <n v="0"/>
    <n v="1"/>
    <n v="1"/>
    <x v="2"/>
    <n v="7.65"/>
    <n v="0.3"/>
    <n v="241"/>
    <n v="5717"/>
    <s v="VA"/>
  </r>
  <r>
    <d v="2023-10-20T00:00:00"/>
    <s v="Friday"/>
    <n v="8.2966999999999995"/>
    <n v="3.9453999999999998"/>
    <n v="3.633"/>
    <n v="0.48330000000000001"/>
    <n v="0.23499999999999999"/>
    <n v="0"/>
    <n v="1"/>
    <n v="1"/>
    <n v="0"/>
    <n v="0"/>
    <n v="0"/>
    <n v="1"/>
    <x v="2"/>
    <n v="8.7332999999999998"/>
    <n v="0.63329999999999997"/>
    <n v="371"/>
    <n v="8720"/>
    <s v="VA"/>
  </r>
  <r>
    <d v="2023-10-21T00:00:00"/>
    <s v="Saturday"/>
    <n v="4.9829999999999997"/>
    <n v="0"/>
    <n v="4.7329999999999997"/>
    <n v="0"/>
    <n v="0.25"/>
    <n v="0"/>
    <n v="0"/>
    <n v="1"/>
    <n v="1"/>
    <n v="0"/>
    <n v="0"/>
    <n v="0"/>
    <x v="2"/>
    <n v="8.4167000000000005"/>
    <n v="0.26667000000000002"/>
    <n v="356"/>
    <n v="10734"/>
    <s v="VA"/>
  </r>
  <r>
    <d v="2023-10-22T00:00:00"/>
    <s v="Sunday"/>
    <n v="5.0170000000000003"/>
    <n v="0"/>
    <n v="5.0170000000000003"/>
    <n v="0"/>
    <n v="0"/>
    <n v="0"/>
    <n v="0"/>
    <n v="1"/>
    <n v="0"/>
    <n v="0"/>
    <n v="0"/>
    <n v="0"/>
    <x v="2"/>
    <n v="7.25"/>
    <n v="0.68330000000000002"/>
    <n v="387"/>
    <n v="13696"/>
    <s v="VA"/>
  </r>
  <r>
    <d v="2023-10-23T00:00:00"/>
    <s v="Monday"/>
    <n v="9.2527000000000008"/>
    <n v="1.1667000000000001"/>
    <n v="3.7829999999999999"/>
    <n v="0.55000000000000004"/>
    <n v="3.7530000000000001"/>
    <n v="0"/>
    <n v="1"/>
    <n v="0"/>
    <n v="0"/>
    <n v="0"/>
    <n v="0"/>
    <n v="1"/>
    <x v="2"/>
    <n v="8.5"/>
    <n v="0.2"/>
    <n v="198"/>
    <n v="3207"/>
    <s v="VA"/>
  </r>
  <r>
    <d v="2023-10-24T00:00:00"/>
    <s v="Tuesday"/>
    <n v="11.994700000000002"/>
    <n v="2.7610000000000001"/>
    <n v="3.2166999999999999"/>
    <n v="0"/>
    <n v="6.0170000000000003"/>
    <n v="0"/>
    <n v="0"/>
    <n v="0"/>
    <n v="1"/>
    <n v="0"/>
    <n v="0"/>
    <n v="1"/>
    <x v="0"/>
    <n v="7.2169999999999996"/>
    <n v="0.1"/>
    <n v="228"/>
    <n v="4387"/>
    <s v="VA"/>
  </r>
  <r>
    <d v="2023-10-25T00:00:00"/>
    <s v="Wednesday"/>
    <n v="11.972999999999999"/>
    <n v="3.7730000000000001"/>
    <n v="5.85"/>
    <n v="1.2666999999999999"/>
    <n v="1.0832999999999999"/>
    <n v="0"/>
    <n v="1"/>
    <n v="1"/>
    <n v="1"/>
    <n v="1"/>
    <n v="0"/>
    <n v="1"/>
    <x v="2"/>
    <n v="7.1669999999999998"/>
    <n v="0.21667"/>
    <n v="224"/>
    <n v="4816"/>
    <s v="VA"/>
  </r>
  <r>
    <d v="2023-10-26T00:00:00"/>
    <s v="Thursday"/>
    <n v="10.507300000000001"/>
    <n v="1.7033"/>
    <n v="3.5670000000000002"/>
    <n v="1.2"/>
    <n v="4.0369999999999999"/>
    <n v="0"/>
    <n v="0"/>
    <n v="1"/>
    <n v="1"/>
    <n v="0"/>
    <n v="0"/>
    <n v="1"/>
    <x v="2"/>
    <n v="7.7169999999999996"/>
    <n v="0.13300000000000001"/>
    <n v="245"/>
    <n v="4541"/>
    <s v="VA"/>
  </r>
  <r>
    <d v="2023-10-27T00:00:00"/>
    <s v="Friday"/>
    <n v="12.103299999999999"/>
    <n v="1.0832999999999999"/>
    <n v="5.5670000000000002"/>
    <n v="0.5"/>
    <n v="3.8530000000000002"/>
    <n v="1.1000000000000001"/>
    <n v="0"/>
    <n v="1"/>
    <n v="0"/>
    <n v="0"/>
    <n v="0"/>
    <n v="1"/>
    <x v="2"/>
    <n v="7.6"/>
    <n v="1"/>
    <n v="362"/>
    <n v="9024"/>
    <s v="VA"/>
  </r>
  <r>
    <d v="2023-10-28T00:00:00"/>
    <s v="Saturday"/>
    <n v="10.635999999999999"/>
    <n v="0"/>
    <n v="3.5830000000000002"/>
    <n v="0"/>
    <n v="6.5529999999999999"/>
    <n v="0.5"/>
    <n v="0"/>
    <n v="1"/>
    <n v="0"/>
    <n v="0"/>
    <n v="0"/>
    <n v="1"/>
    <x v="2"/>
    <n v="6.6669999999999998"/>
    <n v="6.7000000000000004E-2"/>
    <n v="277"/>
    <n v="10499"/>
    <s v="VA"/>
  </r>
  <r>
    <d v="2023-10-29T00:00:00"/>
    <s v="Sunday"/>
    <n v="8.52"/>
    <n v="0"/>
    <n v="3.4"/>
    <n v="0"/>
    <n v="5.12"/>
    <n v="0"/>
    <n v="0"/>
    <n v="1"/>
    <n v="1"/>
    <n v="0"/>
    <n v="0"/>
    <n v="1"/>
    <x v="2"/>
    <n v="6.9169999999999998"/>
    <n v="8.3000000000000004E-2"/>
    <n v="231"/>
    <n v="5034"/>
    <s v="VA"/>
  </r>
  <r>
    <d v="2023-10-30T00:00:00"/>
    <s v="Monday"/>
    <n v="10.803000000000001"/>
    <n v="4.3330000000000002"/>
    <n v="3.2"/>
    <n v="0"/>
    <n v="0.77"/>
    <n v="2.5"/>
    <n v="0"/>
    <n v="1"/>
    <n v="1"/>
    <n v="1"/>
    <n v="0"/>
    <n v="1"/>
    <x v="2"/>
    <n v="8.3000000000000007"/>
    <n v="0.05"/>
    <n v="239"/>
    <n v="4433"/>
    <s v="VA"/>
  </r>
  <r>
    <d v="2023-10-31T00:00:00"/>
    <s v="Tuesday"/>
    <n v="13.3733"/>
    <n v="4.2670000000000003"/>
    <n v="4.9530000000000003"/>
    <n v="0.55000000000000004"/>
    <n v="1.85"/>
    <n v="1.7533000000000001"/>
    <n v="1"/>
    <n v="1"/>
    <n v="1"/>
    <n v="0"/>
    <n v="0"/>
    <n v="1"/>
    <x v="2"/>
    <n v="8.2669999999999995"/>
    <n v="0.11700000000000001"/>
    <n v="165"/>
    <n v="2826"/>
    <s v="VA"/>
  </r>
  <r>
    <d v="2023-11-01T00:00:00"/>
    <s v="Wednesday"/>
    <n v="12.382899999999999"/>
    <n v="4.5"/>
    <n v="3.633"/>
    <n v="0.38329999999999997"/>
    <n v="1.9333"/>
    <n v="1.9333"/>
    <n v="1"/>
    <n v="1"/>
    <n v="1"/>
    <n v="0"/>
    <n v="0"/>
    <n v="1"/>
    <x v="1"/>
    <n v="7.617"/>
    <n v="0.16700000000000001"/>
    <n v="224"/>
    <n v="4127"/>
    <s v="VA"/>
  </r>
  <r>
    <d v="2023-11-02T00:00:00"/>
    <s v="Thursday"/>
    <n v="7.0000000000000009"/>
    <n v="2.95"/>
    <n v="3.1333000000000002"/>
    <n v="0.4"/>
    <n v="0.51670000000000005"/>
    <n v="0"/>
    <n v="0"/>
    <n v="1"/>
    <n v="1"/>
    <n v="0"/>
    <n v="0"/>
    <n v="1"/>
    <x v="2"/>
    <n v="7.2830000000000004"/>
    <n v="0.16700000000000001"/>
    <n v="252"/>
    <n v="5319"/>
    <s v="VA"/>
  </r>
  <r>
    <d v="2023-11-03T00:00:00"/>
    <s v="Friday"/>
    <n v="10.516999999999999"/>
    <n v="5.0332999999999997"/>
    <n v="3.7170000000000001"/>
    <n v="0"/>
    <n v="1.7666999999999999"/>
    <n v="0"/>
    <n v="0"/>
    <n v="1"/>
    <n v="1"/>
    <n v="0"/>
    <n v="0"/>
    <n v="1"/>
    <x v="2"/>
    <n v="7.2169999999999996"/>
    <n v="1.7000000000000001E-2"/>
    <n v="179"/>
    <n v="2319"/>
    <s v="VA"/>
  </r>
  <r>
    <d v="2023-11-04T00:00:00"/>
    <s v="Saturday"/>
    <n v="13.067"/>
    <n v="0"/>
    <n v="2.4500000000000002"/>
    <n v="0"/>
    <n v="7.867"/>
    <n v="2.75"/>
    <n v="1"/>
    <n v="1"/>
    <n v="1"/>
    <n v="0"/>
    <n v="0"/>
    <n v="1"/>
    <x v="1"/>
    <n v="7.3"/>
    <n v="8.3000000000000004E-2"/>
    <n v="246"/>
    <n v="5799"/>
    <s v="VA"/>
  </r>
  <r>
    <d v="2023-11-05T00:00:00"/>
    <s v="Sunday"/>
    <n v="8.8010000000000002"/>
    <n v="0"/>
    <n v="4.3170000000000002"/>
    <n v="0.86699999999999999"/>
    <n v="3.617"/>
    <n v="0"/>
    <n v="1"/>
    <n v="0"/>
    <n v="0"/>
    <n v="1"/>
    <n v="0"/>
    <n v="1"/>
    <x v="2"/>
    <n v="6.9"/>
    <n v="0.18332999999999999"/>
    <n v="262"/>
    <n v="6572"/>
    <s v="VA"/>
  </r>
  <r>
    <d v="2023-11-06T00:00:00"/>
    <s v="Monday"/>
    <n v="12.366299999999999"/>
    <n v="0.75"/>
    <n v="5.45"/>
    <n v="2.2332999999999998"/>
    <n v="0"/>
    <n v="3.9329999999999998"/>
    <n v="1"/>
    <n v="1"/>
    <n v="0"/>
    <n v="0"/>
    <n v="0"/>
    <n v="0"/>
    <x v="5"/>
    <n v="8.1329999999999991"/>
    <n v="0.55000000000000004"/>
    <n v="304"/>
    <n v="7345"/>
    <s v="VA"/>
  </r>
  <r>
    <d v="2023-11-07T00:00:00"/>
    <s v="Tuesday"/>
    <n v="12.149699999999999"/>
    <n v="1.3667"/>
    <n v="5.4329999999999998"/>
    <n v="0.9667"/>
    <n v="1.05"/>
    <n v="3.3332999999999999"/>
    <n v="1"/>
    <n v="1"/>
    <n v="1"/>
    <n v="0"/>
    <n v="0"/>
    <n v="1"/>
    <x v="5"/>
    <n v="8.2829999999999995"/>
    <n v="0.05"/>
    <n v="229"/>
    <n v="4325"/>
    <s v="VA"/>
  </r>
  <r>
    <d v="2023-11-08T00:00:00"/>
    <s v="Wednesday"/>
    <n v="10.1333"/>
    <n v="2.7"/>
    <n v="2.9832999999999998"/>
    <n v="0"/>
    <n v="1.6"/>
    <n v="2.85"/>
    <n v="1"/>
    <n v="1"/>
    <n v="1"/>
    <n v="0"/>
    <n v="1"/>
    <n v="1"/>
    <x v="5"/>
    <n v="7.2830000000000004"/>
    <n v="8.3330000000000001E-2"/>
    <n v="214"/>
    <n v="2299"/>
    <s v="VA"/>
  </r>
  <r>
    <d v="2023-11-09T00:00:00"/>
    <s v="Thursday"/>
    <n v="12.8337"/>
    <n v="0.51670000000000005"/>
    <n v="7.1669999999999998"/>
    <n v="0"/>
    <n v="2.8833000000000002"/>
    <n v="2.2667000000000002"/>
    <n v="1"/>
    <n v="1"/>
    <n v="0"/>
    <n v="1"/>
    <n v="1"/>
    <n v="1"/>
    <x v="2"/>
    <n v="7.0830000000000002"/>
    <n v="0.1"/>
    <n v="215"/>
    <n v="4136"/>
    <s v="VA"/>
  </r>
  <r>
    <d v="2023-11-10T00:00:00"/>
    <s v="Friday"/>
    <n v="13.55"/>
    <n v="2.0167000000000002"/>
    <n v="6.15"/>
    <n v="0"/>
    <n v="2.35"/>
    <n v="3.0333000000000001"/>
    <n v="1"/>
    <n v="1"/>
    <n v="1"/>
    <n v="0"/>
    <n v="0"/>
    <n v="1"/>
    <x v="1"/>
    <n v="7.883"/>
    <n v="0.63329999999999997"/>
    <n v="386"/>
    <n v="10411"/>
    <s v="VA"/>
  </r>
  <r>
    <d v="2023-11-11T00:00:00"/>
    <s v="Saturday"/>
    <n v="12.45"/>
    <n v="0"/>
    <n v="4.5999999999999996"/>
    <n v="2.1166999999999998"/>
    <n v="1.2"/>
    <n v="4.5333000000000006"/>
    <n v="1"/>
    <n v="1"/>
    <n v="1"/>
    <n v="0"/>
    <n v="0"/>
    <n v="0"/>
    <x v="1"/>
    <n v="7.35"/>
    <n v="0.16667000000000001"/>
    <n v="220"/>
    <n v="5954"/>
    <s v="VA"/>
  </r>
  <r>
    <d v="2023-11-12T00:00:00"/>
    <s v="Sunday"/>
    <n v="11.483700000000001"/>
    <n v="0"/>
    <n v="4.0670000000000002"/>
    <n v="2.6166999999999998"/>
    <n v="3.2667000000000002"/>
    <n v="1.5333000000000006"/>
    <n v="1"/>
    <n v="1"/>
    <n v="0"/>
    <n v="1"/>
    <n v="0"/>
    <n v="1"/>
    <x v="1"/>
    <n v="6.8330000000000002"/>
    <n v="0.15"/>
    <n v="175"/>
    <n v="3404"/>
    <s v="VA"/>
  </r>
  <r>
    <d v="2023-11-13T00:00:00"/>
    <s v="Monday"/>
    <n v="9.0500000000000007"/>
    <n v="2.1"/>
    <n v="2.35"/>
    <n v="0.68330000000000002"/>
    <n v="1.75"/>
    <n v="2.1667000000000001"/>
    <n v="1"/>
    <n v="1"/>
    <n v="1"/>
    <n v="0"/>
    <n v="0"/>
    <n v="0"/>
    <x v="1"/>
    <n v="7.4329999999999998"/>
    <n v="0.13333"/>
    <n v="204"/>
    <n v="3029"/>
    <s v="VA"/>
  </r>
  <r>
    <d v="2023-11-14T00:00:00"/>
    <s v="Tuesday"/>
    <n v="9.7496000000000009"/>
    <n v="4.0830000000000002"/>
    <n v="2.3833000000000002"/>
    <n v="0"/>
    <n v="3.2833000000000001"/>
    <n v="0"/>
    <n v="0"/>
    <n v="1"/>
    <n v="0"/>
    <n v="0"/>
    <n v="0"/>
    <n v="1"/>
    <x v="6"/>
    <n v="7.2"/>
    <n v="0.1"/>
    <n v="206"/>
    <n v="3892"/>
    <s v="VA"/>
  </r>
  <r>
    <d v="2023-11-15T00:00:00"/>
    <s v="Wednesday"/>
    <n v="12.5"/>
    <n v="3.4670000000000001"/>
    <n v="3.9830000000000001"/>
    <n v="0"/>
    <n v="5.05"/>
    <n v="0"/>
    <n v="0"/>
    <n v="0"/>
    <n v="1"/>
    <n v="0"/>
    <n v="0"/>
    <n v="1"/>
    <x v="2"/>
    <n v="7.5830000000000002"/>
    <n v="0.11667"/>
    <n v="237"/>
    <n v="5613"/>
    <s v="VA"/>
  </r>
  <r>
    <d v="2023-11-16T00:00:00"/>
    <s v="Thursday"/>
    <n v="6.5667"/>
    <n v="1.0166999999999999"/>
    <n v="2.25"/>
    <n v="0"/>
    <n v="3.3"/>
    <n v="0"/>
    <n v="0"/>
    <n v="1"/>
    <n v="0"/>
    <n v="0"/>
    <n v="0"/>
    <n v="1"/>
    <x v="2"/>
    <n v="7.7"/>
    <n v="0.2"/>
    <n v="278"/>
    <n v="5547"/>
    <s v="VA"/>
  </r>
  <r>
    <d v="2023-11-17T00:00:00"/>
    <s v="Friday"/>
    <n v="11.4171"/>
    <n v="0.86670000000000003"/>
    <n v="5.367"/>
    <n v="2.4167000000000001"/>
    <n v="2.7667000000000002"/>
    <n v="0"/>
    <n v="1"/>
    <n v="1"/>
    <n v="1"/>
    <n v="0"/>
    <n v="0"/>
    <n v="1"/>
    <x v="1"/>
    <n v="7.5330000000000004"/>
    <n v="0.68330000000000002"/>
    <n v="360"/>
    <n v="9244"/>
    <s v="VA"/>
  </r>
  <r>
    <d v="2023-11-18T00:00:00"/>
    <s v="Saturday"/>
    <n v="5.9503000000000004"/>
    <n v="0"/>
    <n v="4.367"/>
    <n v="0"/>
    <n v="1.5832999999999999"/>
    <n v="0"/>
    <n v="0"/>
    <n v="0"/>
    <n v="1"/>
    <n v="0"/>
    <n v="0"/>
    <n v="1"/>
    <x v="2"/>
    <n v="7.7670000000000003"/>
    <n v="3.3333000000000002E-2"/>
    <n v="245"/>
    <n v="5209"/>
    <s v="VA"/>
  </r>
  <r>
    <d v="2023-11-19T00:00:00"/>
    <s v="Sunday"/>
    <n v="10.916700000000001"/>
    <n v="0"/>
    <n v="6.7830000000000004"/>
    <n v="0"/>
    <n v="0.4667"/>
    <n v="3.6669999999999998"/>
    <n v="1"/>
    <n v="1"/>
    <n v="1"/>
    <n v="1"/>
    <n v="1"/>
    <n v="0"/>
    <x v="1"/>
    <n v="7.5330000000000004"/>
    <n v="0.1"/>
    <n v="191"/>
    <n v="5243"/>
    <s v="VA"/>
  </r>
  <r>
    <d v="2023-11-20T00:00:00"/>
    <s v="Monday"/>
    <n v="14.600000000000001"/>
    <n v="6.1829999999999998"/>
    <n v="4.3170000000000002"/>
    <n v="0"/>
    <n v="1.9167000000000001"/>
    <n v="2.1833"/>
    <n v="1"/>
    <n v="1"/>
    <n v="1"/>
    <n v="0"/>
    <n v="0"/>
    <n v="0"/>
    <x v="1"/>
    <n v="7.95"/>
    <n v="6.6669999999999993E-2"/>
    <n v="201"/>
    <n v="2722"/>
    <s v="VA"/>
  </r>
  <r>
    <d v="2023-11-21T00:00:00"/>
    <s v="Tuesday"/>
    <n v="17.4163"/>
    <n v="7.35"/>
    <n v="3.0667"/>
    <n v="2.7332999999999998"/>
    <n v="1.0333000000000001"/>
    <n v="3.2330000000000001"/>
    <n v="1"/>
    <n v="1"/>
    <n v="0"/>
    <n v="0"/>
    <n v="0"/>
    <n v="1"/>
    <x v="1"/>
    <n v="8.15"/>
    <n v="0"/>
    <n v="189"/>
    <n v="2257"/>
    <s v="VA"/>
  </r>
  <r>
    <d v="2023-11-22T00:00:00"/>
    <s v="Wednesday"/>
    <n v="12.8497"/>
    <n v="6.0830000000000002"/>
    <n v="3.2667000000000002"/>
    <n v="3.5"/>
    <n v="0"/>
    <n v="0"/>
    <n v="1"/>
    <n v="1"/>
    <n v="1"/>
    <n v="0"/>
    <n v="1"/>
    <n v="0"/>
    <x v="1"/>
    <n v="8.25"/>
    <n v="0.51700000000000002"/>
    <n v="296"/>
    <n v="5952"/>
    <s v="VA"/>
  </r>
  <r>
    <d v="2023-11-23T00:00:00"/>
    <s v="Thursday"/>
    <n v="10.0167"/>
    <n v="0"/>
    <n v="3.8170000000000002"/>
    <n v="1.0667"/>
    <n v="5.133"/>
    <n v="0"/>
    <n v="1"/>
    <n v="1"/>
    <n v="1"/>
    <n v="1"/>
    <n v="1"/>
    <n v="1"/>
    <x v="1"/>
    <n v="8.25"/>
    <n v="0.15"/>
    <n v="236"/>
    <n v="2712"/>
    <s v="VA"/>
  </r>
  <r>
    <d v="2023-11-24T00:00:00"/>
    <s v="Friday"/>
    <n v="9.85"/>
    <n v="0"/>
    <n v="5.0999999999999996"/>
    <n v="0"/>
    <n v="0"/>
    <n v="4.75"/>
    <n v="1"/>
    <n v="1"/>
    <n v="1"/>
    <n v="0"/>
    <n v="1"/>
    <n v="0"/>
    <x v="1"/>
    <n v="7.0170000000000003"/>
    <n v="0.21667"/>
    <n v="316"/>
    <n v="10279"/>
    <s v="VA"/>
  </r>
  <r>
    <d v="2023-11-25T00:00:00"/>
    <s v="Saturday"/>
    <n v="4.117"/>
    <n v="0"/>
    <n v="4.117"/>
    <n v="0"/>
    <n v="0"/>
    <n v="0"/>
    <n v="0"/>
    <n v="0"/>
    <n v="1"/>
    <n v="0"/>
    <n v="1"/>
    <n v="0"/>
    <x v="0"/>
    <n v="6.9669999999999996"/>
    <n v="0.25"/>
    <n v="313"/>
    <n v="7639"/>
    <s v="VA"/>
  </r>
  <r>
    <d v="2023-11-26T00:00:00"/>
    <s v="Sunday"/>
    <n v="3.9329999999999998"/>
    <n v="0"/>
    <n v="3.9329999999999998"/>
    <n v="0"/>
    <n v="0"/>
    <n v="0"/>
    <n v="0"/>
    <n v="0"/>
    <n v="1"/>
    <n v="1"/>
    <n v="1"/>
    <n v="0"/>
    <x v="0"/>
    <n v="7.7"/>
    <n v="0.2"/>
    <n v="177"/>
    <n v="7289"/>
    <s v="VA"/>
  </r>
  <r>
    <d v="2023-11-27T00:00:00"/>
    <s v="Monday"/>
    <n v="12.283000000000001"/>
    <n v="3.9"/>
    <n v="5.2830000000000004"/>
    <n v="2.0667"/>
    <n v="1.0333000000000001"/>
    <n v="0"/>
    <n v="1"/>
    <n v="1"/>
    <n v="1"/>
    <n v="0"/>
    <n v="1"/>
    <n v="1"/>
    <x v="1"/>
    <n v="8.7330000000000005"/>
    <n v="0.15"/>
    <n v="199"/>
    <n v="3304"/>
    <s v="VA"/>
  </r>
  <r>
    <d v="2023-11-28T00:00:00"/>
    <s v="Tuesday"/>
    <n v="10.950699999999999"/>
    <n v="6.0170000000000003"/>
    <n v="4.4669999999999996"/>
    <n v="0.4667"/>
    <n v="0"/>
    <n v="0"/>
    <n v="1"/>
    <n v="1"/>
    <n v="1"/>
    <n v="0"/>
    <n v="0"/>
    <n v="0"/>
    <x v="2"/>
    <n v="6.883"/>
    <n v="0.21667"/>
    <n v="251"/>
    <n v="4275"/>
    <s v="VA"/>
  </r>
  <r>
    <d v="2023-11-29T00:00:00"/>
    <s v="Wednesday"/>
    <n v="11.133700000000001"/>
    <n v="3.55"/>
    <n v="5.2670000000000003"/>
    <n v="2.3167"/>
    <n v="0"/>
    <n v="0"/>
    <n v="1"/>
    <n v="1"/>
    <n v="1"/>
    <n v="1"/>
    <n v="0"/>
    <n v="0"/>
    <x v="1"/>
    <n v="7.133"/>
    <n v="8.3330000000000001E-2"/>
    <n v="219"/>
    <n v="3692"/>
    <s v="VA"/>
  </r>
  <r>
    <d v="2023-11-30T00:00:00"/>
    <s v="Thursday"/>
    <n v="12.0663"/>
    <n v="5.4"/>
    <n v="3.5329999999999999"/>
    <n v="3.1333000000000002"/>
    <n v="0"/>
    <n v="0"/>
    <n v="1"/>
    <n v="1"/>
    <n v="1"/>
    <n v="0"/>
    <n v="0"/>
    <n v="0"/>
    <x v="1"/>
    <n v="7.5830000000000002"/>
    <n v="0.16667000000000001"/>
    <n v="227"/>
    <n v="4194"/>
    <s v="VA"/>
  </r>
  <r>
    <s v="Total"/>
    <m/>
    <m/>
    <n v="138.74874"/>
    <n v="258.23829999999992"/>
    <n v="53.056139999999992"/>
    <n v="125.11045999999999"/>
    <n v="56.919299999999993"/>
    <m/>
    <m/>
    <m/>
    <m/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6297-E5CE-4A02-9865-8153D347E56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1" firstHeaderRow="1" firstDataRow="1" firstDataCol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Screen Time (hr)" fld="2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6DE8A-440C-4960-B747-D3A16C15066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4" firstHeaderRow="0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Studying" fld="13" baseField="0" baseItem="1"/>
    <dataField name=" Streaming" fld="8" baseField="0" baseItem="0"/>
    <dataField name=" Social Media" fld="9" baseField="0" baseItem="0"/>
    <dataField name=" Online Shopping  " fld="12" baseField="0" baseItem="0"/>
    <dataField name="Texting" fld="10" baseField="0" baseItem="0"/>
    <dataField name=" Facetime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16010-F21A-4713-9D0C-B53CE7E661C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4"/>
        <item x="3"/>
        <item x="5"/>
        <item x="6"/>
        <item x="1"/>
        <item x="0"/>
        <item x="2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Top Used App" fld="14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D5E4-257F-4993-83A6-A7F6098F4169}">
  <dimension ref="A1:U68"/>
  <sheetViews>
    <sheetView tabSelected="1" zoomScale="80" zoomScaleNormal="80" workbookViewId="0">
      <pane ySplit="1" topLeftCell="A80" activePane="bottomLeft" state="frozen"/>
      <selection activeCell="E1" sqref="E1"/>
      <selection pane="bottomLeft" activeCell="L23" sqref="L23"/>
    </sheetView>
  </sheetViews>
  <sheetFormatPr defaultRowHeight="14" x14ac:dyDescent="0.3"/>
  <cols>
    <col min="2" max="2" width="11.1640625" bestFit="1" customWidth="1"/>
    <col min="3" max="3" width="11.33203125" customWidth="1"/>
    <col min="4" max="4" width="13.1640625" customWidth="1"/>
    <col min="5" max="5" width="12.4140625" customWidth="1"/>
    <col min="6" max="6" width="12.58203125" customWidth="1"/>
    <col min="7" max="7" width="11.9140625" customWidth="1"/>
    <col min="8" max="8" width="16" customWidth="1"/>
    <col min="9" max="9" width="10.58203125" customWidth="1"/>
    <col min="10" max="10" width="9.33203125" customWidth="1"/>
    <col min="11" max="11" width="6.1640625" customWidth="1"/>
    <col min="12" max="12" width="8.9140625" customWidth="1"/>
    <col min="13" max="13" width="8.25" customWidth="1"/>
    <col min="14" max="14" width="14.9140625" customWidth="1"/>
    <col min="15" max="16" width="7.83203125" customWidth="1"/>
    <col min="17" max="17" width="7.4140625" customWidth="1"/>
    <col min="18" max="18" width="12.5" customWidth="1"/>
    <col min="19" max="19" width="14.5" customWidth="1"/>
    <col min="20" max="20" width="10.33203125" customWidth="1"/>
  </cols>
  <sheetData>
    <row r="1" spans="1:21" s="2" customFormat="1" ht="28" x14ac:dyDescent="0.3">
      <c r="B1" s="2" t="s">
        <v>3</v>
      </c>
      <c r="C1" s="2" t="s">
        <v>2</v>
      </c>
      <c r="D1" s="2" t="s">
        <v>20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31</v>
      </c>
      <c r="K1" s="2" t="s">
        <v>16</v>
      </c>
      <c r="L1" s="2" t="s">
        <v>6</v>
      </c>
      <c r="M1" s="2" t="s">
        <v>9</v>
      </c>
      <c r="N1" s="2" t="s">
        <v>7</v>
      </c>
      <c r="O1" s="2" t="s">
        <v>8</v>
      </c>
      <c r="P1" s="2" t="s">
        <v>28</v>
      </c>
      <c r="Q1" s="2" t="s">
        <v>25</v>
      </c>
      <c r="R1" s="2" t="s">
        <v>26</v>
      </c>
      <c r="S1" s="2" t="s">
        <v>0</v>
      </c>
      <c r="T1" s="2" t="s">
        <v>1</v>
      </c>
      <c r="U1" s="2" t="s">
        <v>17</v>
      </c>
    </row>
    <row r="2" spans="1:21" x14ac:dyDescent="0.3">
      <c r="A2">
        <v>1</v>
      </c>
      <c r="B2" s="1">
        <v>45200</v>
      </c>
      <c r="C2" t="s">
        <v>15</v>
      </c>
      <c r="D2" t="s">
        <v>27</v>
      </c>
      <c r="E2" t="s">
        <v>27</v>
      </c>
      <c r="F2">
        <v>5</v>
      </c>
      <c r="G2" t="s">
        <v>27</v>
      </c>
      <c r="H2" t="s">
        <v>27</v>
      </c>
      <c r="I2" t="s">
        <v>27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 t="s">
        <v>30</v>
      </c>
      <c r="Q2" t="s">
        <v>27</v>
      </c>
      <c r="R2">
        <v>0.11667</v>
      </c>
      <c r="S2">
        <v>221</v>
      </c>
      <c r="T2">
        <v>4013</v>
      </c>
      <c r="U2" t="s">
        <v>18</v>
      </c>
    </row>
    <row r="3" spans="1:21" x14ac:dyDescent="0.3">
      <c r="A3">
        <v>2</v>
      </c>
      <c r="B3" s="1">
        <v>45201</v>
      </c>
      <c r="C3" t="s">
        <v>4</v>
      </c>
      <c r="D3">
        <f>SUM(E3:I3)</f>
        <v>11.90104</v>
      </c>
      <c r="E3">
        <v>7.0599400000000001</v>
      </c>
      <c r="F3">
        <v>1.8</v>
      </c>
      <c r="G3">
        <f>1.6697+0.1339</f>
        <v>1.8035999999999999</v>
      </c>
      <c r="H3">
        <v>1.2375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 t="s">
        <v>5</v>
      </c>
      <c r="Q3">
        <v>7.9829999999999997</v>
      </c>
      <c r="R3">
        <v>6.6669999999999993E-2</v>
      </c>
      <c r="S3">
        <v>239</v>
      </c>
      <c r="T3">
        <v>4568</v>
      </c>
      <c r="U3" t="s">
        <v>18</v>
      </c>
    </row>
    <row r="4" spans="1:21" x14ac:dyDescent="0.3">
      <c r="A4">
        <v>3</v>
      </c>
      <c r="B4" s="1">
        <v>45202</v>
      </c>
      <c r="C4" t="s">
        <v>10</v>
      </c>
      <c r="D4">
        <f t="shared" ref="D4:D62" si="0">SUM(E4:I4)</f>
        <v>10.75203</v>
      </c>
      <c r="E4">
        <v>5.6210000000000004</v>
      </c>
      <c r="F4">
        <v>4.4329999999999998</v>
      </c>
      <c r="G4">
        <v>0.16667000000000001</v>
      </c>
      <c r="H4">
        <v>0.53135999999999994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 t="s">
        <v>29</v>
      </c>
      <c r="Q4">
        <v>7.3330000000000002</v>
      </c>
      <c r="R4">
        <v>6.6669999999999993E-2</v>
      </c>
      <c r="S4">
        <v>204</v>
      </c>
      <c r="T4">
        <v>3966</v>
      </c>
      <c r="U4" t="s">
        <v>18</v>
      </c>
    </row>
    <row r="5" spans="1:21" x14ac:dyDescent="0.3">
      <c r="A5">
        <v>4</v>
      </c>
      <c r="B5" s="1">
        <v>45203</v>
      </c>
      <c r="C5" t="s">
        <v>11</v>
      </c>
      <c r="D5">
        <f t="shared" si="0"/>
        <v>10.7249</v>
      </c>
      <c r="E5">
        <v>4.4710000000000001</v>
      </c>
      <c r="F5">
        <v>3.0832999999999999</v>
      </c>
      <c r="G5">
        <v>2.2000000000000002</v>
      </c>
      <c r="H5">
        <f>0.4931+0.4775</f>
        <v>0.97059999999999991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 t="s">
        <v>5</v>
      </c>
      <c r="Q5">
        <v>7.8330000000000002</v>
      </c>
      <c r="R5">
        <v>0.11667</v>
      </c>
      <c r="S5">
        <v>207</v>
      </c>
      <c r="T5">
        <v>3682</v>
      </c>
      <c r="U5" t="s">
        <v>18</v>
      </c>
    </row>
    <row r="6" spans="1:21" x14ac:dyDescent="0.3">
      <c r="A6">
        <v>5</v>
      </c>
      <c r="B6" s="1">
        <v>45204</v>
      </c>
      <c r="C6" t="s">
        <v>12</v>
      </c>
      <c r="D6">
        <f t="shared" si="0"/>
        <v>11.621500000000001</v>
      </c>
      <c r="E6">
        <v>4.2774999999999999</v>
      </c>
      <c r="F6">
        <v>5.05</v>
      </c>
      <c r="G6">
        <v>0.26900000000000002</v>
      </c>
      <c r="H6">
        <f>0.3064+1.7186</f>
        <v>2.0249999999999999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 t="s">
        <v>30</v>
      </c>
      <c r="Q6">
        <v>7.85</v>
      </c>
      <c r="R6">
        <v>6.6669999999999993E-2</v>
      </c>
      <c r="S6">
        <v>238</v>
      </c>
      <c r="T6">
        <v>4576</v>
      </c>
      <c r="U6" t="s">
        <v>18</v>
      </c>
    </row>
    <row r="7" spans="1:21" x14ac:dyDescent="0.3">
      <c r="A7">
        <v>6</v>
      </c>
      <c r="B7" s="1">
        <v>45205</v>
      </c>
      <c r="C7" t="s">
        <v>13</v>
      </c>
      <c r="D7">
        <f t="shared" si="0"/>
        <v>10.338000000000001</v>
      </c>
      <c r="E7">
        <f>0.7542+0.9133</f>
        <v>1.6675</v>
      </c>
      <c r="F7">
        <v>3.9830000000000001</v>
      </c>
      <c r="G7">
        <v>2.0832999999999999</v>
      </c>
      <c r="H7">
        <v>1.0375000000000001</v>
      </c>
      <c r="I7">
        <v>1.5667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5</v>
      </c>
      <c r="Q7">
        <v>8.0670000000000002</v>
      </c>
      <c r="R7">
        <v>1.1000000000000001</v>
      </c>
      <c r="S7">
        <v>388</v>
      </c>
      <c r="T7">
        <v>10440</v>
      </c>
      <c r="U7" t="s">
        <v>18</v>
      </c>
    </row>
    <row r="8" spans="1:21" x14ac:dyDescent="0.3">
      <c r="A8">
        <v>7</v>
      </c>
      <c r="B8" s="1">
        <v>45206</v>
      </c>
      <c r="C8" t="s">
        <v>14</v>
      </c>
      <c r="D8">
        <f t="shared" si="0"/>
        <v>4.867</v>
      </c>
      <c r="E8">
        <v>0</v>
      </c>
      <c r="F8">
        <v>4.867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 t="s">
        <v>34</v>
      </c>
      <c r="Q8">
        <v>6.8330000000000002</v>
      </c>
      <c r="R8">
        <v>0.1</v>
      </c>
      <c r="S8">
        <v>184</v>
      </c>
      <c r="T8">
        <v>4976</v>
      </c>
      <c r="U8" t="s">
        <v>32</v>
      </c>
    </row>
    <row r="9" spans="1:21" x14ac:dyDescent="0.3">
      <c r="A9">
        <v>8</v>
      </c>
      <c r="B9" s="1">
        <v>45207</v>
      </c>
      <c r="C9" t="s">
        <v>15</v>
      </c>
      <c r="D9">
        <f t="shared" si="0"/>
        <v>3.4167000000000001</v>
      </c>
      <c r="E9">
        <v>0</v>
      </c>
      <c r="F9">
        <v>3.4167000000000001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t="s">
        <v>34</v>
      </c>
      <c r="Q9">
        <v>7.0830000000000002</v>
      </c>
      <c r="R9">
        <v>0.61670000000000003</v>
      </c>
      <c r="S9">
        <v>607</v>
      </c>
      <c r="T9">
        <v>22289</v>
      </c>
      <c r="U9" t="s">
        <v>33</v>
      </c>
    </row>
    <row r="10" spans="1:21" x14ac:dyDescent="0.3">
      <c r="A10">
        <v>9</v>
      </c>
      <c r="B10" s="1">
        <v>45208</v>
      </c>
      <c r="C10" t="s">
        <v>4</v>
      </c>
      <c r="D10">
        <f t="shared" si="0"/>
        <v>12.366669999999999</v>
      </c>
      <c r="E10">
        <v>0</v>
      </c>
      <c r="F10">
        <v>8.6999999999999993</v>
      </c>
      <c r="G10">
        <v>0.16667000000000001</v>
      </c>
      <c r="H10">
        <v>3.5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 t="s">
        <v>34</v>
      </c>
      <c r="Q10">
        <v>7.4829999999999997</v>
      </c>
      <c r="R10">
        <v>0.18332999999999999</v>
      </c>
      <c r="S10">
        <v>218</v>
      </c>
      <c r="T10">
        <v>4834</v>
      </c>
      <c r="U10" t="s">
        <v>32</v>
      </c>
    </row>
    <row r="11" spans="1:21" x14ac:dyDescent="0.3">
      <c r="A11">
        <v>10</v>
      </c>
      <c r="B11" s="1">
        <v>45209</v>
      </c>
      <c r="C11" t="s">
        <v>10</v>
      </c>
      <c r="D11">
        <f t="shared" si="0"/>
        <v>12.213700000000001</v>
      </c>
      <c r="E11">
        <v>4.3243999999999998</v>
      </c>
      <c r="F11">
        <v>4.2670000000000003</v>
      </c>
      <c r="G11">
        <v>0.56669999999999998</v>
      </c>
      <c r="H11">
        <v>3.0556000000000001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 t="s">
        <v>29</v>
      </c>
      <c r="Q11">
        <v>6.3170000000000002</v>
      </c>
      <c r="R11">
        <v>0.13300000000000001</v>
      </c>
      <c r="S11">
        <v>243</v>
      </c>
      <c r="T11">
        <v>4974</v>
      </c>
      <c r="U11" t="s">
        <v>18</v>
      </c>
    </row>
    <row r="12" spans="1:21" x14ac:dyDescent="0.3">
      <c r="A12">
        <v>11</v>
      </c>
      <c r="B12" s="1">
        <v>45210</v>
      </c>
      <c r="C12" t="s">
        <v>11</v>
      </c>
      <c r="D12">
        <f t="shared" si="0"/>
        <v>12.3127</v>
      </c>
      <c r="E12">
        <v>3.5880000000000001</v>
      </c>
      <c r="F12">
        <v>4.7670000000000003</v>
      </c>
      <c r="G12">
        <v>1.3667</v>
      </c>
      <c r="H12">
        <v>2.5910000000000002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t="s">
        <v>29</v>
      </c>
      <c r="Q12">
        <v>7.9</v>
      </c>
      <c r="R12">
        <v>0.15</v>
      </c>
      <c r="S12">
        <v>185</v>
      </c>
      <c r="T12">
        <v>4905</v>
      </c>
      <c r="U12" t="s">
        <v>18</v>
      </c>
    </row>
    <row r="13" spans="1:21" x14ac:dyDescent="0.3">
      <c r="A13">
        <v>12</v>
      </c>
      <c r="B13" s="1">
        <v>45211</v>
      </c>
      <c r="C13" t="s">
        <v>12</v>
      </c>
      <c r="D13">
        <f t="shared" si="0"/>
        <v>11.494999999999999</v>
      </c>
      <c r="E13">
        <v>4.516</v>
      </c>
      <c r="F13">
        <v>4.1669999999999998</v>
      </c>
      <c r="G13">
        <v>0.35</v>
      </c>
      <c r="H13">
        <v>2.4620000000000002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 t="s">
        <v>29</v>
      </c>
      <c r="Q13">
        <v>7.25</v>
      </c>
      <c r="R13">
        <v>0.16700000000000001</v>
      </c>
      <c r="S13">
        <v>231</v>
      </c>
      <c r="T13">
        <v>5278</v>
      </c>
      <c r="U13" t="s">
        <v>18</v>
      </c>
    </row>
    <row r="14" spans="1:21" x14ac:dyDescent="0.3">
      <c r="A14">
        <v>13</v>
      </c>
      <c r="B14" s="1">
        <v>45212</v>
      </c>
      <c r="C14" t="s">
        <v>13</v>
      </c>
      <c r="D14">
        <f t="shared" si="0"/>
        <v>12.771700000000001</v>
      </c>
      <c r="E14">
        <v>0.58899999999999997</v>
      </c>
      <c r="F14">
        <v>3.35</v>
      </c>
      <c r="G14">
        <v>0.9</v>
      </c>
      <c r="H14">
        <v>5.5830000000000002</v>
      </c>
      <c r="I14">
        <f>0.433+1.9167</f>
        <v>2.3496999999999999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 t="s">
        <v>35</v>
      </c>
      <c r="Q14">
        <v>8.7669999999999995</v>
      </c>
      <c r="R14">
        <v>1.67E-2</v>
      </c>
      <c r="S14">
        <v>108</v>
      </c>
      <c r="T14">
        <v>3578</v>
      </c>
      <c r="U14" t="s">
        <v>18</v>
      </c>
    </row>
    <row r="15" spans="1:21" x14ac:dyDescent="0.3">
      <c r="A15">
        <v>14</v>
      </c>
      <c r="B15" s="1">
        <v>45213</v>
      </c>
      <c r="C15" t="s">
        <v>14</v>
      </c>
      <c r="D15">
        <f t="shared" si="0"/>
        <v>10.943900000000001</v>
      </c>
      <c r="E15">
        <v>0</v>
      </c>
      <c r="F15">
        <v>3.1333000000000002</v>
      </c>
      <c r="G15">
        <v>1.2666999999999999</v>
      </c>
      <c r="H15">
        <f>2.8333+1.0939</f>
        <v>3.9272</v>
      </c>
      <c r="I15">
        <f>0.85+0.9+0.8667</f>
        <v>2.6166999999999998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 t="s">
        <v>35</v>
      </c>
      <c r="Q15">
        <v>8.0329999999999995</v>
      </c>
      <c r="R15">
        <v>9.1700000000000004E-2</v>
      </c>
      <c r="S15">
        <v>224</v>
      </c>
      <c r="T15">
        <v>5628</v>
      </c>
      <c r="U15" t="s">
        <v>18</v>
      </c>
    </row>
    <row r="16" spans="1:21" x14ac:dyDescent="0.3">
      <c r="A16">
        <v>15</v>
      </c>
      <c r="B16" s="1">
        <v>45214</v>
      </c>
      <c r="C16" t="s">
        <v>15</v>
      </c>
      <c r="D16">
        <f t="shared" si="0"/>
        <v>9.9253999999999998</v>
      </c>
      <c r="E16">
        <v>0</v>
      </c>
      <c r="F16">
        <v>1.85</v>
      </c>
      <c r="G16">
        <v>2.0667</v>
      </c>
      <c r="H16">
        <v>3.6419999999999999</v>
      </c>
      <c r="I16">
        <f>0.9167+0.9167+0.5333</f>
        <v>2.3666999999999998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 t="s">
        <v>35</v>
      </c>
      <c r="Q16">
        <v>8.5299999999999994</v>
      </c>
      <c r="R16">
        <v>0.1583</v>
      </c>
      <c r="S16">
        <v>193</v>
      </c>
      <c r="T16">
        <v>3262</v>
      </c>
      <c r="U16" t="s">
        <v>18</v>
      </c>
    </row>
    <row r="17" spans="1:21" x14ac:dyDescent="0.3">
      <c r="A17">
        <v>16</v>
      </c>
      <c r="B17" s="1">
        <v>45215</v>
      </c>
      <c r="C17" t="s">
        <v>4</v>
      </c>
      <c r="D17">
        <f t="shared" si="0"/>
        <v>12.526900000000001</v>
      </c>
      <c r="E17">
        <v>1.4953000000000001</v>
      </c>
      <c r="F17">
        <v>4</v>
      </c>
      <c r="G17">
        <v>3.8330000000000002</v>
      </c>
      <c r="H17">
        <v>3.1985999999999999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 t="s">
        <v>35</v>
      </c>
      <c r="Q17">
        <v>8.5167000000000002</v>
      </c>
      <c r="R17">
        <v>0.63329999999999997</v>
      </c>
      <c r="S17">
        <v>319</v>
      </c>
      <c r="T17">
        <v>6553</v>
      </c>
      <c r="U17" t="s">
        <v>18</v>
      </c>
    </row>
    <row r="18" spans="1:21" x14ac:dyDescent="0.3">
      <c r="A18">
        <v>17</v>
      </c>
      <c r="B18" s="1">
        <v>45216</v>
      </c>
      <c r="C18" t="s">
        <v>10</v>
      </c>
      <c r="D18">
        <f t="shared" si="0"/>
        <v>7.7829999999999995</v>
      </c>
      <c r="E18">
        <v>2.6160000000000001</v>
      </c>
      <c r="F18">
        <v>3.9169999999999998</v>
      </c>
      <c r="G18">
        <v>0</v>
      </c>
      <c r="H18">
        <v>1.25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 t="s">
        <v>29</v>
      </c>
      <c r="Q18">
        <v>7.367</v>
      </c>
      <c r="R18">
        <v>0.1</v>
      </c>
      <c r="S18">
        <v>206</v>
      </c>
      <c r="T18">
        <v>4595</v>
      </c>
      <c r="U18" t="s">
        <v>18</v>
      </c>
    </row>
    <row r="19" spans="1:21" x14ac:dyDescent="0.3">
      <c r="A19">
        <v>18</v>
      </c>
      <c r="B19" s="1">
        <v>45217</v>
      </c>
      <c r="C19" t="s">
        <v>11</v>
      </c>
      <c r="D19">
        <f t="shared" si="0"/>
        <v>11.668900000000001</v>
      </c>
      <c r="E19">
        <v>2.7856000000000001</v>
      </c>
      <c r="F19">
        <v>5.75</v>
      </c>
      <c r="G19">
        <v>2.8833000000000002</v>
      </c>
      <c r="H19">
        <v>0.25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 t="s">
        <v>35</v>
      </c>
      <c r="Q19">
        <v>7.117</v>
      </c>
      <c r="R19">
        <v>0.43330000000000002</v>
      </c>
      <c r="S19">
        <v>302</v>
      </c>
      <c r="T19">
        <v>7593</v>
      </c>
      <c r="U19" t="s">
        <v>18</v>
      </c>
    </row>
    <row r="20" spans="1:21" x14ac:dyDescent="0.3">
      <c r="A20">
        <v>19</v>
      </c>
      <c r="B20" s="1">
        <v>45218</v>
      </c>
      <c r="C20" t="s">
        <v>12</v>
      </c>
      <c r="D20">
        <f t="shared" si="0"/>
        <v>9.8825000000000003</v>
      </c>
      <c r="E20">
        <v>2.855</v>
      </c>
      <c r="F20">
        <v>5.45</v>
      </c>
      <c r="G20">
        <v>0.61670000000000003</v>
      </c>
      <c r="H20">
        <v>0.96079999999999999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 t="s">
        <v>29</v>
      </c>
      <c r="Q20">
        <v>7.65</v>
      </c>
      <c r="R20">
        <v>0.3</v>
      </c>
      <c r="S20">
        <v>241</v>
      </c>
      <c r="T20">
        <v>5717</v>
      </c>
      <c r="U20" t="s">
        <v>18</v>
      </c>
    </row>
    <row r="21" spans="1:21" x14ac:dyDescent="0.3">
      <c r="A21">
        <v>20</v>
      </c>
      <c r="B21" s="1">
        <v>45219</v>
      </c>
      <c r="C21" t="s">
        <v>13</v>
      </c>
      <c r="D21">
        <f t="shared" si="0"/>
        <v>8.2966999999999995</v>
      </c>
      <c r="E21">
        <f>0.6764 + 1.97+1.299</f>
        <v>3.9453999999999998</v>
      </c>
      <c r="F21">
        <v>3.633</v>
      </c>
      <c r="G21">
        <v>0.48330000000000001</v>
      </c>
      <c r="H21">
        <v>0.23499999999999999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29</v>
      </c>
      <c r="Q21">
        <v>8.7332999999999998</v>
      </c>
      <c r="R21">
        <v>0.63329999999999997</v>
      </c>
      <c r="S21">
        <v>371</v>
      </c>
      <c r="T21">
        <v>8720</v>
      </c>
      <c r="U21" t="s">
        <v>18</v>
      </c>
    </row>
    <row r="22" spans="1:21" x14ac:dyDescent="0.3">
      <c r="A22">
        <v>21</v>
      </c>
      <c r="B22" s="1">
        <v>45220</v>
      </c>
      <c r="C22" t="s">
        <v>14</v>
      </c>
      <c r="D22">
        <f t="shared" si="0"/>
        <v>4.9829999999999997</v>
      </c>
      <c r="E22">
        <v>0</v>
      </c>
      <c r="F22">
        <v>4.7329999999999997</v>
      </c>
      <c r="G22">
        <v>0</v>
      </c>
      <c r="H22">
        <v>0.25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 t="s">
        <v>29</v>
      </c>
      <c r="Q22">
        <v>8.4167000000000005</v>
      </c>
      <c r="R22">
        <v>0.26667000000000002</v>
      </c>
      <c r="S22">
        <v>356</v>
      </c>
      <c r="T22">
        <v>10734</v>
      </c>
      <c r="U22" t="s">
        <v>18</v>
      </c>
    </row>
    <row r="23" spans="1:21" x14ac:dyDescent="0.3">
      <c r="A23">
        <v>22</v>
      </c>
      <c r="B23" s="1">
        <v>45221</v>
      </c>
      <c r="C23" t="s">
        <v>15</v>
      </c>
      <c r="D23">
        <f t="shared" si="0"/>
        <v>5.0170000000000003</v>
      </c>
      <c r="E23">
        <v>0</v>
      </c>
      <c r="F23">
        <v>5.0170000000000003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 t="s">
        <v>29</v>
      </c>
      <c r="Q23">
        <v>7.25</v>
      </c>
      <c r="R23">
        <v>0.68330000000000002</v>
      </c>
      <c r="S23">
        <v>387</v>
      </c>
      <c r="T23">
        <v>13696</v>
      </c>
      <c r="U23" t="s">
        <v>18</v>
      </c>
    </row>
    <row r="24" spans="1:21" x14ac:dyDescent="0.3">
      <c r="A24">
        <v>23</v>
      </c>
      <c r="B24" s="1">
        <v>45222</v>
      </c>
      <c r="C24" t="s">
        <v>4</v>
      </c>
      <c r="D24">
        <f t="shared" si="0"/>
        <v>9.2527000000000008</v>
      </c>
      <c r="E24">
        <v>1.1667000000000001</v>
      </c>
      <c r="F24">
        <v>3.7829999999999999</v>
      </c>
      <c r="G24">
        <v>0.55000000000000004</v>
      </c>
      <c r="H24">
        <v>3.7530000000000001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29</v>
      </c>
      <c r="Q24">
        <v>8.5</v>
      </c>
      <c r="R24">
        <v>0.2</v>
      </c>
      <c r="S24">
        <v>198</v>
      </c>
      <c r="T24">
        <v>3207</v>
      </c>
      <c r="U24" t="s">
        <v>18</v>
      </c>
    </row>
    <row r="25" spans="1:21" x14ac:dyDescent="0.3">
      <c r="A25">
        <v>24</v>
      </c>
      <c r="B25" s="1">
        <v>45223</v>
      </c>
      <c r="C25" t="s">
        <v>10</v>
      </c>
      <c r="D25">
        <f t="shared" si="0"/>
        <v>11.994700000000002</v>
      </c>
      <c r="E25">
        <v>2.7610000000000001</v>
      </c>
      <c r="F25">
        <v>3.2166999999999999</v>
      </c>
      <c r="G25">
        <v>0</v>
      </c>
      <c r="H25">
        <v>6.0170000000000003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 t="s">
        <v>30</v>
      </c>
      <c r="Q25">
        <v>7.2169999999999996</v>
      </c>
      <c r="R25">
        <v>0.1</v>
      </c>
      <c r="S25">
        <v>228</v>
      </c>
      <c r="T25">
        <v>4387</v>
      </c>
      <c r="U25" t="s">
        <v>18</v>
      </c>
    </row>
    <row r="26" spans="1:21" x14ac:dyDescent="0.3">
      <c r="A26">
        <v>25</v>
      </c>
      <c r="B26" s="1">
        <v>45224</v>
      </c>
      <c r="C26" t="s">
        <v>11</v>
      </c>
      <c r="D26">
        <f t="shared" si="0"/>
        <v>11.972999999999999</v>
      </c>
      <c r="E26">
        <v>3.7730000000000001</v>
      </c>
      <c r="F26">
        <v>5.85</v>
      </c>
      <c r="G26">
        <v>1.2666999999999999</v>
      </c>
      <c r="H26">
        <v>1.0832999999999999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 t="s">
        <v>29</v>
      </c>
      <c r="Q26">
        <v>7.1669999999999998</v>
      </c>
      <c r="R26">
        <v>0.21667</v>
      </c>
      <c r="S26">
        <v>224</v>
      </c>
      <c r="T26">
        <v>4816</v>
      </c>
      <c r="U26" t="s">
        <v>18</v>
      </c>
    </row>
    <row r="27" spans="1:21" x14ac:dyDescent="0.3">
      <c r="A27">
        <v>26</v>
      </c>
      <c r="B27" s="1">
        <v>45225</v>
      </c>
      <c r="C27" t="s">
        <v>12</v>
      </c>
      <c r="D27">
        <f t="shared" si="0"/>
        <v>10.507300000000001</v>
      </c>
      <c r="E27">
        <v>1.7033</v>
      </c>
      <c r="F27">
        <v>3.5670000000000002</v>
      </c>
      <c r="G27">
        <v>1.2</v>
      </c>
      <c r="H27">
        <v>4.0369999999999999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 t="s">
        <v>29</v>
      </c>
      <c r="Q27">
        <v>7.7169999999999996</v>
      </c>
      <c r="R27">
        <v>0.13300000000000001</v>
      </c>
      <c r="S27">
        <v>245</v>
      </c>
      <c r="T27">
        <v>4541</v>
      </c>
      <c r="U27" t="s">
        <v>18</v>
      </c>
    </row>
    <row r="28" spans="1:21" x14ac:dyDescent="0.3">
      <c r="A28">
        <v>27</v>
      </c>
      <c r="B28" s="1">
        <v>45226</v>
      </c>
      <c r="C28" t="s">
        <v>13</v>
      </c>
      <c r="D28">
        <f t="shared" si="0"/>
        <v>12.103299999999999</v>
      </c>
      <c r="E28">
        <v>1.0832999999999999</v>
      </c>
      <c r="F28">
        <v>5.5670000000000002</v>
      </c>
      <c r="G28">
        <v>0.5</v>
      </c>
      <c r="H28">
        <v>3.8530000000000002</v>
      </c>
      <c r="I28">
        <v>1.1000000000000001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 t="s">
        <v>29</v>
      </c>
      <c r="Q28">
        <v>7.6</v>
      </c>
      <c r="R28">
        <v>1</v>
      </c>
      <c r="S28">
        <v>362</v>
      </c>
      <c r="T28">
        <v>9024</v>
      </c>
      <c r="U28" t="s">
        <v>18</v>
      </c>
    </row>
    <row r="29" spans="1:21" x14ac:dyDescent="0.3">
      <c r="A29">
        <v>28</v>
      </c>
      <c r="B29" s="1">
        <v>45227</v>
      </c>
      <c r="C29" t="s">
        <v>14</v>
      </c>
      <c r="D29">
        <f t="shared" si="0"/>
        <v>10.635999999999999</v>
      </c>
      <c r="E29">
        <v>0</v>
      </c>
      <c r="F29">
        <v>3.5830000000000002</v>
      </c>
      <c r="G29">
        <v>0</v>
      </c>
      <c r="H29">
        <v>6.5529999999999999</v>
      </c>
      <c r="I29">
        <v>0.5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 t="s">
        <v>29</v>
      </c>
      <c r="Q29">
        <v>6.6669999999999998</v>
      </c>
      <c r="R29">
        <v>6.7000000000000004E-2</v>
      </c>
      <c r="S29">
        <v>277</v>
      </c>
      <c r="T29">
        <v>10499</v>
      </c>
      <c r="U29" t="s">
        <v>18</v>
      </c>
    </row>
    <row r="30" spans="1:21" x14ac:dyDescent="0.3">
      <c r="A30">
        <v>29</v>
      </c>
      <c r="B30" s="1">
        <v>45228</v>
      </c>
      <c r="C30" t="s">
        <v>15</v>
      </c>
      <c r="D30">
        <f t="shared" si="0"/>
        <v>8.52</v>
      </c>
      <c r="E30">
        <v>0</v>
      </c>
      <c r="F30">
        <v>3.4</v>
      </c>
      <c r="G30">
        <v>0</v>
      </c>
      <c r="H30">
        <v>5.12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 t="s">
        <v>29</v>
      </c>
      <c r="Q30">
        <v>6.9169999999999998</v>
      </c>
      <c r="R30">
        <v>8.3000000000000004E-2</v>
      </c>
      <c r="S30">
        <v>231</v>
      </c>
      <c r="T30">
        <v>5034</v>
      </c>
      <c r="U30" t="s">
        <v>18</v>
      </c>
    </row>
    <row r="31" spans="1:21" x14ac:dyDescent="0.3">
      <c r="A31">
        <v>30</v>
      </c>
      <c r="B31" s="1">
        <v>45229</v>
      </c>
      <c r="C31" t="s">
        <v>4</v>
      </c>
      <c r="D31">
        <f t="shared" si="0"/>
        <v>10.803000000000001</v>
      </c>
      <c r="E31">
        <v>4.3330000000000002</v>
      </c>
      <c r="F31">
        <v>3.2</v>
      </c>
      <c r="G31">
        <v>0</v>
      </c>
      <c r="H31">
        <v>0.77</v>
      </c>
      <c r="I31">
        <v>2.5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 t="s">
        <v>29</v>
      </c>
      <c r="Q31">
        <v>8.3000000000000007</v>
      </c>
      <c r="R31">
        <v>0.05</v>
      </c>
      <c r="S31">
        <v>239</v>
      </c>
      <c r="T31">
        <v>4433</v>
      </c>
      <c r="U31" t="s">
        <v>18</v>
      </c>
    </row>
    <row r="32" spans="1:21" x14ac:dyDescent="0.3">
      <c r="A32">
        <v>31</v>
      </c>
      <c r="B32" s="1">
        <v>45230</v>
      </c>
      <c r="C32" t="s">
        <v>10</v>
      </c>
      <c r="D32">
        <f t="shared" si="0"/>
        <v>13.3733</v>
      </c>
      <c r="E32">
        <v>4.2670000000000003</v>
      </c>
      <c r="F32">
        <v>4.9530000000000003</v>
      </c>
      <c r="G32">
        <v>0.55000000000000004</v>
      </c>
      <c r="H32">
        <v>1.85</v>
      </c>
      <c r="I32">
        <v>1.7533000000000001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 t="s">
        <v>29</v>
      </c>
      <c r="Q32">
        <v>8.2669999999999995</v>
      </c>
      <c r="R32">
        <v>0.11700000000000001</v>
      </c>
      <c r="S32">
        <v>165</v>
      </c>
      <c r="T32">
        <v>2826</v>
      </c>
      <c r="U32" t="s">
        <v>18</v>
      </c>
    </row>
    <row r="33" spans="1:21" x14ac:dyDescent="0.3">
      <c r="A33">
        <v>32</v>
      </c>
      <c r="B33" s="1">
        <v>45231</v>
      </c>
      <c r="C33" t="s">
        <v>11</v>
      </c>
      <c r="D33">
        <f t="shared" si="0"/>
        <v>12.382899999999999</v>
      </c>
      <c r="E33">
        <v>4.5</v>
      </c>
      <c r="F33">
        <v>3.633</v>
      </c>
      <c r="G33">
        <v>0.38329999999999997</v>
      </c>
      <c r="H33">
        <v>1.9333</v>
      </c>
      <c r="I33">
        <v>1.9333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 t="s">
        <v>5</v>
      </c>
      <c r="Q33">
        <v>7.617</v>
      </c>
      <c r="R33">
        <v>0.16700000000000001</v>
      </c>
      <c r="S33">
        <v>224</v>
      </c>
      <c r="T33">
        <v>4127</v>
      </c>
      <c r="U33" t="s">
        <v>18</v>
      </c>
    </row>
    <row r="34" spans="1:21" x14ac:dyDescent="0.3">
      <c r="A34">
        <v>33</v>
      </c>
      <c r="B34" s="1">
        <v>45232</v>
      </c>
      <c r="C34" t="s">
        <v>12</v>
      </c>
      <c r="D34">
        <f t="shared" si="0"/>
        <v>7.0000000000000009</v>
      </c>
      <c r="E34">
        <v>2.95</v>
      </c>
      <c r="F34">
        <v>3.1333000000000002</v>
      </c>
      <c r="G34">
        <v>0.4</v>
      </c>
      <c r="H34">
        <v>0.51670000000000005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 t="s">
        <v>29</v>
      </c>
      <c r="Q34">
        <v>7.2830000000000004</v>
      </c>
      <c r="R34">
        <v>0.16700000000000001</v>
      </c>
      <c r="S34">
        <v>252</v>
      </c>
      <c r="T34">
        <v>5319</v>
      </c>
      <c r="U34" t="s">
        <v>18</v>
      </c>
    </row>
    <row r="35" spans="1:21" x14ac:dyDescent="0.3">
      <c r="A35">
        <v>34</v>
      </c>
      <c r="B35" s="1">
        <v>45233</v>
      </c>
      <c r="C35" t="s">
        <v>13</v>
      </c>
      <c r="D35">
        <f t="shared" si="0"/>
        <v>10.516999999999999</v>
      </c>
      <c r="E35">
        <v>5.0332999999999997</v>
      </c>
      <c r="F35">
        <v>3.7170000000000001</v>
      </c>
      <c r="G35">
        <v>0</v>
      </c>
      <c r="H35">
        <v>1.7666999999999999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 t="s">
        <v>29</v>
      </c>
      <c r="Q35">
        <v>7.2169999999999996</v>
      </c>
      <c r="R35">
        <v>1.7000000000000001E-2</v>
      </c>
      <c r="S35">
        <v>179</v>
      </c>
      <c r="T35">
        <v>2319</v>
      </c>
      <c r="U35" t="s">
        <v>18</v>
      </c>
    </row>
    <row r="36" spans="1:21" x14ac:dyDescent="0.3">
      <c r="A36">
        <v>35</v>
      </c>
      <c r="B36" s="1">
        <v>45234</v>
      </c>
      <c r="C36" t="s">
        <v>14</v>
      </c>
      <c r="D36">
        <f t="shared" si="0"/>
        <v>13.067</v>
      </c>
      <c r="E36">
        <v>0</v>
      </c>
      <c r="F36">
        <v>2.4500000000000002</v>
      </c>
      <c r="G36">
        <v>0</v>
      </c>
      <c r="H36">
        <v>7.867</v>
      </c>
      <c r="I36">
        <v>2.75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 t="s">
        <v>5</v>
      </c>
      <c r="Q36">
        <v>7.3</v>
      </c>
      <c r="R36">
        <v>8.3000000000000004E-2</v>
      </c>
      <c r="S36">
        <v>246</v>
      </c>
      <c r="T36">
        <v>5799</v>
      </c>
      <c r="U36" t="s">
        <v>18</v>
      </c>
    </row>
    <row r="37" spans="1:21" x14ac:dyDescent="0.3">
      <c r="A37">
        <v>36</v>
      </c>
      <c r="B37" s="1">
        <v>45235</v>
      </c>
      <c r="C37" t="s">
        <v>15</v>
      </c>
      <c r="D37">
        <f t="shared" si="0"/>
        <v>8.8010000000000002</v>
      </c>
      <c r="E37">
        <v>0</v>
      </c>
      <c r="F37">
        <v>4.3170000000000002</v>
      </c>
      <c r="G37">
        <v>0.86699999999999999</v>
      </c>
      <c r="H37">
        <v>3.617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 t="s">
        <v>29</v>
      </c>
      <c r="Q37">
        <v>6.9</v>
      </c>
      <c r="R37">
        <v>0.18332999999999999</v>
      </c>
      <c r="S37">
        <v>262</v>
      </c>
      <c r="T37">
        <v>6572</v>
      </c>
      <c r="U37" t="s">
        <v>18</v>
      </c>
    </row>
    <row r="38" spans="1:21" x14ac:dyDescent="0.3">
      <c r="A38">
        <v>37</v>
      </c>
      <c r="B38" s="1">
        <v>45236</v>
      </c>
      <c r="C38" t="s">
        <v>4</v>
      </c>
      <c r="D38">
        <f t="shared" si="0"/>
        <v>12.366299999999999</v>
      </c>
      <c r="E38">
        <v>0.75</v>
      </c>
      <c r="F38">
        <v>5.45</v>
      </c>
      <c r="G38">
        <v>2.2332999999999998</v>
      </c>
      <c r="H38">
        <v>0</v>
      </c>
      <c r="I38">
        <v>3.9329999999999998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 t="s">
        <v>36</v>
      </c>
      <c r="Q38">
        <v>8.1329999999999991</v>
      </c>
      <c r="R38">
        <v>0.55000000000000004</v>
      </c>
      <c r="S38">
        <v>304</v>
      </c>
      <c r="T38">
        <v>7345</v>
      </c>
      <c r="U38" t="s">
        <v>18</v>
      </c>
    </row>
    <row r="39" spans="1:21" x14ac:dyDescent="0.3">
      <c r="A39">
        <v>38</v>
      </c>
      <c r="B39" s="1">
        <v>45237</v>
      </c>
      <c r="C39" t="s">
        <v>10</v>
      </c>
      <c r="D39">
        <f t="shared" si="0"/>
        <v>12.149699999999999</v>
      </c>
      <c r="E39">
        <v>1.3667</v>
      </c>
      <c r="F39">
        <v>5.4329999999999998</v>
      </c>
      <c r="G39">
        <v>0.9667</v>
      </c>
      <c r="H39">
        <v>1.05</v>
      </c>
      <c r="I39">
        <v>3.3332999999999999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 t="s">
        <v>36</v>
      </c>
      <c r="Q39">
        <v>8.2829999999999995</v>
      </c>
      <c r="R39">
        <v>0.05</v>
      </c>
      <c r="S39">
        <v>229</v>
      </c>
      <c r="T39">
        <v>4325</v>
      </c>
      <c r="U39" t="s">
        <v>18</v>
      </c>
    </row>
    <row r="40" spans="1:21" x14ac:dyDescent="0.3">
      <c r="A40">
        <v>39</v>
      </c>
      <c r="B40" s="1">
        <v>45238</v>
      </c>
      <c r="C40" t="s">
        <v>11</v>
      </c>
      <c r="D40">
        <f t="shared" si="0"/>
        <v>10.1333</v>
      </c>
      <c r="E40">
        <v>2.7</v>
      </c>
      <c r="F40">
        <v>2.9832999999999998</v>
      </c>
      <c r="G40">
        <v>0</v>
      </c>
      <c r="H40">
        <v>1.6</v>
      </c>
      <c r="I40">
        <v>2.85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 t="s">
        <v>36</v>
      </c>
      <c r="Q40">
        <v>7.2830000000000004</v>
      </c>
      <c r="R40">
        <v>8.3330000000000001E-2</v>
      </c>
      <c r="S40">
        <v>214</v>
      </c>
      <c r="T40">
        <v>2299</v>
      </c>
      <c r="U40" t="s">
        <v>18</v>
      </c>
    </row>
    <row r="41" spans="1:21" x14ac:dyDescent="0.3">
      <c r="A41">
        <v>40</v>
      </c>
      <c r="B41" s="1">
        <v>45239</v>
      </c>
      <c r="C41" t="s">
        <v>12</v>
      </c>
      <c r="D41">
        <f t="shared" si="0"/>
        <v>12.8337</v>
      </c>
      <c r="E41">
        <v>0.51670000000000005</v>
      </c>
      <c r="F41">
        <v>7.1669999999999998</v>
      </c>
      <c r="G41">
        <v>0</v>
      </c>
      <c r="H41">
        <v>2.8833000000000002</v>
      </c>
      <c r="I41">
        <v>2.2667000000000002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 t="s">
        <v>29</v>
      </c>
      <c r="Q41">
        <v>7.0830000000000002</v>
      </c>
      <c r="R41">
        <v>0.1</v>
      </c>
      <c r="S41">
        <v>215</v>
      </c>
      <c r="T41">
        <v>4136</v>
      </c>
      <c r="U41" t="s">
        <v>18</v>
      </c>
    </row>
    <row r="42" spans="1:21" x14ac:dyDescent="0.3">
      <c r="A42">
        <v>41</v>
      </c>
      <c r="B42" s="1">
        <v>45240</v>
      </c>
      <c r="C42" t="s">
        <v>13</v>
      </c>
      <c r="D42">
        <f t="shared" si="0"/>
        <v>13.55</v>
      </c>
      <c r="E42">
        <v>2.0167000000000002</v>
      </c>
      <c r="F42">
        <v>6.15</v>
      </c>
      <c r="G42">
        <v>0</v>
      </c>
      <c r="H42">
        <v>2.35</v>
      </c>
      <c r="I42">
        <v>3.0333000000000001</v>
      </c>
      <c r="J42">
        <v>1</v>
      </c>
      <c r="K42">
        <v>1</v>
      </c>
      <c r="L42">
        <v>1</v>
      </c>
      <c r="M42">
        <v>0</v>
      </c>
      <c r="N42">
        <v>0</v>
      </c>
      <c r="O42">
        <v>1</v>
      </c>
      <c r="P42" t="s">
        <v>5</v>
      </c>
      <c r="Q42">
        <v>7.883</v>
      </c>
      <c r="R42">
        <v>0.63329999999999997</v>
      </c>
      <c r="S42">
        <v>386</v>
      </c>
      <c r="T42">
        <v>10411</v>
      </c>
      <c r="U42" t="s">
        <v>18</v>
      </c>
    </row>
    <row r="43" spans="1:21" x14ac:dyDescent="0.3">
      <c r="A43">
        <v>42</v>
      </c>
      <c r="B43" s="1">
        <v>45241</v>
      </c>
      <c r="C43" t="s">
        <v>14</v>
      </c>
      <c r="D43">
        <f t="shared" si="0"/>
        <v>12.45</v>
      </c>
      <c r="E43">
        <v>0</v>
      </c>
      <c r="F43">
        <v>4.5999999999999996</v>
      </c>
      <c r="G43">
        <v>2.1166999999999998</v>
      </c>
      <c r="H43">
        <v>1.2</v>
      </c>
      <c r="I43">
        <f>6.65-G43</f>
        <v>4.5333000000000006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 t="s">
        <v>5</v>
      </c>
      <c r="Q43">
        <v>7.35</v>
      </c>
      <c r="R43">
        <v>0.16667000000000001</v>
      </c>
      <c r="S43">
        <v>220</v>
      </c>
      <c r="T43">
        <v>5954</v>
      </c>
      <c r="U43" t="s">
        <v>18</v>
      </c>
    </row>
    <row r="44" spans="1:21" x14ac:dyDescent="0.3">
      <c r="A44">
        <v>43</v>
      </c>
      <c r="B44" s="1">
        <v>45242</v>
      </c>
      <c r="C44" t="s">
        <v>15</v>
      </c>
      <c r="D44">
        <f t="shared" si="0"/>
        <v>11.483700000000001</v>
      </c>
      <c r="E44">
        <v>0</v>
      </c>
      <c r="F44">
        <v>4.0670000000000002</v>
      </c>
      <c r="G44">
        <v>2.6166999999999998</v>
      </c>
      <c r="H44">
        <v>3.2667000000000002</v>
      </c>
      <c r="I44">
        <f>4.15-G44</f>
        <v>1.5333000000000006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 t="s">
        <v>5</v>
      </c>
      <c r="Q44">
        <v>6.8330000000000002</v>
      </c>
      <c r="R44">
        <v>0.15</v>
      </c>
      <c r="S44">
        <v>175</v>
      </c>
      <c r="T44">
        <v>3404</v>
      </c>
      <c r="U44" t="s">
        <v>18</v>
      </c>
    </row>
    <row r="45" spans="1:21" x14ac:dyDescent="0.3">
      <c r="A45">
        <v>44</v>
      </c>
      <c r="B45" s="1">
        <v>45243</v>
      </c>
      <c r="C45" t="s">
        <v>4</v>
      </c>
      <c r="D45">
        <f t="shared" si="0"/>
        <v>9.0500000000000007</v>
      </c>
      <c r="E45">
        <v>2.1</v>
      </c>
      <c r="F45">
        <v>2.35</v>
      </c>
      <c r="G45">
        <v>0.68330000000000002</v>
      </c>
      <c r="H45">
        <v>1.75</v>
      </c>
      <c r="I45">
        <v>2.1667000000000001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 t="s">
        <v>5</v>
      </c>
      <c r="Q45">
        <v>7.4329999999999998</v>
      </c>
      <c r="R45">
        <v>0.13333</v>
      </c>
      <c r="S45">
        <v>204</v>
      </c>
      <c r="T45">
        <v>3029</v>
      </c>
      <c r="U45" t="s">
        <v>18</v>
      </c>
    </row>
    <row r="46" spans="1:21" x14ac:dyDescent="0.3">
      <c r="A46">
        <v>45</v>
      </c>
      <c r="B46" s="1">
        <v>45244</v>
      </c>
      <c r="C46" t="s">
        <v>10</v>
      </c>
      <c r="D46">
        <f t="shared" si="0"/>
        <v>9.7496000000000009</v>
      </c>
      <c r="E46">
        <v>4.0830000000000002</v>
      </c>
      <c r="F46">
        <v>2.3833000000000002</v>
      </c>
      <c r="G46">
        <v>0</v>
      </c>
      <c r="H46">
        <v>3.2833000000000001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37</v>
      </c>
      <c r="Q46">
        <v>7.2</v>
      </c>
      <c r="R46">
        <v>0.1</v>
      </c>
      <c r="S46">
        <v>206</v>
      </c>
      <c r="T46">
        <v>3892</v>
      </c>
      <c r="U46" t="s">
        <v>18</v>
      </c>
    </row>
    <row r="47" spans="1:21" x14ac:dyDescent="0.3">
      <c r="A47">
        <v>46</v>
      </c>
      <c r="B47" s="1">
        <v>45245</v>
      </c>
      <c r="C47" t="s">
        <v>11</v>
      </c>
      <c r="D47">
        <f t="shared" si="0"/>
        <v>12.5</v>
      </c>
      <c r="E47">
        <v>3.4670000000000001</v>
      </c>
      <c r="F47">
        <v>3.9830000000000001</v>
      </c>
      <c r="G47">
        <v>0</v>
      </c>
      <c r="H47">
        <v>5.05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 t="s">
        <v>29</v>
      </c>
      <c r="Q47">
        <v>7.5830000000000002</v>
      </c>
      <c r="R47">
        <v>0.11667</v>
      </c>
      <c r="S47">
        <v>237</v>
      </c>
      <c r="T47">
        <v>5613</v>
      </c>
      <c r="U47" t="s">
        <v>18</v>
      </c>
    </row>
    <row r="48" spans="1:21" x14ac:dyDescent="0.3">
      <c r="A48">
        <v>47</v>
      </c>
      <c r="B48" s="1">
        <v>45246</v>
      </c>
      <c r="C48" t="s">
        <v>12</v>
      </c>
      <c r="D48">
        <f t="shared" si="0"/>
        <v>6.5667</v>
      </c>
      <c r="E48">
        <v>1.0166999999999999</v>
      </c>
      <c r="F48">
        <v>2.25</v>
      </c>
      <c r="G48">
        <v>0</v>
      </c>
      <c r="H48">
        <v>3.3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 t="s">
        <v>29</v>
      </c>
      <c r="Q48">
        <v>7.7</v>
      </c>
      <c r="R48">
        <v>0.2</v>
      </c>
      <c r="S48">
        <v>278</v>
      </c>
      <c r="T48">
        <v>5547</v>
      </c>
      <c r="U48" t="s">
        <v>18</v>
      </c>
    </row>
    <row r="49" spans="1:21" x14ac:dyDescent="0.3">
      <c r="A49">
        <v>48</v>
      </c>
      <c r="B49" s="1">
        <v>45247</v>
      </c>
      <c r="C49" t="s">
        <v>13</v>
      </c>
      <c r="D49">
        <f t="shared" si="0"/>
        <v>11.4171</v>
      </c>
      <c r="E49">
        <v>0.86670000000000003</v>
      </c>
      <c r="F49">
        <v>5.367</v>
      </c>
      <c r="G49">
        <v>2.4167000000000001</v>
      </c>
      <c r="H49">
        <v>2.7667000000000002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1</v>
      </c>
      <c r="P49" t="s">
        <v>5</v>
      </c>
      <c r="Q49">
        <v>7.5330000000000004</v>
      </c>
      <c r="R49">
        <v>0.68330000000000002</v>
      </c>
      <c r="S49">
        <v>360</v>
      </c>
      <c r="T49">
        <v>9244</v>
      </c>
      <c r="U49" t="s">
        <v>18</v>
      </c>
    </row>
    <row r="50" spans="1:21" x14ac:dyDescent="0.3">
      <c r="A50">
        <v>49</v>
      </c>
      <c r="B50" s="1">
        <v>45248</v>
      </c>
      <c r="C50" t="s">
        <v>14</v>
      </c>
      <c r="D50">
        <f t="shared" si="0"/>
        <v>5.9503000000000004</v>
      </c>
      <c r="E50">
        <v>0</v>
      </c>
      <c r="F50">
        <v>4.367</v>
      </c>
      <c r="G50">
        <v>0</v>
      </c>
      <c r="H50">
        <v>1.5832999999999999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 t="s">
        <v>29</v>
      </c>
      <c r="Q50">
        <v>7.7670000000000003</v>
      </c>
      <c r="R50">
        <v>3.3333000000000002E-2</v>
      </c>
      <c r="S50">
        <v>245</v>
      </c>
      <c r="T50">
        <v>5209</v>
      </c>
      <c r="U50" t="s">
        <v>18</v>
      </c>
    </row>
    <row r="51" spans="1:21" x14ac:dyDescent="0.3">
      <c r="A51">
        <v>50</v>
      </c>
      <c r="B51" s="1">
        <v>45249</v>
      </c>
      <c r="C51" t="s">
        <v>15</v>
      </c>
      <c r="D51">
        <f t="shared" si="0"/>
        <v>10.916700000000001</v>
      </c>
      <c r="E51">
        <v>0</v>
      </c>
      <c r="F51">
        <v>6.7830000000000004</v>
      </c>
      <c r="G51">
        <v>0</v>
      </c>
      <c r="H51">
        <v>0.4667</v>
      </c>
      <c r="I51">
        <v>3.6669999999999998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 t="s">
        <v>5</v>
      </c>
      <c r="Q51">
        <v>7.5330000000000004</v>
      </c>
      <c r="R51">
        <v>0.1</v>
      </c>
      <c r="S51">
        <v>191</v>
      </c>
      <c r="T51">
        <v>5243</v>
      </c>
      <c r="U51" t="s">
        <v>18</v>
      </c>
    </row>
    <row r="52" spans="1:21" x14ac:dyDescent="0.3">
      <c r="A52">
        <v>51</v>
      </c>
      <c r="B52" s="1">
        <v>45250</v>
      </c>
      <c r="C52" t="s">
        <v>4</v>
      </c>
      <c r="D52">
        <f t="shared" si="0"/>
        <v>14.600000000000001</v>
      </c>
      <c r="E52">
        <v>6.1829999999999998</v>
      </c>
      <c r="F52">
        <v>4.3170000000000002</v>
      </c>
      <c r="G52">
        <v>0</v>
      </c>
      <c r="H52">
        <v>1.9167000000000001</v>
      </c>
      <c r="I52">
        <v>2.1833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 t="s">
        <v>5</v>
      </c>
      <c r="Q52">
        <v>7.95</v>
      </c>
      <c r="R52">
        <v>6.6669999999999993E-2</v>
      </c>
      <c r="S52">
        <v>201</v>
      </c>
      <c r="T52">
        <v>2722</v>
      </c>
      <c r="U52" t="s">
        <v>18</v>
      </c>
    </row>
    <row r="53" spans="1:21" x14ac:dyDescent="0.3">
      <c r="A53">
        <v>52</v>
      </c>
      <c r="B53" s="1">
        <v>45251</v>
      </c>
      <c r="C53" t="s">
        <v>10</v>
      </c>
      <c r="D53">
        <f t="shared" si="0"/>
        <v>17.4163</v>
      </c>
      <c r="E53">
        <v>7.35</v>
      </c>
      <c r="F53">
        <v>3.0667</v>
      </c>
      <c r="G53">
        <v>2.7332999999999998</v>
      </c>
      <c r="H53">
        <v>1.0333000000000001</v>
      </c>
      <c r="I53">
        <v>3.2330000000000001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 t="s">
        <v>5</v>
      </c>
      <c r="Q53">
        <v>8.15</v>
      </c>
      <c r="R53">
        <v>0</v>
      </c>
      <c r="S53">
        <v>189</v>
      </c>
      <c r="T53">
        <v>2257</v>
      </c>
      <c r="U53" t="s">
        <v>18</v>
      </c>
    </row>
    <row r="54" spans="1:21" x14ac:dyDescent="0.3">
      <c r="A54">
        <v>53</v>
      </c>
      <c r="B54" s="1">
        <v>45252</v>
      </c>
      <c r="C54" t="s">
        <v>11</v>
      </c>
      <c r="D54">
        <f t="shared" si="0"/>
        <v>12.8497</v>
      </c>
      <c r="E54">
        <v>6.0830000000000002</v>
      </c>
      <c r="F54">
        <v>3.2667000000000002</v>
      </c>
      <c r="G54">
        <v>3.5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 t="s">
        <v>5</v>
      </c>
      <c r="Q54">
        <v>8.25</v>
      </c>
      <c r="R54">
        <v>0.51700000000000002</v>
      </c>
      <c r="S54">
        <v>296</v>
      </c>
      <c r="T54">
        <v>5952</v>
      </c>
      <c r="U54" t="s">
        <v>18</v>
      </c>
    </row>
    <row r="55" spans="1:21" x14ac:dyDescent="0.3">
      <c r="A55">
        <v>54</v>
      </c>
      <c r="B55" s="1">
        <v>45253</v>
      </c>
      <c r="C55" t="s">
        <v>12</v>
      </c>
      <c r="D55">
        <f t="shared" si="0"/>
        <v>10.0167</v>
      </c>
      <c r="E55">
        <v>0</v>
      </c>
      <c r="F55">
        <v>3.8170000000000002</v>
      </c>
      <c r="G55">
        <v>1.0667</v>
      </c>
      <c r="H55">
        <v>5.133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t="s">
        <v>5</v>
      </c>
      <c r="Q55">
        <v>8.25</v>
      </c>
      <c r="R55">
        <v>0.15</v>
      </c>
      <c r="S55">
        <v>236</v>
      </c>
      <c r="T55">
        <v>2712</v>
      </c>
      <c r="U55" t="s">
        <v>18</v>
      </c>
    </row>
    <row r="56" spans="1:21" x14ac:dyDescent="0.3">
      <c r="A56">
        <v>55</v>
      </c>
      <c r="B56" s="1">
        <v>45254</v>
      </c>
      <c r="C56" t="s">
        <v>13</v>
      </c>
      <c r="D56">
        <f t="shared" si="0"/>
        <v>9.85</v>
      </c>
      <c r="E56">
        <v>0</v>
      </c>
      <c r="F56">
        <v>5.0999999999999996</v>
      </c>
      <c r="G56">
        <v>0</v>
      </c>
      <c r="H56">
        <v>0</v>
      </c>
      <c r="I56">
        <v>4.75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 t="s">
        <v>5</v>
      </c>
      <c r="Q56">
        <v>7.0170000000000003</v>
      </c>
      <c r="R56">
        <v>0.21667</v>
      </c>
      <c r="S56">
        <v>316</v>
      </c>
      <c r="T56">
        <v>10279</v>
      </c>
      <c r="U56" t="s">
        <v>18</v>
      </c>
    </row>
    <row r="57" spans="1:21" x14ac:dyDescent="0.3">
      <c r="A57">
        <v>56</v>
      </c>
      <c r="B57" s="1">
        <v>45255</v>
      </c>
      <c r="C57" t="s">
        <v>14</v>
      </c>
      <c r="D57">
        <f t="shared" si="0"/>
        <v>4.117</v>
      </c>
      <c r="E57">
        <v>0</v>
      </c>
      <c r="F57">
        <v>4.117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 t="s">
        <v>30</v>
      </c>
      <c r="Q57">
        <v>6.9669999999999996</v>
      </c>
      <c r="R57">
        <v>0.25</v>
      </c>
      <c r="S57">
        <v>313</v>
      </c>
      <c r="T57">
        <v>7639</v>
      </c>
      <c r="U57" t="s">
        <v>18</v>
      </c>
    </row>
    <row r="58" spans="1:21" x14ac:dyDescent="0.3">
      <c r="A58">
        <v>57</v>
      </c>
      <c r="B58" s="1">
        <v>45256</v>
      </c>
      <c r="C58" t="s">
        <v>15</v>
      </c>
      <c r="D58">
        <f t="shared" si="0"/>
        <v>3.9329999999999998</v>
      </c>
      <c r="E58">
        <v>0</v>
      </c>
      <c r="F58">
        <v>3.9329999999999998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 t="s">
        <v>30</v>
      </c>
      <c r="Q58">
        <v>7.7</v>
      </c>
      <c r="R58">
        <v>0.2</v>
      </c>
      <c r="S58">
        <v>177</v>
      </c>
      <c r="T58">
        <v>7289</v>
      </c>
      <c r="U58" t="s">
        <v>18</v>
      </c>
    </row>
    <row r="59" spans="1:21" x14ac:dyDescent="0.3">
      <c r="A59">
        <v>58</v>
      </c>
      <c r="B59" s="1">
        <v>45257</v>
      </c>
      <c r="C59" t="s">
        <v>4</v>
      </c>
      <c r="D59">
        <f t="shared" si="0"/>
        <v>12.283000000000001</v>
      </c>
      <c r="E59">
        <v>3.9</v>
      </c>
      <c r="F59">
        <v>5.2830000000000004</v>
      </c>
      <c r="G59">
        <v>2.0667</v>
      </c>
      <c r="H59">
        <v>1.0333000000000001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 t="s">
        <v>5</v>
      </c>
      <c r="Q59">
        <v>8.7330000000000005</v>
      </c>
      <c r="R59">
        <v>0.15</v>
      </c>
      <c r="S59">
        <v>199</v>
      </c>
      <c r="T59">
        <v>3304</v>
      </c>
      <c r="U59" t="s">
        <v>18</v>
      </c>
    </row>
    <row r="60" spans="1:21" x14ac:dyDescent="0.3">
      <c r="A60">
        <v>59</v>
      </c>
      <c r="B60" s="1">
        <v>45258</v>
      </c>
      <c r="C60" t="s">
        <v>10</v>
      </c>
      <c r="D60">
        <f t="shared" si="0"/>
        <v>10.950699999999999</v>
      </c>
      <c r="E60">
        <v>6.0170000000000003</v>
      </c>
      <c r="F60">
        <v>4.4669999999999996</v>
      </c>
      <c r="G60">
        <v>0.4667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 t="s">
        <v>29</v>
      </c>
      <c r="Q60">
        <v>6.883</v>
      </c>
      <c r="R60">
        <v>0.21667</v>
      </c>
      <c r="S60">
        <v>251</v>
      </c>
      <c r="T60">
        <v>4275</v>
      </c>
      <c r="U60" t="s">
        <v>18</v>
      </c>
    </row>
    <row r="61" spans="1:21" x14ac:dyDescent="0.3">
      <c r="A61">
        <v>60</v>
      </c>
      <c r="B61" s="1">
        <v>45259</v>
      </c>
      <c r="C61" t="s">
        <v>11</v>
      </c>
      <c r="D61">
        <f t="shared" si="0"/>
        <v>11.133700000000001</v>
      </c>
      <c r="E61">
        <v>3.55</v>
      </c>
      <c r="F61">
        <v>5.2670000000000003</v>
      </c>
      <c r="G61">
        <v>2.3167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 t="s">
        <v>5</v>
      </c>
      <c r="Q61">
        <v>7.133</v>
      </c>
      <c r="R61">
        <v>8.3330000000000001E-2</v>
      </c>
      <c r="S61">
        <v>219</v>
      </c>
      <c r="T61">
        <v>3692</v>
      </c>
      <c r="U61" t="s">
        <v>18</v>
      </c>
    </row>
    <row r="62" spans="1:21" x14ac:dyDescent="0.3">
      <c r="A62">
        <v>61</v>
      </c>
      <c r="B62" s="1">
        <v>45260</v>
      </c>
      <c r="C62" t="s">
        <v>12</v>
      </c>
      <c r="D62">
        <f t="shared" si="0"/>
        <v>12.0663</v>
      </c>
      <c r="E62">
        <v>5.4</v>
      </c>
      <c r="F62">
        <v>3.5329999999999999</v>
      </c>
      <c r="G62">
        <v>3.1333000000000002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 t="s">
        <v>5</v>
      </c>
      <c r="Q62">
        <v>7.5830000000000002</v>
      </c>
      <c r="R62">
        <v>0.16667000000000001</v>
      </c>
      <c r="S62">
        <v>227</v>
      </c>
      <c r="T62">
        <v>4194</v>
      </c>
      <c r="U62" t="s">
        <v>18</v>
      </c>
    </row>
    <row r="63" spans="1:21" x14ac:dyDescent="0.3">
      <c r="B63" s="1" t="s">
        <v>41</v>
      </c>
      <c r="E63">
        <f t="shared" ref="E63:I63" si="1">SUM(E2:E62)</f>
        <v>138.74874</v>
      </c>
      <c r="F63">
        <f t="shared" si="1"/>
        <v>258.23829999999992</v>
      </c>
      <c r="G63">
        <f t="shared" si="1"/>
        <v>53.056139999999992</v>
      </c>
      <c r="H63">
        <f t="shared" si="1"/>
        <v>125.11045999999999</v>
      </c>
      <c r="I63">
        <f t="shared" si="1"/>
        <v>56.919299999999993</v>
      </c>
    </row>
    <row r="66" spans="3:4" x14ac:dyDescent="0.3">
      <c r="C66" t="s">
        <v>38</v>
      </c>
      <c r="D66">
        <f>AVERAGE(D2:D62)</f>
        <v>10.451215666666666</v>
      </c>
    </row>
    <row r="67" spans="3:4" x14ac:dyDescent="0.3">
      <c r="C67" t="s">
        <v>39</v>
      </c>
      <c r="D67">
        <f>MEDIAN(D2:D62)</f>
        <v>10.9473</v>
      </c>
    </row>
    <row r="68" spans="3:4" x14ac:dyDescent="0.3">
      <c r="C68" t="s">
        <v>40</v>
      </c>
      <c r="D68">
        <f>_xlfn.STDEV.S(D2:D62)</f>
        <v>2.7825884445738267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A0D8-8200-4A14-A462-31CF621CE4F7}">
  <dimension ref="A1:F62"/>
  <sheetViews>
    <sheetView topLeftCell="D9" workbookViewId="0">
      <selection activeCell="O26" sqref="O26"/>
    </sheetView>
  </sheetViews>
  <sheetFormatPr defaultRowHeight="14" x14ac:dyDescent="0.3"/>
  <cols>
    <col min="1" max="1" width="13.1640625" customWidth="1"/>
    <col min="2" max="2" width="12.5" customWidth="1"/>
    <col min="3" max="3" width="7.4140625" customWidth="1"/>
    <col min="4" max="4" width="13.1640625" customWidth="1"/>
    <col min="5" max="5" width="10.33203125" customWidth="1"/>
    <col min="6" max="6" width="13.1640625" customWidth="1"/>
  </cols>
  <sheetData>
    <row r="1" spans="1:6" ht="28" x14ac:dyDescent="0.3">
      <c r="A1" s="2" t="s">
        <v>20</v>
      </c>
      <c r="B1" s="2" t="s">
        <v>26</v>
      </c>
      <c r="C1" s="2" t="s">
        <v>25</v>
      </c>
      <c r="D1" s="2" t="s">
        <v>20</v>
      </c>
      <c r="E1" s="2" t="s">
        <v>1</v>
      </c>
      <c r="F1" s="2" t="s">
        <v>20</v>
      </c>
    </row>
    <row r="2" spans="1:6" x14ac:dyDescent="0.3">
      <c r="A2" t="s">
        <v>27</v>
      </c>
      <c r="B2">
        <v>0.11667</v>
      </c>
      <c r="C2" t="s">
        <v>27</v>
      </c>
      <c r="D2" t="s">
        <v>27</v>
      </c>
      <c r="E2">
        <v>4013</v>
      </c>
      <c r="F2" t="s">
        <v>27</v>
      </c>
    </row>
    <row r="3" spans="1:6" x14ac:dyDescent="0.3">
      <c r="A3">
        <v>11.90104</v>
      </c>
      <c r="B3">
        <v>6.6669999999999993E-2</v>
      </c>
      <c r="C3">
        <v>7.9829999999999997</v>
      </c>
      <c r="D3">
        <v>11.90104</v>
      </c>
      <c r="E3">
        <v>4568</v>
      </c>
      <c r="F3">
        <v>11.90104</v>
      </c>
    </row>
    <row r="4" spans="1:6" x14ac:dyDescent="0.3">
      <c r="A4">
        <v>10.75203</v>
      </c>
      <c r="B4">
        <v>6.6669999999999993E-2</v>
      </c>
      <c r="C4">
        <v>7.3330000000000002</v>
      </c>
      <c r="D4">
        <v>10.75203</v>
      </c>
      <c r="E4">
        <v>3966</v>
      </c>
      <c r="F4">
        <v>10.75203</v>
      </c>
    </row>
    <row r="5" spans="1:6" x14ac:dyDescent="0.3">
      <c r="A5">
        <v>10.7249</v>
      </c>
      <c r="B5">
        <v>0.11667</v>
      </c>
      <c r="C5">
        <v>7.8330000000000002</v>
      </c>
      <c r="D5">
        <v>10.7249</v>
      </c>
      <c r="E5">
        <v>3682</v>
      </c>
      <c r="F5">
        <v>10.7249</v>
      </c>
    </row>
    <row r="6" spans="1:6" x14ac:dyDescent="0.3">
      <c r="A6">
        <v>11.621500000000001</v>
      </c>
      <c r="B6">
        <v>6.6669999999999993E-2</v>
      </c>
      <c r="C6">
        <v>7.85</v>
      </c>
      <c r="D6">
        <v>11.621500000000001</v>
      </c>
      <c r="E6">
        <v>4576</v>
      </c>
      <c r="F6">
        <v>11.621500000000001</v>
      </c>
    </row>
    <row r="7" spans="1:6" x14ac:dyDescent="0.3">
      <c r="A7">
        <v>10.338000000000001</v>
      </c>
      <c r="B7">
        <v>1.1000000000000001</v>
      </c>
      <c r="C7">
        <v>8.0670000000000002</v>
      </c>
      <c r="D7">
        <v>10.338000000000001</v>
      </c>
      <c r="E7">
        <v>10440</v>
      </c>
      <c r="F7">
        <v>10.338000000000001</v>
      </c>
    </row>
    <row r="8" spans="1:6" x14ac:dyDescent="0.3">
      <c r="A8">
        <v>4.867</v>
      </c>
      <c r="B8">
        <v>0.1</v>
      </c>
      <c r="C8">
        <v>6.8330000000000002</v>
      </c>
      <c r="D8">
        <v>4.867</v>
      </c>
      <c r="E8">
        <v>4976</v>
      </c>
      <c r="F8">
        <v>4.867</v>
      </c>
    </row>
    <row r="9" spans="1:6" x14ac:dyDescent="0.3">
      <c r="A9">
        <v>3.4167000000000001</v>
      </c>
      <c r="B9">
        <v>0.61670000000000003</v>
      </c>
      <c r="C9">
        <v>7.0830000000000002</v>
      </c>
      <c r="D9">
        <v>3.4167000000000001</v>
      </c>
      <c r="E9">
        <v>22289</v>
      </c>
      <c r="F9">
        <v>3.4167000000000001</v>
      </c>
    </row>
    <row r="10" spans="1:6" x14ac:dyDescent="0.3">
      <c r="A10">
        <v>12.366669999999999</v>
      </c>
      <c r="B10">
        <v>0.18332999999999999</v>
      </c>
      <c r="C10">
        <v>7.4829999999999997</v>
      </c>
      <c r="D10">
        <v>12.366669999999999</v>
      </c>
      <c r="E10">
        <v>4834</v>
      </c>
      <c r="F10">
        <v>12.366669999999999</v>
      </c>
    </row>
    <row r="11" spans="1:6" x14ac:dyDescent="0.3">
      <c r="A11">
        <v>12.213700000000001</v>
      </c>
      <c r="B11">
        <v>0.13300000000000001</v>
      </c>
      <c r="C11">
        <v>6.3170000000000002</v>
      </c>
      <c r="D11">
        <v>12.213700000000001</v>
      </c>
      <c r="E11">
        <v>4974</v>
      </c>
      <c r="F11">
        <v>12.213700000000001</v>
      </c>
    </row>
    <row r="12" spans="1:6" x14ac:dyDescent="0.3">
      <c r="A12">
        <v>12.3127</v>
      </c>
      <c r="B12">
        <v>0.15</v>
      </c>
      <c r="C12">
        <v>7.9</v>
      </c>
      <c r="D12">
        <v>12.3127</v>
      </c>
      <c r="E12">
        <v>4905</v>
      </c>
      <c r="F12">
        <v>12.3127</v>
      </c>
    </row>
    <row r="13" spans="1:6" x14ac:dyDescent="0.3">
      <c r="A13">
        <v>11.494999999999999</v>
      </c>
      <c r="B13">
        <v>0.16700000000000001</v>
      </c>
      <c r="C13">
        <v>7.25</v>
      </c>
      <c r="D13">
        <v>11.494999999999999</v>
      </c>
      <c r="E13">
        <v>5278</v>
      </c>
      <c r="F13">
        <v>11.494999999999999</v>
      </c>
    </row>
    <row r="14" spans="1:6" x14ac:dyDescent="0.3">
      <c r="A14">
        <v>12.771700000000001</v>
      </c>
      <c r="B14">
        <v>1.67E-2</v>
      </c>
      <c r="C14">
        <v>8.7669999999999995</v>
      </c>
      <c r="D14">
        <v>12.771700000000001</v>
      </c>
      <c r="E14">
        <v>3578</v>
      </c>
      <c r="F14">
        <v>12.771700000000001</v>
      </c>
    </row>
    <row r="15" spans="1:6" x14ac:dyDescent="0.3">
      <c r="A15">
        <v>10.943900000000001</v>
      </c>
      <c r="B15">
        <v>9.1700000000000004E-2</v>
      </c>
      <c r="C15">
        <v>8.0329999999999995</v>
      </c>
      <c r="D15">
        <v>10.943900000000001</v>
      </c>
      <c r="E15">
        <v>5628</v>
      </c>
      <c r="F15">
        <v>10.943900000000001</v>
      </c>
    </row>
    <row r="16" spans="1:6" x14ac:dyDescent="0.3">
      <c r="A16">
        <v>9.9253999999999998</v>
      </c>
      <c r="B16">
        <v>0.1583</v>
      </c>
      <c r="C16">
        <v>8.5299999999999994</v>
      </c>
      <c r="D16">
        <v>9.9253999999999998</v>
      </c>
      <c r="E16">
        <v>3262</v>
      </c>
      <c r="F16">
        <v>9.9253999999999998</v>
      </c>
    </row>
    <row r="17" spans="1:6" x14ac:dyDescent="0.3">
      <c r="A17">
        <v>12.526900000000001</v>
      </c>
      <c r="B17">
        <v>0.63329999999999997</v>
      </c>
      <c r="C17">
        <v>8.5167000000000002</v>
      </c>
      <c r="D17">
        <v>12.526900000000001</v>
      </c>
      <c r="E17">
        <v>6553</v>
      </c>
      <c r="F17">
        <v>12.526900000000001</v>
      </c>
    </row>
    <row r="18" spans="1:6" x14ac:dyDescent="0.3">
      <c r="A18">
        <v>7.7829999999999995</v>
      </c>
      <c r="B18">
        <v>0.1</v>
      </c>
      <c r="C18">
        <v>7.367</v>
      </c>
      <c r="D18">
        <v>7.7829999999999995</v>
      </c>
      <c r="E18">
        <v>4595</v>
      </c>
      <c r="F18">
        <v>7.7829999999999995</v>
      </c>
    </row>
    <row r="19" spans="1:6" x14ac:dyDescent="0.3">
      <c r="A19">
        <v>11.668900000000001</v>
      </c>
      <c r="B19">
        <v>0.43330000000000002</v>
      </c>
      <c r="C19">
        <v>7.117</v>
      </c>
      <c r="D19">
        <v>11.668900000000001</v>
      </c>
      <c r="E19">
        <v>7593</v>
      </c>
      <c r="F19">
        <v>11.668900000000001</v>
      </c>
    </row>
    <row r="20" spans="1:6" x14ac:dyDescent="0.3">
      <c r="A20">
        <v>9.8825000000000003</v>
      </c>
      <c r="B20">
        <v>0.3</v>
      </c>
      <c r="C20">
        <v>7.65</v>
      </c>
      <c r="D20">
        <v>9.8825000000000003</v>
      </c>
      <c r="E20">
        <v>5717</v>
      </c>
      <c r="F20">
        <v>9.8825000000000003</v>
      </c>
    </row>
    <row r="21" spans="1:6" x14ac:dyDescent="0.3">
      <c r="A21">
        <v>8.2966999999999995</v>
      </c>
      <c r="B21">
        <v>0.63329999999999997</v>
      </c>
      <c r="C21">
        <v>8.7332999999999998</v>
      </c>
      <c r="D21">
        <v>8.2966999999999995</v>
      </c>
      <c r="E21">
        <v>8720</v>
      </c>
      <c r="F21">
        <v>8.2966999999999995</v>
      </c>
    </row>
    <row r="22" spans="1:6" x14ac:dyDescent="0.3">
      <c r="A22">
        <v>4.9829999999999997</v>
      </c>
      <c r="B22">
        <v>0.26667000000000002</v>
      </c>
      <c r="C22">
        <v>8.4167000000000005</v>
      </c>
      <c r="D22">
        <v>4.9829999999999997</v>
      </c>
      <c r="E22">
        <v>10734</v>
      </c>
      <c r="F22">
        <v>4.9829999999999997</v>
      </c>
    </row>
    <row r="23" spans="1:6" x14ac:dyDescent="0.3">
      <c r="A23">
        <v>5.0170000000000003</v>
      </c>
      <c r="B23">
        <v>0.68330000000000002</v>
      </c>
      <c r="C23">
        <v>7.25</v>
      </c>
      <c r="D23">
        <v>5.0170000000000003</v>
      </c>
      <c r="E23">
        <v>13696</v>
      </c>
      <c r="F23">
        <v>5.0170000000000003</v>
      </c>
    </row>
    <row r="24" spans="1:6" x14ac:dyDescent="0.3">
      <c r="A24">
        <v>9.2527000000000008</v>
      </c>
      <c r="B24">
        <v>0.2</v>
      </c>
      <c r="C24">
        <v>8.5</v>
      </c>
      <c r="D24">
        <v>9.2527000000000008</v>
      </c>
      <c r="E24">
        <v>3207</v>
      </c>
      <c r="F24">
        <v>9.2527000000000008</v>
      </c>
    </row>
    <row r="25" spans="1:6" x14ac:dyDescent="0.3">
      <c r="A25">
        <v>11.994700000000002</v>
      </c>
      <c r="B25">
        <v>0.1</v>
      </c>
      <c r="C25">
        <v>7.2169999999999996</v>
      </c>
      <c r="D25">
        <v>11.994700000000002</v>
      </c>
      <c r="E25">
        <v>4387</v>
      </c>
      <c r="F25">
        <v>11.994700000000002</v>
      </c>
    </row>
    <row r="26" spans="1:6" x14ac:dyDescent="0.3">
      <c r="A26">
        <v>11.972999999999999</v>
      </c>
      <c r="B26">
        <v>0.21667</v>
      </c>
      <c r="C26">
        <v>7.1669999999999998</v>
      </c>
      <c r="D26">
        <v>11.972999999999999</v>
      </c>
      <c r="E26">
        <v>4816</v>
      </c>
      <c r="F26">
        <v>11.972999999999999</v>
      </c>
    </row>
    <row r="27" spans="1:6" x14ac:dyDescent="0.3">
      <c r="A27">
        <v>10.507300000000001</v>
      </c>
      <c r="B27">
        <v>0.13300000000000001</v>
      </c>
      <c r="C27">
        <v>7.7169999999999996</v>
      </c>
      <c r="D27">
        <v>10.507300000000001</v>
      </c>
      <c r="E27">
        <v>4541</v>
      </c>
      <c r="F27">
        <v>10.507300000000001</v>
      </c>
    </row>
    <row r="28" spans="1:6" x14ac:dyDescent="0.3">
      <c r="A28">
        <v>12.103299999999999</v>
      </c>
      <c r="B28">
        <v>1</v>
      </c>
      <c r="C28">
        <v>7.6</v>
      </c>
      <c r="D28">
        <v>12.103299999999999</v>
      </c>
      <c r="E28">
        <v>9024</v>
      </c>
      <c r="F28">
        <v>12.103299999999999</v>
      </c>
    </row>
    <row r="29" spans="1:6" x14ac:dyDescent="0.3">
      <c r="A29">
        <v>10.635999999999999</v>
      </c>
      <c r="B29">
        <v>6.7000000000000004E-2</v>
      </c>
      <c r="C29">
        <v>6.6669999999999998</v>
      </c>
      <c r="D29">
        <v>10.635999999999999</v>
      </c>
      <c r="E29">
        <v>10499</v>
      </c>
      <c r="F29">
        <v>10.635999999999999</v>
      </c>
    </row>
    <row r="30" spans="1:6" x14ac:dyDescent="0.3">
      <c r="A30">
        <v>8.52</v>
      </c>
      <c r="B30">
        <v>8.3000000000000004E-2</v>
      </c>
      <c r="C30">
        <v>6.9169999999999998</v>
      </c>
      <c r="D30">
        <v>8.52</v>
      </c>
      <c r="E30">
        <v>5034</v>
      </c>
      <c r="F30">
        <v>8.52</v>
      </c>
    </row>
    <row r="31" spans="1:6" x14ac:dyDescent="0.3">
      <c r="A31">
        <v>10.803000000000001</v>
      </c>
      <c r="B31">
        <v>0.05</v>
      </c>
      <c r="C31">
        <v>8.3000000000000007</v>
      </c>
      <c r="D31">
        <v>10.803000000000001</v>
      </c>
      <c r="E31">
        <v>4433</v>
      </c>
      <c r="F31">
        <v>10.803000000000001</v>
      </c>
    </row>
    <row r="32" spans="1:6" x14ac:dyDescent="0.3">
      <c r="A32">
        <v>13.3733</v>
      </c>
      <c r="B32">
        <v>0.11700000000000001</v>
      </c>
      <c r="C32">
        <v>8.2669999999999995</v>
      </c>
      <c r="D32">
        <v>13.3733</v>
      </c>
      <c r="E32">
        <v>2826</v>
      </c>
      <c r="F32">
        <v>13.3733</v>
      </c>
    </row>
    <row r="33" spans="1:6" x14ac:dyDescent="0.3">
      <c r="A33">
        <v>12.382899999999999</v>
      </c>
      <c r="B33">
        <v>0.16700000000000001</v>
      </c>
      <c r="C33">
        <v>7.617</v>
      </c>
      <c r="D33">
        <v>12.382899999999999</v>
      </c>
      <c r="E33">
        <v>4127</v>
      </c>
      <c r="F33">
        <v>12.382899999999999</v>
      </c>
    </row>
    <row r="34" spans="1:6" x14ac:dyDescent="0.3">
      <c r="A34">
        <v>7.0000000000000009</v>
      </c>
      <c r="B34">
        <v>0.16700000000000001</v>
      </c>
      <c r="C34">
        <v>7.2830000000000004</v>
      </c>
      <c r="D34">
        <v>7.0000000000000009</v>
      </c>
      <c r="E34">
        <v>5319</v>
      </c>
      <c r="F34">
        <v>7.0000000000000009</v>
      </c>
    </row>
    <row r="35" spans="1:6" x14ac:dyDescent="0.3">
      <c r="A35">
        <v>10.516999999999999</v>
      </c>
      <c r="B35">
        <v>1.7000000000000001E-2</v>
      </c>
      <c r="C35">
        <v>7.2169999999999996</v>
      </c>
      <c r="D35">
        <v>10.516999999999999</v>
      </c>
      <c r="E35">
        <v>2319</v>
      </c>
      <c r="F35">
        <v>10.516999999999999</v>
      </c>
    </row>
    <row r="36" spans="1:6" x14ac:dyDescent="0.3">
      <c r="A36">
        <v>13.067</v>
      </c>
      <c r="B36">
        <v>8.3000000000000004E-2</v>
      </c>
      <c r="C36">
        <v>7.3</v>
      </c>
      <c r="D36">
        <v>13.067</v>
      </c>
      <c r="E36">
        <v>5799</v>
      </c>
      <c r="F36">
        <v>13.067</v>
      </c>
    </row>
    <row r="37" spans="1:6" x14ac:dyDescent="0.3">
      <c r="A37">
        <v>8.8010000000000002</v>
      </c>
      <c r="B37">
        <v>0.18332999999999999</v>
      </c>
      <c r="C37">
        <v>6.9</v>
      </c>
      <c r="D37">
        <v>8.8010000000000002</v>
      </c>
      <c r="E37">
        <v>6572</v>
      </c>
      <c r="F37">
        <v>8.8010000000000002</v>
      </c>
    </row>
    <row r="38" spans="1:6" x14ac:dyDescent="0.3">
      <c r="A38">
        <v>12.366299999999999</v>
      </c>
      <c r="B38">
        <v>0.55000000000000004</v>
      </c>
      <c r="C38">
        <v>8.1329999999999991</v>
      </c>
      <c r="D38">
        <v>12.366299999999999</v>
      </c>
      <c r="E38">
        <v>7345</v>
      </c>
      <c r="F38">
        <v>12.366299999999999</v>
      </c>
    </row>
    <row r="39" spans="1:6" x14ac:dyDescent="0.3">
      <c r="A39">
        <v>12.149699999999999</v>
      </c>
      <c r="B39">
        <v>0.05</v>
      </c>
      <c r="C39">
        <v>8.2829999999999995</v>
      </c>
      <c r="D39">
        <v>12.149699999999999</v>
      </c>
      <c r="E39">
        <v>4325</v>
      </c>
      <c r="F39">
        <v>12.149699999999999</v>
      </c>
    </row>
    <row r="40" spans="1:6" x14ac:dyDescent="0.3">
      <c r="A40">
        <v>10.1333</v>
      </c>
      <c r="B40">
        <v>8.3330000000000001E-2</v>
      </c>
      <c r="C40">
        <v>7.2830000000000004</v>
      </c>
      <c r="D40">
        <v>10.1333</v>
      </c>
      <c r="E40">
        <v>2299</v>
      </c>
      <c r="F40">
        <v>10.1333</v>
      </c>
    </row>
    <row r="41" spans="1:6" x14ac:dyDescent="0.3">
      <c r="A41">
        <v>12.8337</v>
      </c>
      <c r="B41">
        <v>0.1</v>
      </c>
      <c r="C41">
        <v>7.0830000000000002</v>
      </c>
      <c r="D41">
        <v>12.8337</v>
      </c>
      <c r="E41">
        <v>4136</v>
      </c>
      <c r="F41">
        <v>12.8337</v>
      </c>
    </row>
    <row r="42" spans="1:6" x14ac:dyDescent="0.3">
      <c r="A42">
        <v>13.55</v>
      </c>
      <c r="B42">
        <v>0.63329999999999997</v>
      </c>
      <c r="C42">
        <v>7.883</v>
      </c>
      <c r="D42">
        <v>13.55</v>
      </c>
      <c r="E42">
        <v>10411</v>
      </c>
      <c r="F42">
        <v>13.55</v>
      </c>
    </row>
    <row r="43" spans="1:6" x14ac:dyDescent="0.3">
      <c r="A43">
        <v>12.45</v>
      </c>
      <c r="B43">
        <v>0.16667000000000001</v>
      </c>
      <c r="C43">
        <v>7.35</v>
      </c>
      <c r="D43">
        <v>12.45</v>
      </c>
      <c r="E43">
        <v>5954</v>
      </c>
      <c r="F43">
        <v>12.45</v>
      </c>
    </row>
    <row r="44" spans="1:6" x14ac:dyDescent="0.3">
      <c r="A44">
        <v>11.483700000000001</v>
      </c>
      <c r="B44">
        <v>0.15</v>
      </c>
      <c r="C44">
        <v>6.8330000000000002</v>
      </c>
      <c r="D44">
        <v>11.483700000000001</v>
      </c>
      <c r="E44">
        <v>3404</v>
      </c>
      <c r="F44">
        <v>11.483700000000001</v>
      </c>
    </row>
    <row r="45" spans="1:6" x14ac:dyDescent="0.3">
      <c r="A45">
        <v>9.0500000000000007</v>
      </c>
      <c r="B45">
        <v>0.13333</v>
      </c>
      <c r="C45">
        <v>7.4329999999999998</v>
      </c>
      <c r="D45">
        <v>9.0500000000000007</v>
      </c>
      <c r="E45">
        <v>3029</v>
      </c>
      <c r="F45">
        <v>9.0500000000000007</v>
      </c>
    </row>
    <row r="46" spans="1:6" x14ac:dyDescent="0.3">
      <c r="A46">
        <v>9.7496000000000009</v>
      </c>
      <c r="B46">
        <v>0.1</v>
      </c>
      <c r="C46">
        <v>7.2</v>
      </c>
      <c r="D46">
        <v>9.7496000000000009</v>
      </c>
      <c r="E46">
        <v>3892</v>
      </c>
      <c r="F46">
        <v>9.7496000000000009</v>
      </c>
    </row>
    <row r="47" spans="1:6" x14ac:dyDescent="0.3">
      <c r="A47">
        <v>12.5</v>
      </c>
      <c r="B47">
        <v>0.11667</v>
      </c>
      <c r="C47">
        <v>7.5830000000000002</v>
      </c>
      <c r="D47">
        <v>12.5</v>
      </c>
      <c r="E47">
        <v>5613</v>
      </c>
      <c r="F47">
        <v>12.5</v>
      </c>
    </row>
    <row r="48" spans="1:6" x14ac:dyDescent="0.3">
      <c r="A48">
        <v>6.5667</v>
      </c>
      <c r="B48">
        <v>0.2</v>
      </c>
      <c r="C48">
        <v>7.7</v>
      </c>
      <c r="D48">
        <v>6.5667</v>
      </c>
      <c r="E48">
        <v>5547</v>
      </c>
      <c r="F48">
        <v>6.5667</v>
      </c>
    </row>
    <row r="49" spans="1:6" x14ac:dyDescent="0.3">
      <c r="A49">
        <v>11.4171</v>
      </c>
      <c r="B49">
        <v>0.68330000000000002</v>
      </c>
      <c r="C49">
        <v>7.5330000000000004</v>
      </c>
      <c r="D49">
        <v>11.4171</v>
      </c>
      <c r="E49">
        <v>9244</v>
      </c>
      <c r="F49">
        <v>11.4171</v>
      </c>
    </row>
    <row r="50" spans="1:6" x14ac:dyDescent="0.3">
      <c r="A50">
        <v>5.9503000000000004</v>
      </c>
      <c r="B50">
        <v>3.3333000000000002E-2</v>
      </c>
      <c r="C50">
        <v>7.7670000000000003</v>
      </c>
      <c r="D50">
        <v>5.9503000000000004</v>
      </c>
      <c r="E50">
        <v>5209</v>
      </c>
      <c r="F50">
        <v>5.9503000000000004</v>
      </c>
    </row>
    <row r="51" spans="1:6" x14ac:dyDescent="0.3">
      <c r="A51">
        <v>10.916700000000001</v>
      </c>
      <c r="B51">
        <v>0.1</v>
      </c>
      <c r="C51">
        <v>7.5330000000000004</v>
      </c>
      <c r="D51">
        <v>10.916700000000001</v>
      </c>
      <c r="E51">
        <v>5243</v>
      </c>
      <c r="F51">
        <v>10.916700000000001</v>
      </c>
    </row>
    <row r="52" spans="1:6" x14ac:dyDescent="0.3">
      <c r="A52">
        <v>14.600000000000001</v>
      </c>
      <c r="B52">
        <v>6.6669999999999993E-2</v>
      </c>
      <c r="C52">
        <v>7.95</v>
      </c>
      <c r="D52">
        <v>14.600000000000001</v>
      </c>
      <c r="E52">
        <v>2722</v>
      </c>
      <c r="F52">
        <v>14.600000000000001</v>
      </c>
    </row>
    <row r="53" spans="1:6" x14ac:dyDescent="0.3">
      <c r="A53">
        <v>17.4163</v>
      </c>
      <c r="B53">
        <v>0</v>
      </c>
      <c r="C53">
        <v>8.15</v>
      </c>
      <c r="D53">
        <v>17.4163</v>
      </c>
      <c r="E53">
        <v>2257</v>
      </c>
      <c r="F53">
        <v>17.4163</v>
      </c>
    </row>
    <row r="54" spans="1:6" x14ac:dyDescent="0.3">
      <c r="A54">
        <v>12.8497</v>
      </c>
      <c r="B54">
        <v>0.51700000000000002</v>
      </c>
      <c r="C54">
        <v>8.25</v>
      </c>
      <c r="D54">
        <v>12.8497</v>
      </c>
      <c r="E54">
        <v>5952</v>
      </c>
      <c r="F54">
        <v>12.8497</v>
      </c>
    </row>
    <row r="55" spans="1:6" x14ac:dyDescent="0.3">
      <c r="A55">
        <v>10.0167</v>
      </c>
      <c r="B55">
        <v>0.15</v>
      </c>
      <c r="C55">
        <v>8.25</v>
      </c>
      <c r="D55">
        <v>10.0167</v>
      </c>
      <c r="E55">
        <v>2712</v>
      </c>
      <c r="F55">
        <v>10.0167</v>
      </c>
    </row>
    <row r="56" spans="1:6" x14ac:dyDescent="0.3">
      <c r="A56">
        <v>9.85</v>
      </c>
      <c r="B56">
        <v>0.21667</v>
      </c>
      <c r="C56">
        <v>7.0170000000000003</v>
      </c>
      <c r="D56">
        <v>9.85</v>
      </c>
      <c r="E56">
        <v>10279</v>
      </c>
      <c r="F56">
        <v>9.85</v>
      </c>
    </row>
    <row r="57" spans="1:6" x14ac:dyDescent="0.3">
      <c r="A57">
        <v>4.117</v>
      </c>
      <c r="B57">
        <v>0.25</v>
      </c>
      <c r="C57">
        <v>6.9669999999999996</v>
      </c>
      <c r="D57">
        <v>4.117</v>
      </c>
      <c r="E57">
        <v>7639</v>
      </c>
      <c r="F57">
        <v>4.117</v>
      </c>
    </row>
    <row r="58" spans="1:6" x14ac:dyDescent="0.3">
      <c r="A58">
        <v>3.9329999999999998</v>
      </c>
      <c r="B58">
        <v>0.2</v>
      </c>
      <c r="C58">
        <v>7.7</v>
      </c>
      <c r="D58">
        <v>3.9329999999999998</v>
      </c>
      <c r="E58">
        <v>7289</v>
      </c>
      <c r="F58">
        <v>3.9329999999999998</v>
      </c>
    </row>
    <row r="59" spans="1:6" x14ac:dyDescent="0.3">
      <c r="A59">
        <v>12.283000000000001</v>
      </c>
      <c r="B59">
        <v>0.15</v>
      </c>
      <c r="C59">
        <v>8.7330000000000005</v>
      </c>
      <c r="D59">
        <v>12.283000000000001</v>
      </c>
      <c r="E59">
        <v>3304</v>
      </c>
      <c r="F59">
        <v>12.283000000000001</v>
      </c>
    </row>
    <row r="60" spans="1:6" x14ac:dyDescent="0.3">
      <c r="A60">
        <v>10.950699999999999</v>
      </c>
      <c r="B60">
        <v>0.21667</v>
      </c>
      <c r="C60">
        <v>6.883</v>
      </c>
      <c r="D60">
        <v>10.950699999999999</v>
      </c>
      <c r="E60">
        <v>4275</v>
      </c>
      <c r="F60">
        <v>10.950699999999999</v>
      </c>
    </row>
    <row r="61" spans="1:6" x14ac:dyDescent="0.3">
      <c r="A61">
        <v>11.133700000000001</v>
      </c>
      <c r="B61">
        <v>8.3330000000000001E-2</v>
      </c>
      <c r="C61">
        <v>7.133</v>
      </c>
      <c r="D61">
        <v>11.133700000000001</v>
      </c>
      <c r="E61">
        <v>3692</v>
      </c>
      <c r="F61">
        <v>11.133700000000001</v>
      </c>
    </row>
    <row r="62" spans="1:6" x14ac:dyDescent="0.3">
      <c r="A62">
        <v>12.0663</v>
      </c>
      <c r="B62">
        <v>0.16667000000000001</v>
      </c>
      <c r="C62">
        <v>7.5830000000000002</v>
      </c>
      <c r="D62">
        <v>12.0663</v>
      </c>
      <c r="E62">
        <v>4194</v>
      </c>
      <c r="F62">
        <v>12.0663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2336-2F7E-4C0D-88C6-E6C5E25D4303}">
  <dimension ref="A3:B11"/>
  <sheetViews>
    <sheetView workbookViewId="0">
      <selection activeCell="O9" sqref="O9"/>
    </sheetView>
  </sheetViews>
  <sheetFormatPr defaultRowHeight="14" x14ac:dyDescent="0.3"/>
  <cols>
    <col min="1" max="1" width="11.75" bestFit="1" customWidth="1"/>
    <col min="2" max="2" width="27.25" bestFit="1" customWidth="1"/>
  </cols>
  <sheetData>
    <row r="3" spans="1:2" x14ac:dyDescent="0.3">
      <c r="A3" s="3" t="s">
        <v>42</v>
      </c>
      <c r="B3" t="s">
        <v>45</v>
      </c>
    </row>
    <row r="4" spans="1:2" x14ac:dyDescent="0.3">
      <c r="A4" s="4" t="s">
        <v>15</v>
      </c>
      <c r="B4" s="5">
        <v>7.7516875000000001</v>
      </c>
    </row>
    <row r="5" spans="1:2" x14ac:dyDescent="0.3">
      <c r="A5" s="4" t="s">
        <v>4</v>
      </c>
      <c r="B5" s="5">
        <v>11.683290000000001</v>
      </c>
    </row>
    <row r="6" spans="1:2" x14ac:dyDescent="0.3">
      <c r="A6" s="4" t="s">
        <v>10</v>
      </c>
      <c r="B6" s="5">
        <v>11.820336666666668</v>
      </c>
    </row>
    <row r="7" spans="1:2" x14ac:dyDescent="0.3">
      <c r="A7" s="4" t="s">
        <v>11</v>
      </c>
      <c r="B7" s="5">
        <v>11.742122222222223</v>
      </c>
    </row>
    <row r="8" spans="1:2" x14ac:dyDescent="0.3">
      <c r="A8" s="4" t="s">
        <v>12</v>
      </c>
      <c r="B8" s="5">
        <v>10.221077777777777</v>
      </c>
    </row>
    <row r="9" spans="1:2" x14ac:dyDescent="0.3">
      <c r="A9" s="4" t="s">
        <v>13</v>
      </c>
      <c r="B9" s="5">
        <v>11.105475</v>
      </c>
    </row>
    <row r="10" spans="1:2" x14ac:dyDescent="0.3">
      <c r="A10" s="4" t="s">
        <v>14</v>
      </c>
      <c r="B10" s="5">
        <v>8.3767750000000003</v>
      </c>
    </row>
    <row r="11" spans="1:2" x14ac:dyDescent="0.3">
      <c r="A11" s="4" t="s">
        <v>44</v>
      </c>
      <c r="B11">
        <v>10.451215666666664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FC8-C261-42E7-ADF2-E3EDF2541B2E}">
  <dimension ref="A3:F4"/>
  <sheetViews>
    <sheetView topLeftCell="A6" workbookViewId="0">
      <selection activeCell="M16" sqref="M16"/>
    </sheetView>
  </sheetViews>
  <sheetFormatPr defaultRowHeight="14" x14ac:dyDescent="0.3"/>
  <cols>
    <col min="1" max="1" width="8.08203125" bestFit="1" customWidth="1"/>
    <col min="2" max="2" width="9" bestFit="1" customWidth="1"/>
    <col min="3" max="3" width="11.1640625" bestFit="1" customWidth="1"/>
    <col min="4" max="4" width="15.4140625" bestFit="1" customWidth="1"/>
    <col min="5" max="5" width="6.58203125" bestFit="1" customWidth="1"/>
    <col min="6" max="6" width="8.1640625" bestFit="1" customWidth="1"/>
    <col min="7" max="7" width="6.1640625" bestFit="1" customWidth="1"/>
    <col min="8" max="8" width="8" bestFit="1" customWidth="1"/>
    <col min="9" max="9" width="10.75" bestFit="1" customWidth="1"/>
    <col min="10" max="10" width="10" bestFit="1" customWidth="1"/>
  </cols>
  <sheetData>
    <row r="3" spans="1:6" x14ac:dyDescent="0.3">
      <c r="A3" t="s">
        <v>47</v>
      </c>
      <c r="B3" t="s">
        <v>48</v>
      </c>
      <c r="C3" t="s">
        <v>49</v>
      </c>
      <c r="D3" t="s">
        <v>50</v>
      </c>
      <c r="E3" t="s">
        <v>52</v>
      </c>
      <c r="F3" t="s">
        <v>51</v>
      </c>
    </row>
    <row r="4" spans="1:6" x14ac:dyDescent="0.3">
      <c r="A4">
        <v>43</v>
      </c>
      <c r="B4">
        <v>40</v>
      </c>
      <c r="C4">
        <v>54</v>
      </c>
      <c r="D4">
        <v>16</v>
      </c>
      <c r="E4">
        <v>45</v>
      </c>
      <c r="F4">
        <v>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1DD5-E62A-41AC-AE89-7DA7A6B78FE4}">
  <dimension ref="A3:B12"/>
  <sheetViews>
    <sheetView topLeftCell="B4" zoomScale="97" workbookViewId="0">
      <selection activeCell="N15" sqref="N15"/>
    </sheetView>
  </sheetViews>
  <sheetFormatPr defaultRowHeight="14" x14ac:dyDescent="0.3"/>
  <cols>
    <col min="1" max="1" width="11.75" bestFit="1" customWidth="1"/>
    <col min="2" max="2" width="19.08203125" bestFit="1" customWidth="1"/>
  </cols>
  <sheetData>
    <row r="3" spans="1:2" x14ac:dyDescent="0.3">
      <c r="A3" s="3" t="s">
        <v>42</v>
      </c>
      <c r="B3" t="s">
        <v>46</v>
      </c>
    </row>
    <row r="4" spans="1:2" x14ac:dyDescent="0.3">
      <c r="A4" s="4" t="s">
        <v>35</v>
      </c>
      <c r="B4">
        <v>5</v>
      </c>
    </row>
    <row r="5" spans="1:2" x14ac:dyDescent="0.3">
      <c r="A5" s="4" t="s">
        <v>34</v>
      </c>
      <c r="B5">
        <v>3</v>
      </c>
    </row>
    <row r="6" spans="1:2" x14ac:dyDescent="0.3">
      <c r="A6" s="4" t="s">
        <v>36</v>
      </c>
      <c r="B6">
        <v>3</v>
      </c>
    </row>
    <row r="7" spans="1:2" x14ac:dyDescent="0.3">
      <c r="A7" s="4" t="s">
        <v>37</v>
      </c>
      <c r="B7">
        <v>1</v>
      </c>
    </row>
    <row r="8" spans="1:2" x14ac:dyDescent="0.3">
      <c r="A8" s="4" t="s">
        <v>5</v>
      </c>
      <c r="B8">
        <v>19</v>
      </c>
    </row>
    <row r="9" spans="1:2" x14ac:dyDescent="0.3">
      <c r="A9" s="4" t="s">
        <v>30</v>
      </c>
      <c r="B9">
        <v>5</v>
      </c>
    </row>
    <row r="10" spans="1:2" x14ac:dyDescent="0.3">
      <c r="A10" s="4" t="s">
        <v>29</v>
      </c>
      <c r="B10">
        <v>25</v>
      </c>
    </row>
    <row r="11" spans="1:2" x14ac:dyDescent="0.3">
      <c r="A11" s="4" t="s">
        <v>43</v>
      </c>
    </row>
    <row r="12" spans="1:2" x14ac:dyDescent="0.3">
      <c r="A12" s="4" t="s">
        <v>44</v>
      </c>
      <c r="B12">
        <v>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Health Trends</vt:lpstr>
      <vt:lpstr>Avg ST by Day of Week</vt:lpstr>
      <vt:lpstr>Activities </vt:lpstr>
      <vt:lpstr>Top Used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Robert W</dc:creator>
  <cp:lastModifiedBy>Shah, Neha</cp:lastModifiedBy>
  <dcterms:created xsi:type="dcterms:W3CDTF">2021-01-04T16:05:01Z</dcterms:created>
  <dcterms:modified xsi:type="dcterms:W3CDTF">2024-04-30T19:55:14Z</dcterms:modified>
</cp:coreProperties>
</file>