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8_{BED5562E-D94A-4211-88F1-54203392F4DF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Question" sheetId="1" r:id="rId1"/>
    <sheet name="Scenario Summary" sheetId="2" r:id="rId2"/>
    <sheet name="Project" sheetId="4" r:id="rId3"/>
    <sheet name="Solution" sheetId="3" r:id="rId4"/>
  </sheets>
  <definedNames>
    <definedName name="Depreciation">Solution!$C$62</definedName>
    <definedName name="EBIT">Solution!$C$63</definedName>
    <definedName name="EBITDA">Solution!$C$61</definedName>
    <definedName name="EBT">Solution!$C$65</definedName>
    <definedName name="Interest">Solution!$C$64</definedName>
    <definedName name="Net_Profit">Solution!$C$67</definedName>
    <definedName name="Tax">Solution!$C$66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4" l="1"/>
  <c r="B29" i="4"/>
  <c r="H86" i="3"/>
  <c r="G83" i="3"/>
  <c r="G81" i="3"/>
  <c r="G79" i="3"/>
  <c r="G78" i="3"/>
  <c r="G80" i="3" s="1"/>
  <c r="G82" i="3" s="1"/>
  <c r="G84" i="3" s="1"/>
  <c r="C67" i="3"/>
  <c r="K62" i="3"/>
  <c r="B60" i="3"/>
  <c r="L44" i="3"/>
  <c r="G44" i="3"/>
  <c r="F44" i="3"/>
  <c r="E44" i="3"/>
  <c r="D44" i="3"/>
  <c r="C44" i="3"/>
  <c r="L43" i="3"/>
  <c r="G43" i="3"/>
  <c r="F43" i="3"/>
  <c r="E43" i="3"/>
  <c r="D43" i="3"/>
  <c r="C43" i="3"/>
  <c r="G42" i="3"/>
  <c r="F42" i="3"/>
  <c r="E42" i="3"/>
  <c r="D42" i="3"/>
  <c r="C42" i="3"/>
  <c r="G38" i="3"/>
  <c r="G33" i="3"/>
  <c r="G39" i="3" s="1"/>
  <c r="F33" i="3"/>
  <c r="F39" i="3" s="1"/>
  <c r="E33" i="3"/>
  <c r="E39" i="3" s="1"/>
  <c r="D33" i="3"/>
  <c r="D39" i="3" s="1"/>
  <c r="C33" i="3"/>
  <c r="C39" i="3" s="1"/>
  <c r="G29" i="3"/>
  <c r="F29" i="3"/>
  <c r="E29" i="3"/>
  <c r="D29" i="3"/>
  <c r="C29" i="3"/>
  <c r="L28" i="3"/>
  <c r="M28" i="3" s="1"/>
  <c r="K29" i="3" s="1"/>
  <c r="K28" i="3"/>
  <c r="G28" i="3"/>
  <c r="G30" i="3" s="1"/>
  <c r="F28" i="3"/>
  <c r="F30" i="3" s="1"/>
  <c r="E28" i="3"/>
  <c r="E30" i="3" s="1"/>
  <c r="D28" i="3"/>
  <c r="D30" i="3" s="1"/>
  <c r="C28" i="3"/>
  <c r="C30" i="3" s="1"/>
  <c r="L26" i="3"/>
  <c r="M26" i="3" s="1"/>
  <c r="K27" i="3" s="1"/>
  <c r="L27" i="3" s="1"/>
  <c r="D31" i="3" s="1"/>
  <c r="C30" i="1"/>
  <c r="C31" i="1" s="1"/>
  <c r="D32" i="3" l="1"/>
  <c r="D34" i="3" s="1"/>
  <c r="L29" i="3"/>
  <c r="F31" i="3" s="1"/>
  <c r="G85" i="3"/>
  <c r="G86" i="3" s="1"/>
  <c r="C31" i="3"/>
  <c r="E31" i="3"/>
  <c r="C32" i="3" l="1"/>
  <c r="C34" i="3" s="1"/>
  <c r="M29" i="3"/>
  <c r="K30" i="3" s="1"/>
  <c r="D35" i="3"/>
  <c r="D36" i="3"/>
  <c r="D40" i="3" s="1"/>
  <c r="D41" i="3" s="1"/>
  <c r="L46" i="3" s="1"/>
  <c r="M46" i="3" s="1"/>
  <c r="E32" i="3"/>
  <c r="E34" i="3" s="1"/>
  <c r="F32" i="3"/>
  <c r="F34" i="3" s="1"/>
  <c r="E35" i="3" l="1"/>
  <c r="E36" i="3" s="1"/>
  <c r="E40" i="3" s="1"/>
  <c r="E41" i="3" s="1"/>
  <c r="L47" i="3" s="1"/>
  <c r="M47" i="3" s="1"/>
  <c r="C35" i="3"/>
  <c r="C36" i="3" s="1"/>
  <c r="C40" i="3" s="1"/>
  <c r="C41" i="3" s="1"/>
  <c r="L45" i="3" s="1"/>
  <c r="F35" i="3"/>
  <c r="F36" i="3" s="1"/>
  <c r="F40" i="3" s="1"/>
  <c r="F41" i="3" s="1"/>
  <c r="L48" i="3" s="1"/>
  <c r="M48" i="3" s="1"/>
  <c r="L30" i="3"/>
  <c r="G31" i="3" s="1"/>
  <c r="M45" i="3" l="1"/>
  <c r="G32" i="3"/>
  <c r="G34" i="3" s="1"/>
  <c r="M30" i="3"/>
  <c r="M32" i="3" s="1"/>
  <c r="M33" i="3" s="1"/>
  <c r="M34" i="3" s="1"/>
  <c r="G37" i="3" s="1"/>
  <c r="G35" i="3" l="1"/>
  <c r="G36" i="3" s="1"/>
  <c r="G40" i="3" l="1"/>
  <c r="G41" i="3" s="1"/>
  <c r="L49" i="3" s="1"/>
  <c r="M49" i="3" l="1"/>
  <c r="M50" i="3" s="1"/>
  <c r="G46" i="3"/>
  <c r="G45" i="3"/>
</calcChain>
</file>

<file path=xl/sharedStrings.xml><?xml version="1.0" encoding="utf-8"?>
<sst xmlns="http://schemas.openxmlformats.org/spreadsheetml/2006/main" count="207" uniqueCount="109">
  <si>
    <t xml:space="preserve">                                       Estimation of Cash Flows </t>
  </si>
  <si>
    <t>XYZ Limited is considering the following capital project:</t>
  </si>
  <si>
    <t>Investment in the beginning of the project</t>
  </si>
  <si>
    <t>Plant &amp; Machinary</t>
  </si>
  <si>
    <t>lacs</t>
  </si>
  <si>
    <t>Net Working Capital</t>
  </si>
  <si>
    <t>Life of the project</t>
  </si>
  <si>
    <t>years</t>
  </si>
  <si>
    <t>Salvage Value of Fixed Assets</t>
  </si>
  <si>
    <t>Increase in revenue</t>
  </si>
  <si>
    <t>lacs per annum</t>
  </si>
  <si>
    <t>Sales</t>
  </si>
  <si>
    <t xml:space="preserve">Increase in operating cost </t>
  </si>
  <si>
    <t>(COGS)</t>
  </si>
  <si>
    <t>(cost does not include depreciation,</t>
  </si>
  <si>
    <t>GP</t>
  </si>
  <si>
    <t xml:space="preserve"> interest and tax)</t>
  </si>
  <si>
    <t>(G&amp;A)</t>
  </si>
  <si>
    <t>(Other Exp)</t>
  </si>
  <si>
    <t>Effective Tax Rate</t>
  </si>
  <si>
    <t>EBITDA(Cash Operating Profit)</t>
  </si>
  <si>
    <t>(D&amp;A)</t>
  </si>
  <si>
    <t>on Written Down Value basis</t>
  </si>
  <si>
    <t>EBIT(Operating Profit)</t>
  </si>
  <si>
    <t>(INTEREST)</t>
  </si>
  <si>
    <t>Means of Finance</t>
  </si>
  <si>
    <t>EBT</t>
  </si>
  <si>
    <t>(TAX)</t>
  </si>
  <si>
    <t>Equity</t>
  </si>
  <si>
    <t>(60% Equity)</t>
  </si>
  <si>
    <t>PAT</t>
  </si>
  <si>
    <t>Borrowed Funds</t>
  </si>
  <si>
    <t>(40% Debt)</t>
  </si>
  <si>
    <t>Required Rate of return on Equity</t>
  </si>
  <si>
    <t>Rate of interest on Debt</t>
  </si>
  <si>
    <t>Effective Cost of Debt {Interest x (1-tax rate)}</t>
  </si>
  <si>
    <t>Weighted Average Cost of Capital</t>
  </si>
  <si>
    <t>Calculate the NPV and IRR for the project and advice the managemnet whether to invest or not based on both NPV and IRR?</t>
  </si>
  <si>
    <t>Also calculate goal seek, solver, scenario manager and data table with suitable  assumptions</t>
  </si>
  <si>
    <t>Scenario Summary</t>
  </si>
  <si>
    <t>Current Values:</t>
  </si>
  <si>
    <t>Current scenario</t>
  </si>
  <si>
    <t>Change in operating cost</t>
  </si>
  <si>
    <t>Change in tax</t>
  </si>
  <si>
    <t>Change in depreciation</t>
  </si>
  <si>
    <t>Created by Eswar Raj on 17-10-2023</t>
  </si>
  <si>
    <t>Changing Cells:</t>
  </si>
  <si>
    <t>EBITDA</t>
  </si>
  <si>
    <t>Depreciation</t>
  </si>
  <si>
    <t>EBIT</t>
  </si>
  <si>
    <t>Interest</t>
  </si>
  <si>
    <t>Tax</t>
  </si>
  <si>
    <t>Result Cells:</t>
  </si>
  <si>
    <t>Net_Profit</t>
  </si>
  <si>
    <t>Notes:  Current Values column represents values of changing cells at</t>
  </si>
  <si>
    <t>time Scenario Summary Report was created.  Changing cells for each</t>
  </si>
  <si>
    <t>scenario are highlighted in gray.</t>
  </si>
  <si>
    <t>QUESTION GIVEN:</t>
  </si>
  <si>
    <t>Investment</t>
  </si>
  <si>
    <t>Rs(Lakhs)</t>
  </si>
  <si>
    <t>Plant&amp; Machinery</t>
  </si>
  <si>
    <t>Working Capital</t>
  </si>
  <si>
    <t>Salvage value</t>
  </si>
  <si>
    <t>RRR</t>
  </si>
  <si>
    <t>Rate of interest in Debt</t>
  </si>
  <si>
    <t>60% Equity</t>
  </si>
  <si>
    <t>Borrowed funds</t>
  </si>
  <si>
    <t>40% Debt</t>
  </si>
  <si>
    <t>W.Coc</t>
  </si>
  <si>
    <t>Calculation of Net profit, NPV, IRR</t>
  </si>
  <si>
    <t>Calculation of depreciation</t>
  </si>
  <si>
    <t>YEAR 1</t>
  </si>
  <si>
    <t>YEAR 2</t>
  </si>
  <si>
    <t>YEAR 3</t>
  </si>
  <si>
    <t>YEAR 4</t>
  </si>
  <si>
    <t>YEAR 5</t>
  </si>
  <si>
    <t xml:space="preserve">Year </t>
  </si>
  <si>
    <t>Amount</t>
  </si>
  <si>
    <t>depreciation(25%)</t>
  </si>
  <si>
    <t>Accumulated depreciation</t>
  </si>
  <si>
    <t>Operating cost</t>
  </si>
  <si>
    <t>loss of machinery</t>
  </si>
  <si>
    <t>Tax benefit</t>
  </si>
  <si>
    <t>Net salvage value</t>
  </si>
  <si>
    <t>Net Profit</t>
  </si>
  <si>
    <t>Net working capital recovery</t>
  </si>
  <si>
    <t xml:space="preserve">Effective Cost of Debt </t>
  </si>
  <si>
    <t>Particulars</t>
  </si>
  <si>
    <t>Rs.(in lacs)</t>
  </si>
  <si>
    <t>PV</t>
  </si>
  <si>
    <t>CFAT</t>
  </si>
  <si>
    <t>Plant and Machinery</t>
  </si>
  <si>
    <t>Working capital</t>
  </si>
  <si>
    <t>OUTFLOWS</t>
  </si>
  <si>
    <t>W.coc</t>
  </si>
  <si>
    <t>NPV</t>
  </si>
  <si>
    <t>IRR</t>
  </si>
  <si>
    <t>Total PV</t>
  </si>
  <si>
    <t>SCENARIO MANAGER</t>
  </si>
  <si>
    <t>Scenarios</t>
  </si>
  <si>
    <t>Change in amt(lacs)</t>
  </si>
  <si>
    <t>change in tax%(35%)</t>
  </si>
  <si>
    <t>change in depreciation</t>
  </si>
  <si>
    <t>(I)</t>
  </si>
  <si>
    <t>(T)(10%)</t>
  </si>
  <si>
    <t xml:space="preserve">                                                                              </t>
  </si>
  <si>
    <t>GOAL SEEK</t>
  </si>
  <si>
    <t>The company want to increase the netprofit as 300 in 5th year. How much amount have to increase in the Revenue expenses?</t>
  </si>
  <si>
    <t>Rs(Lacs)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</si>
</sst>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2" x14ac:knownFonts="1">
    <font>
      <sz val="11"/>
      <name val="Calibri"/>
    </font>
    <font>
      <b/>
      <sz val="16"/>
      <name val="Arial"/>
      <family val="2"/>
    </font>
    <font>
      <sz val="16"/>
      <name val="Arial"/>
      <family val="2"/>
    </font>
    <font>
      <sz val="16"/>
      <color indexed="12"/>
      <name val="Arial"/>
      <family val="2"/>
    </font>
    <font>
      <b/>
      <sz val="11"/>
      <color rgb="FF000000"/>
      <name val="Calibri"/>
      <family val="2"/>
    </font>
    <font>
      <b/>
      <sz val="16"/>
      <color indexed="53"/>
      <name val="Arial"/>
      <family val="2"/>
    </font>
    <font>
      <sz val="16"/>
      <color indexed="53"/>
      <name val="Arial"/>
      <family val="2"/>
    </font>
    <font>
      <b/>
      <sz val="12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8"/>
      <name val="Calibri"/>
      <family val="2"/>
    </font>
    <font>
      <sz val="8"/>
      <color rgb="FF000000"/>
      <name val="Calibri"/>
      <family val="2"/>
    </font>
    <font>
      <b/>
      <sz val="11"/>
      <color indexed="1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 Black"/>
      <family val="2"/>
    </font>
    <font>
      <b/>
      <sz val="14"/>
      <color rgb="FF000000"/>
      <name val="Arial Black"/>
      <family val="2"/>
    </font>
    <font>
      <sz val="11"/>
      <color rgb="FF000000"/>
      <name val="Arial Rounded MT Bold"/>
      <family val="2"/>
    </font>
    <font>
      <sz val="11"/>
      <name val="Arial Rounded MT Bold"/>
      <family val="2"/>
    </font>
    <font>
      <b/>
      <sz val="14"/>
      <color rgb="FF000000"/>
      <name val="Calibri"/>
      <family val="2"/>
    </font>
    <font>
      <sz val="11"/>
      <color rgb="FF3F3F76"/>
      <name val="Arial Rounded MT Bold"/>
      <family val="2"/>
    </font>
    <font>
      <sz val="11"/>
      <name val="Calibri"/>
      <family val="2"/>
    </font>
    <font>
      <b/>
      <sz val="11"/>
      <color rgb="FF3F3F3F"/>
      <name val="Arial Rounded MT Bold"/>
      <family val="2"/>
    </font>
    <font>
      <b/>
      <sz val="11"/>
      <color rgb="FF000000"/>
      <name val="Arial Rounded MT Bold"/>
      <family val="2"/>
    </font>
    <font>
      <b/>
      <sz val="11"/>
      <color rgb="FFFF0000"/>
      <name val="Arial Black"/>
      <family val="2"/>
    </font>
    <font>
      <b/>
      <sz val="11"/>
      <color rgb="FF7C7C7C"/>
      <name val="Calibri"/>
      <family val="2"/>
    </font>
    <font>
      <sz val="11"/>
      <color rgb="FF7C7C7C"/>
      <name val="Calibri"/>
      <family val="2"/>
    </font>
    <font>
      <b/>
      <sz val="11"/>
      <color rgb="FFFA7D00"/>
      <name val="Calibri"/>
      <family val="2"/>
    </font>
    <font>
      <sz val="11"/>
      <color rgb="FF3F3F76"/>
      <name val="Calibri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</font>
    <font>
      <b/>
      <sz val="11"/>
      <color theme="1"/>
      <name val="Arial Rounded MT Bold"/>
      <family val="2"/>
    </font>
  </fonts>
  <fills count="1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4473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</patternFill>
    </fill>
    <fill>
      <patternFill patternType="solid">
        <fgColor rgb="FFC9C9C9"/>
      </patternFill>
    </fill>
    <fill>
      <patternFill patternType="solid">
        <fgColor rgb="FFF2F2F2"/>
      </patternFill>
    </fill>
    <fill>
      <patternFill patternType="solid">
        <fgColor rgb="FFB4C7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>
      <alignment vertical="center"/>
    </xf>
    <xf numFmtId="0" fontId="26" fillId="9" borderId="11">
      <alignment vertical="top"/>
      <protection locked="0"/>
    </xf>
    <xf numFmtId="0" fontId="27" fillId="10" borderId="0">
      <alignment vertical="top"/>
      <protection locked="0"/>
    </xf>
    <xf numFmtId="0" fontId="28" fillId="11" borderId="12">
      <alignment vertical="top"/>
      <protection locked="0"/>
    </xf>
    <xf numFmtId="9" fontId="27" fillId="0" borderId="0">
      <alignment vertical="top"/>
      <protection locked="0"/>
    </xf>
    <xf numFmtId="0" fontId="25" fillId="11" borderId="11">
      <alignment vertical="top"/>
      <protection locked="0"/>
    </xf>
  </cellStyleXfs>
  <cellXfs count="99">
    <xf numFmtId="0" fontId="0" fillId="0" borderId="0" xfId="0">
      <alignment vertical="center"/>
    </xf>
    <xf numFmtId="0" fontId="1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0" xfId="0" applyFont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1" fillId="0" borderId="4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9" fontId="2" fillId="0" borderId="0" xfId="0" applyNumberFormat="1" applyFont="1" applyAlignment="1"/>
    <xf numFmtId="10" fontId="2" fillId="0" borderId="0" xfId="0" applyNumberFormat="1" applyFont="1" applyAlignment="1"/>
    <xf numFmtId="2" fontId="2" fillId="0" borderId="0" xfId="0" applyNumberFormat="1" applyFont="1" applyAlignment="1"/>
    <xf numFmtId="0" fontId="5" fillId="0" borderId="0" xfId="0" applyFont="1" applyAlignment="1"/>
    <xf numFmtId="2" fontId="6" fillId="0" borderId="0" xfId="0" applyNumberFormat="1" applyFont="1" applyAlignment="1"/>
    <xf numFmtId="2" fontId="3" fillId="0" borderId="0" xfId="0" applyNumberFormat="1" applyFont="1" applyAlignment="1"/>
    <xf numFmtId="2" fontId="1" fillId="0" borderId="0" xfId="0" applyNumberFormat="1" applyFont="1" applyAlignment="1"/>
    <xf numFmtId="0" fontId="7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right"/>
    </xf>
    <xf numFmtId="0" fontId="9" fillId="3" borderId="0" xfId="0" applyFont="1" applyFill="1" applyAlignment="1">
      <alignment horizontal="left"/>
    </xf>
    <xf numFmtId="0" fontId="10" fillId="0" borderId="0" xfId="0" applyFont="1" applyAlignment="1">
      <alignment vertical="top" wrapText="1"/>
    </xf>
    <xf numFmtId="0" fontId="11" fillId="3" borderId="7" xfId="0" applyFont="1" applyFill="1" applyBorder="1" applyAlignment="1">
      <alignment horizontal="left"/>
    </xf>
    <xf numFmtId="0" fontId="12" fillId="0" borderId="7" xfId="0" applyFont="1" applyBorder="1" applyAlignment="1"/>
    <xf numFmtId="0" fontId="12" fillId="4" borderId="0" xfId="0" applyFont="1" applyFill="1" applyAlignment="1"/>
    <xf numFmtId="2" fontId="12" fillId="0" borderId="0" xfId="0" applyNumberFormat="1" applyFont="1" applyAlignment="1"/>
    <xf numFmtId="2" fontId="12" fillId="4" borderId="0" xfId="0" applyNumberFormat="1" applyFont="1" applyFill="1" applyAlignment="1"/>
    <xf numFmtId="0" fontId="9" fillId="3" borderId="8" xfId="0" applyFont="1" applyFill="1" applyBorder="1" applyAlignment="1">
      <alignment horizontal="left"/>
    </xf>
    <xf numFmtId="2" fontId="12" fillId="0" borderId="8" xfId="0" applyNumberFormat="1" applyFont="1" applyBorder="1" applyAlignment="1"/>
    <xf numFmtId="0" fontId="12" fillId="5" borderId="0" xfId="0" applyFont="1" applyFill="1" applyAlignment="1"/>
    <xf numFmtId="0" fontId="13" fillId="0" borderId="0" xfId="0" applyFont="1" applyAlignment="1"/>
    <xf numFmtId="0" fontId="14" fillId="0" borderId="9" xfId="0" applyFont="1" applyBorder="1" applyAlignment="1"/>
    <xf numFmtId="0" fontId="15" fillId="0" borderId="9" xfId="0" applyFont="1" applyBorder="1" applyAlignment="1"/>
    <xf numFmtId="0" fontId="15" fillId="0" borderId="0" xfId="0" applyFont="1" applyAlignment="1"/>
    <xf numFmtId="0" fontId="16" fillId="0" borderId="9" xfId="0" applyFont="1" applyBorder="1" applyAlignment="1"/>
    <xf numFmtId="9" fontId="15" fillId="0" borderId="9" xfId="0" applyNumberFormat="1" applyFont="1" applyBorder="1" applyAlignment="1"/>
    <xf numFmtId="0" fontId="15" fillId="0" borderId="10" xfId="0" applyFont="1" applyBorder="1" applyAlignment="1"/>
    <xf numFmtId="10" fontId="15" fillId="0" borderId="9" xfId="0" applyNumberFormat="1" applyFont="1" applyBorder="1" applyAlignment="1"/>
    <xf numFmtId="8" fontId="12" fillId="0" borderId="0" xfId="0" applyNumberFormat="1" applyFont="1" applyAlignment="1"/>
    <xf numFmtId="0" fontId="12" fillId="6" borderId="0" xfId="0" applyFont="1" applyFill="1" applyAlignment="1"/>
    <xf numFmtId="0" fontId="12" fillId="7" borderId="0" xfId="0" applyFont="1" applyFill="1" applyAlignment="1"/>
    <xf numFmtId="0" fontId="12" fillId="8" borderId="0" xfId="0" applyFont="1" applyFill="1" applyAlignment="1"/>
    <xf numFmtId="0" fontId="12" fillId="0" borderId="0" xfId="0" applyFont="1" applyAlignment="1">
      <alignment horizontal="center"/>
    </xf>
    <xf numFmtId="0" fontId="4" fillId="0" borderId="9" xfId="0" applyFont="1" applyBorder="1" applyAlignment="1"/>
    <xf numFmtId="0" fontId="13" fillId="0" borderId="9" xfId="0" applyFont="1" applyBorder="1" applyAlignment="1"/>
    <xf numFmtId="0" fontId="4" fillId="0" borderId="9" xfId="0" applyFont="1" applyBorder="1" applyAlignment="1">
      <alignment horizontal="center"/>
    </xf>
    <xf numFmtId="0" fontId="17" fillId="0" borderId="9" xfId="0" applyFont="1" applyBorder="1" applyAlignment="1"/>
    <xf numFmtId="0" fontId="17" fillId="0" borderId="0" xfId="0" applyFont="1" applyAlignment="1"/>
    <xf numFmtId="2" fontId="15" fillId="0" borderId="9" xfId="0" applyNumberFormat="1" applyFont="1" applyBorder="1" applyAlignment="1"/>
    <xf numFmtId="0" fontId="15" fillId="10" borderId="9" xfId="2" applyFont="1" applyBorder="1" applyAlignment="1" applyProtection="1"/>
    <xf numFmtId="1" fontId="12" fillId="0" borderId="0" xfId="0" applyNumberFormat="1" applyFont="1" applyAlignment="1"/>
    <xf numFmtId="1" fontId="15" fillId="10" borderId="9" xfId="2" applyNumberFormat="1" applyFont="1" applyBorder="1" applyAlignment="1" applyProtection="1"/>
    <xf numFmtId="1" fontId="19" fillId="0" borderId="0" xfId="0" applyNumberFormat="1" applyFont="1" applyAlignment="1"/>
    <xf numFmtId="0" fontId="20" fillId="11" borderId="12" xfId="3" applyFont="1" applyAlignment="1" applyProtection="1"/>
    <xf numFmtId="8" fontId="15" fillId="0" borderId="9" xfId="0" applyNumberFormat="1" applyFont="1" applyBorder="1" applyAlignment="1"/>
    <xf numFmtId="2" fontId="20" fillId="11" borderId="12" xfId="3" applyNumberFormat="1" applyFont="1" applyAlignment="1" applyProtection="1"/>
    <xf numFmtId="0" fontId="13" fillId="0" borderId="13" xfId="0" applyFont="1" applyBorder="1" applyAlignment="1"/>
    <xf numFmtId="2" fontId="15" fillId="10" borderId="9" xfId="2" applyNumberFormat="1" applyFont="1" applyBorder="1" applyAlignment="1" applyProtection="1"/>
    <xf numFmtId="0" fontId="15" fillId="0" borderId="13" xfId="0" applyFont="1" applyBorder="1" applyAlignment="1"/>
    <xf numFmtId="9" fontId="15" fillId="10" borderId="9" xfId="2" applyNumberFormat="1" applyFont="1" applyBorder="1" applyAlignment="1" applyProtection="1"/>
    <xf numFmtId="9" fontId="12" fillId="0" borderId="0" xfId="0" applyNumberFormat="1" applyFont="1" applyAlignment="1"/>
    <xf numFmtId="0" fontId="21" fillId="0" borderId="9" xfId="0" applyFont="1" applyBorder="1" applyAlignment="1"/>
    <xf numFmtId="10" fontId="15" fillId="10" borderId="9" xfId="2" applyNumberFormat="1" applyFont="1" applyBorder="1" applyAlignment="1" applyProtection="1"/>
    <xf numFmtId="10" fontId="12" fillId="0" borderId="0" xfId="0" applyNumberFormat="1" applyFont="1" applyAlignment="1"/>
    <xf numFmtId="8" fontId="15" fillId="10" borderId="9" xfId="2" applyNumberFormat="1" applyFont="1" applyBorder="1" applyAlignment="1" applyProtection="1"/>
    <xf numFmtId="9" fontId="12" fillId="0" borderId="0" xfId="4" applyFont="1" applyAlignment="1" applyProtection="1"/>
    <xf numFmtId="8" fontId="12" fillId="0" borderId="0" xfId="4" applyNumberFormat="1" applyFont="1" applyAlignment="1" applyProtection="1"/>
    <xf numFmtId="8" fontId="21" fillId="0" borderId="9" xfId="0" applyNumberFormat="1" applyFont="1" applyBorder="1" applyAlignment="1"/>
    <xf numFmtId="8" fontId="4" fillId="0" borderId="0" xfId="0" applyNumberFormat="1" applyFont="1" applyAlignment="1"/>
    <xf numFmtId="2" fontId="15" fillId="10" borderId="14" xfId="2" applyNumberFormat="1" applyFont="1" applyBorder="1" applyAlignment="1" applyProtection="1"/>
    <xf numFmtId="2" fontId="15" fillId="10" borderId="16" xfId="2" applyNumberFormat="1" applyFont="1" applyBorder="1" applyAlignment="1" applyProtection="1"/>
    <xf numFmtId="0" fontId="12" fillId="12" borderId="0" xfId="0" applyFont="1" applyFill="1" applyAlignment="1"/>
    <xf numFmtId="0" fontId="19" fillId="0" borderId="0" xfId="0" applyFont="1" applyAlignment="1"/>
    <xf numFmtId="1" fontId="16" fillId="0" borderId="9" xfId="0" applyNumberFormat="1" applyFont="1" applyBorder="1" applyAlignment="1"/>
    <xf numFmtId="1" fontId="15" fillId="0" borderId="9" xfId="0" applyNumberFormat="1" applyFont="1" applyBorder="1" applyAlignment="1"/>
    <xf numFmtId="2" fontId="15" fillId="0" borderId="0" xfId="0" applyNumberFormat="1" applyFont="1" applyAlignment="1"/>
    <xf numFmtId="0" fontId="4" fillId="6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23" fillId="8" borderId="0" xfId="0" applyFont="1" applyFill="1" applyAlignment="1">
      <alignment horizontal="center"/>
    </xf>
    <xf numFmtId="0" fontId="24" fillId="8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5" fillId="10" borderId="9" xfId="2" applyFont="1" applyBorder="1" applyAlignment="1" applyProtection="1">
      <alignment horizontal="center"/>
    </xf>
    <xf numFmtId="0" fontId="13" fillId="8" borderId="0" xfId="0" applyFont="1" applyFill="1" applyAlignment="1">
      <alignment horizontal="center"/>
    </xf>
    <xf numFmtId="0" fontId="0" fillId="0" borderId="0" xfId="0" applyAlignment="1"/>
    <xf numFmtId="0" fontId="0" fillId="13" borderId="0" xfId="0" applyFill="1">
      <alignment vertical="center"/>
    </xf>
    <xf numFmtId="0" fontId="12" fillId="13" borderId="0" xfId="0" applyFont="1" applyFill="1" applyAlignment="1"/>
    <xf numFmtId="0" fontId="18" fillId="14" borderId="11" xfId="1" applyFont="1" applyFill="1" applyAlignment="1" applyProtection="1"/>
    <xf numFmtId="1" fontId="18" fillId="14" borderId="11" xfId="1" applyNumberFormat="1" applyFont="1" applyFill="1" applyAlignment="1" applyProtection="1"/>
    <xf numFmtId="0" fontId="18" fillId="14" borderId="15" xfId="1" applyFont="1" applyFill="1" applyBorder="1" applyAlignment="1" applyProtection="1"/>
    <xf numFmtId="2" fontId="18" fillId="14" borderId="15" xfId="1" applyNumberFormat="1" applyFont="1" applyFill="1" applyBorder="1" applyAlignment="1" applyProtection="1"/>
    <xf numFmtId="0" fontId="13" fillId="15" borderId="9" xfId="0" applyFont="1" applyFill="1" applyBorder="1" applyAlignment="1">
      <alignment horizontal="center"/>
    </xf>
    <xf numFmtId="0" fontId="29" fillId="16" borderId="11" xfId="5" applyFont="1" applyFill="1" applyAlignment="1" applyProtection="1"/>
    <xf numFmtId="0" fontId="30" fillId="16" borderId="11" xfId="5" applyFont="1" applyFill="1" applyAlignment="1" applyProtection="1"/>
    <xf numFmtId="0" fontId="31" fillId="16" borderId="11" xfId="5" applyFont="1" applyFill="1" applyAlignment="1" applyProtection="1"/>
    <xf numFmtId="1" fontId="31" fillId="16" borderId="11" xfId="5" applyNumberFormat="1" applyFont="1" applyFill="1" applyAlignment="1" applyProtection="1"/>
  </cellXfs>
  <cellStyles count="6">
    <cellStyle name="60% - Accent3" xfId="2" xr:uid="{00000000-0005-0000-0000-000002000000}"/>
    <cellStyle name="Calculation" xfId="5" xr:uid="{00000000-0005-0000-0000-000005000000}"/>
    <cellStyle name="Input" xfId="1" xr:uid="{00000000-0005-0000-0000-000001000000}"/>
    <cellStyle name="Normal" xfId="0" builtinId="0"/>
    <cellStyle name="Output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9"/>
  <sheetViews>
    <sheetView topLeftCell="A14" workbookViewId="0">
      <selection activeCell="B31" sqref="B31"/>
    </sheetView>
  </sheetViews>
  <sheetFormatPr defaultColWidth="10" defaultRowHeight="14.4" x14ac:dyDescent="0.3"/>
  <cols>
    <col min="2" max="2" width="62.109375" customWidth="1"/>
    <col min="3" max="3" width="14.5546875" customWidth="1"/>
    <col min="4" max="4" width="12.44140625" customWidth="1"/>
    <col min="5" max="5" width="14" customWidth="1"/>
    <col min="6" max="6" width="12.109375" customWidth="1"/>
    <col min="7" max="7" width="12.44140625" customWidth="1"/>
    <col min="8" max="8" width="14.44140625" customWidth="1"/>
    <col min="10" max="10" width="19.44140625" customWidth="1"/>
    <col min="11" max="11" width="11.44140625" customWidth="1"/>
  </cols>
  <sheetData>
    <row r="2" spans="2:11" ht="21" x14ac:dyDescent="0.4">
      <c r="B2" s="1" t="s">
        <v>0</v>
      </c>
    </row>
    <row r="3" spans="2:11" ht="21" x14ac:dyDescent="0.4">
      <c r="B3" s="2" t="s">
        <v>1</v>
      </c>
      <c r="C3" s="3"/>
      <c r="D3" s="3"/>
      <c r="E3" s="3"/>
      <c r="F3" s="3"/>
      <c r="G3" s="3"/>
      <c r="H3" s="4"/>
      <c r="I3" s="5"/>
      <c r="J3" s="5"/>
      <c r="K3" s="5"/>
    </row>
    <row r="4" spans="2:11" ht="20.399999999999999" x14ac:dyDescent="0.35">
      <c r="B4" s="6"/>
      <c r="C4" s="5"/>
      <c r="D4" s="5"/>
      <c r="E4" s="5"/>
      <c r="F4" s="5"/>
      <c r="G4" s="5"/>
      <c r="H4" s="7"/>
      <c r="I4" s="5"/>
      <c r="J4" s="5"/>
      <c r="K4" s="5"/>
    </row>
    <row r="5" spans="2:11" ht="21" x14ac:dyDescent="0.4">
      <c r="B5" s="8" t="s">
        <v>2</v>
      </c>
      <c r="C5" s="5"/>
      <c r="D5" s="5"/>
      <c r="E5" s="5"/>
      <c r="F5" s="5"/>
      <c r="G5" s="5"/>
      <c r="H5" s="7"/>
      <c r="I5" s="5"/>
      <c r="J5" s="5"/>
      <c r="K5" s="5"/>
    </row>
    <row r="6" spans="2:11" ht="20.399999999999999" x14ac:dyDescent="0.35">
      <c r="B6" s="6"/>
      <c r="C6" s="5"/>
      <c r="D6" s="5"/>
      <c r="E6" s="5"/>
      <c r="F6" s="5"/>
      <c r="G6" s="5"/>
      <c r="H6" s="7"/>
      <c r="I6" s="5"/>
      <c r="J6" s="5"/>
      <c r="K6" s="5"/>
    </row>
    <row r="7" spans="2:11" ht="20.399999999999999" x14ac:dyDescent="0.35">
      <c r="B7" s="6" t="s">
        <v>3</v>
      </c>
      <c r="C7" s="5">
        <v>800</v>
      </c>
      <c r="D7" s="5" t="s">
        <v>4</v>
      </c>
      <c r="E7" s="5"/>
      <c r="F7" s="5"/>
      <c r="G7" s="5"/>
      <c r="H7" s="7"/>
      <c r="I7" s="5"/>
      <c r="J7" s="5"/>
      <c r="K7" s="5"/>
    </row>
    <row r="8" spans="2:11" ht="20.399999999999999" x14ac:dyDescent="0.35">
      <c r="B8" s="6" t="s">
        <v>5</v>
      </c>
      <c r="C8" s="9">
        <v>200</v>
      </c>
      <c r="D8" s="9" t="s">
        <v>4</v>
      </c>
      <c r="E8" s="5"/>
      <c r="F8" s="5"/>
      <c r="G8" s="5"/>
      <c r="H8" s="7"/>
      <c r="I8" s="5"/>
      <c r="J8" s="5"/>
      <c r="K8" s="5"/>
    </row>
    <row r="9" spans="2:11" ht="20.399999999999999" x14ac:dyDescent="0.35">
      <c r="B9" s="6"/>
      <c r="C9" s="5"/>
      <c r="D9" s="5"/>
      <c r="E9" s="5"/>
      <c r="F9" s="5"/>
      <c r="G9" s="5"/>
      <c r="H9" s="7"/>
      <c r="I9" s="5"/>
      <c r="J9" s="5"/>
      <c r="K9" s="5"/>
    </row>
    <row r="10" spans="2:11" ht="20.399999999999999" x14ac:dyDescent="0.35">
      <c r="B10" s="6" t="s">
        <v>6</v>
      </c>
      <c r="C10" s="5">
        <v>5</v>
      </c>
      <c r="D10" s="5" t="s">
        <v>7</v>
      </c>
      <c r="E10" s="5"/>
      <c r="F10" s="5"/>
      <c r="G10" s="5"/>
      <c r="H10" s="7"/>
      <c r="I10" s="5"/>
      <c r="J10" s="5"/>
      <c r="K10" s="5"/>
    </row>
    <row r="11" spans="2:11" ht="20.399999999999999" x14ac:dyDescent="0.35">
      <c r="B11" s="6"/>
      <c r="C11" s="5"/>
      <c r="D11" s="5"/>
      <c r="E11" s="5"/>
      <c r="F11" s="5"/>
      <c r="G11" s="5"/>
      <c r="H11" s="7"/>
      <c r="I11" s="5"/>
      <c r="J11" s="5"/>
      <c r="K11" s="5"/>
    </row>
    <row r="12" spans="2:11" ht="20.399999999999999" x14ac:dyDescent="0.35">
      <c r="B12" s="6" t="s">
        <v>8</v>
      </c>
      <c r="C12" s="5">
        <v>50</v>
      </c>
      <c r="D12" s="5" t="s">
        <v>4</v>
      </c>
      <c r="E12" s="5"/>
      <c r="F12" s="5"/>
      <c r="G12" s="5"/>
      <c r="H12" s="7"/>
      <c r="I12" s="5"/>
      <c r="J12" s="5"/>
      <c r="K12" s="5"/>
    </row>
    <row r="13" spans="2:11" ht="20.399999999999999" x14ac:dyDescent="0.35">
      <c r="B13" s="6"/>
      <c r="C13" s="5"/>
      <c r="D13" s="5"/>
      <c r="E13" s="5"/>
      <c r="F13" s="5"/>
      <c r="G13" s="5"/>
      <c r="H13" s="7"/>
      <c r="I13" s="5"/>
      <c r="J13" s="5"/>
      <c r="K13" s="5"/>
    </row>
    <row r="14" spans="2:11" ht="20.399999999999999" x14ac:dyDescent="0.35">
      <c r="B14" s="6" t="s">
        <v>9</v>
      </c>
      <c r="C14" s="5">
        <v>1200</v>
      </c>
      <c r="D14" s="5" t="s">
        <v>10</v>
      </c>
      <c r="E14" s="5"/>
      <c r="F14" s="5"/>
      <c r="G14" s="5"/>
      <c r="H14" s="7"/>
      <c r="I14" s="5"/>
      <c r="J14" t="s">
        <v>11</v>
      </c>
      <c r="K14" s="5"/>
    </row>
    <row r="15" spans="2:11" ht="20.399999999999999" x14ac:dyDescent="0.35">
      <c r="B15" s="6" t="s">
        <v>12</v>
      </c>
      <c r="C15" s="5">
        <v>800</v>
      </c>
      <c r="D15" s="5" t="s">
        <v>10</v>
      </c>
      <c r="E15" s="5"/>
      <c r="F15" s="5"/>
      <c r="G15" s="5"/>
      <c r="H15" s="7"/>
      <c r="I15" s="5"/>
      <c r="J15" t="s">
        <v>13</v>
      </c>
      <c r="K15" s="5"/>
    </row>
    <row r="16" spans="2:11" ht="20.399999999999999" x14ac:dyDescent="0.35">
      <c r="B16" s="6" t="s">
        <v>14</v>
      </c>
      <c r="C16" s="5"/>
      <c r="D16" s="5"/>
      <c r="E16" s="5"/>
      <c r="F16" s="5"/>
      <c r="G16" s="5"/>
      <c r="H16" s="7"/>
      <c r="I16" s="5"/>
      <c r="J16" s="10" t="s">
        <v>15</v>
      </c>
      <c r="K16" s="5"/>
    </row>
    <row r="17" spans="2:11" ht="20.399999999999999" x14ac:dyDescent="0.35">
      <c r="B17" s="6" t="s">
        <v>16</v>
      </c>
      <c r="C17" s="5"/>
      <c r="D17" s="5"/>
      <c r="E17" s="5"/>
      <c r="F17" s="5"/>
      <c r="G17" s="5"/>
      <c r="H17" s="7"/>
      <c r="I17" s="5"/>
      <c r="J17" t="s">
        <v>17</v>
      </c>
      <c r="K17" s="5"/>
    </row>
    <row r="18" spans="2:11" ht="20.399999999999999" x14ac:dyDescent="0.35">
      <c r="B18" s="6"/>
      <c r="C18" s="5"/>
      <c r="D18" s="5"/>
      <c r="E18" s="5"/>
      <c r="F18" s="5"/>
      <c r="G18" s="5"/>
      <c r="H18" s="7"/>
      <c r="I18" s="5"/>
      <c r="J18" t="s">
        <v>18</v>
      </c>
      <c r="K18" s="5"/>
    </row>
    <row r="19" spans="2:11" ht="20.399999999999999" x14ac:dyDescent="0.35">
      <c r="B19" s="6" t="s">
        <v>19</v>
      </c>
      <c r="C19" s="11">
        <v>0.3</v>
      </c>
      <c r="D19" s="5"/>
      <c r="E19" s="5"/>
      <c r="F19" s="5"/>
      <c r="G19" s="5"/>
      <c r="H19" s="7"/>
      <c r="I19" s="5"/>
      <c r="J19" s="10" t="s">
        <v>20</v>
      </c>
      <c r="K19" s="5"/>
    </row>
    <row r="20" spans="2:11" ht="20.399999999999999" x14ac:dyDescent="0.35">
      <c r="B20" s="6"/>
      <c r="C20" s="5"/>
      <c r="D20" s="5"/>
      <c r="E20" s="5"/>
      <c r="F20" s="5"/>
      <c r="G20" s="5"/>
      <c r="H20" s="7"/>
      <c r="I20" s="5"/>
      <c r="J20" t="s">
        <v>21</v>
      </c>
      <c r="K20" s="5"/>
    </row>
    <row r="21" spans="2:11" ht="20.399999999999999" x14ac:dyDescent="0.35">
      <c r="B21" s="6">
        <v>1</v>
      </c>
      <c r="C21" s="11">
        <v>0.25</v>
      </c>
      <c r="D21" s="5" t="s">
        <v>22</v>
      </c>
      <c r="E21" s="5"/>
      <c r="F21" s="5"/>
      <c r="G21" s="5"/>
      <c r="H21" s="7"/>
      <c r="I21" s="5"/>
      <c r="J21" s="10" t="s">
        <v>23</v>
      </c>
      <c r="K21" s="5"/>
    </row>
    <row r="22" spans="2:11" ht="20.399999999999999" x14ac:dyDescent="0.35">
      <c r="B22" s="6"/>
      <c r="C22" s="5"/>
      <c r="D22" s="5"/>
      <c r="E22" s="5"/>
      <c r="F22" s="5"/>
      <c r="G22" s="5"/>
      <c r="H22" s="7"/>
      <c r="I22" s="5"/>
      <c r="J22" t="s">
        <v>24</v>
      </c>
      <c r="K22" s="5"/>
    </row>
    <row r="23" spans="2:11" ht="20.399999999999999" x14ac:dyDescent="0.35">
      <c r="B23" s="6" t="s">
        <v>25</v>
      </c>
      <c r="C23" s="5"/>
      <c r="D23" s="5"/>
      <c r="E23" s="5"/>
      <c r="F23" s="5"/>
      <c r="G23" s="5"/>
      <c r="H23" s="7"/>
      <c r="I23" s="5"/>
      <c r="J23" s="10" t="s">
        <v>26</v>
      </c>
      <c r="K23" s="5"/>
    </row>
    <row r="24" spans="2:11" ht="20.399999999999999" x14ac:dyDescent="0.35">
      <c r="B24" s="6"/>
      <c r="C24" s="5"/>
      <c r="D24" s="5"/>
      <c r="E24" s="5"/>
      <c r="F24" s="5"/>
      <c r="G24" s="5"/>
      <c r="H24" s="7"/>
      <c r="I24" s="5"/>
      <c r="J24" t="s">
        <v>27</v>
      </c>
      <c r="K24" s="5"/>
    </row>
    <row r="25" spans="2:11" ht="20.399999999999999" x14ac:dyDescent="0.35">
      <c r="B25" s="6" t="s">
        <v>28</v>
      </c>
      <c r="C25" s="5">
        <v>600</v>
      </c>
      <c r="D25" s="5" t="s">
        <v>4</v>
      </c>
      <c r="E25" s="5" t="s">
        <v>29</v>
      </c>
      <c r="F25" s="5"/>
      <c r="G25" s="5"/>
      <c r="H25" s="7"/>
      <c r="I25" s="5"/>
      <c r="J25" s="10" t="s">
        <v>30</v>
      </c>
      <c r="K25" s="5"/>
    </row>
    <row r="26" spans="2:11" ht="20.399999999999999" x14ac:dyDescent="0.35">
      <c r="B26" s="6" t="s">
        <v>31</v>
      </c>
      <c r="C26" s="5">
        <v>400</v>
      </c>
      <c r="D26" s="5" t="s">
        <v>4</v>
      </c>
      <c r="E26" s="5" t="s">
        <v>32</v>
      </c>
      <c r="F26" s="5"/>
      <c r="G26" s="5"/>
      <c r="H26" s="7"/>
      <c r="I26" s="5"/>
      <c r="J26" s="5"/>
      <c r="K26" s="5"/>
    </row>
    <row r="27" spans="2:11" ht="20.399999999999999" x14ac:dyDescent="0.35">
      <c r="B27" s="6"/>
      <c r="C27" s="5"/>
      <c r="D27" s="5"/>
      <c r="E27" s="5"/>
      <c r="F27" s="5"/>
      <c r="G27" s="5"/>
      <c r="H27" s="7"/>
      <c r="I27" s="5"/>
      <c r="J27" s="5"/>
      <c r="K27" s="5"/>
    </row>
    <row r="28" spans="2:11" ht="20.399999999999999" x14ac:dyDescent="0.35">
      <c r="B28" s="6" t="s">
        <v>33</v>
      </c>
      <c r="C28" s="11">
        <v>0.15</v>
      </c>
      <c r="D28" s="5"/>
      <c r="E28" s="5"/>
      <c r="F28" s="5"/>
      <c r="G28" s="5"/>
      <c r="H28" s="7"/>
      <c r="I28" s="5"/>
      <c r="J28" s="5"/>
      <c r="K28" s="5"/>
    </row>
    <row r="29" spans="2:11" ht="20.399999999999999" x14ac:dyDescent="0.35">
      <c r="B29" s="6" t="s">
        <v>34</v>
      </c>
      <c r="C29" s="11">
        <v>0.1</v>
      </c>
      <c r="D29" s="5"/>
      <c r="E29" s="5"/>
      <c r="F29" s="5"/>
      <c r="G29" s="5"/>
      <c r="H29" s="7"/>
      <c r="I29" s="5"/>
      <c r="J29" s="5"/>
      <c r="K29" s="5"/>
    </row>
    <row r="30" spans="2:11" ht="20.399999999999999" x14ac:dyDescent="0.35">
      <c r="B30" s="5" t="s">
        <v>35</v>
      </c>
      <c r="C30" s="11">
        <f>+C29*(1-C19)</f>
        <v>6.9999999999999993E-2</v>
      </c>
      <c r="D30" s="5"/>
      <c r="E30" s="5"/>
      <c r="F30" s="5"/>
      <c r="G30" s="5"/>
      <c r="H30" s="7"/>
      <c r="I30" s="5"/>
      <c r="J30" s="5"/>
      <c r="K30" s="5"/>
    </row>
    <row r="31" spans="2:11" ht="20.399999999999999" x14ac:dyDescent="0.35">
      <c r="B31" s="5" t="s">
        <v>36</v>
      </c>
      <c r="C31" s="12">
        <f>+C28*C25/(C25+C26)+C30*C26/(C25+C26)</f>
        <v>0.11799999999999999</v>
      </c>
      <c r="D31" s="5"/>
      <c r="E31" s="5"/>
      <c r="F31" s="5"/>
      <c r="G31" s="5"/>
      <c r="H31" s="7"/>
      <c r="I31" s="5"/>
      <c r="J31" s="5"/>
      <c r="K31" s="5"/>
    </row>
    <row r="32" spans="2:11" ht="21" x14ac:dyDescent="0.4">
      <c r="B32" s="1" t="s">
        <v>37</v>
      </c>
      <c r="C32" s="1"/>
      <c r="D32" s="1"/>
      <c r="E32" s="1"/>
      <c r="F32" s="1"/>
      <c r="G32" s="1"/>
      <c r="H32" s="1"/>
      <c r="I32" s="1"/>
      <c r="J32" s="1"/>
      <c r="K32" s="5"/>
    </row>
    <row r="33" spans="2:11" ht="21" x14ac:dyDescent="0.4">
      <c r="B33" s="1" t="s">
        <v>38</v>
      </c>
      <c r="C33" s="1"/>
      <c r="D33" s="1"/>
      <c r="E33" s="1"/>
      <c r="F33" s="1"/>
      <c r="G33" s="1"/>
      <c r="H33" s="1"/>
      <c r="I33" s="5"/>
      <c r="J33" s="5"/>
      <c r="K33" s="5"/>
    </row>
    <row r="34" spans="2:11" ht="20.399999999999999" x14ac:dyDescent="0.35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ht="21" x14ac:dyDescent="0.4">
      <c r="B35" s="1"/>
      <c r="C35" s="1"/>
      <c r="D35" s="1"/>
      <c r="E35" s="1"/>
      <c r="F35" s="1"/>
      <c r="G35" s="1"/>
      <c r="H35" s="1"/>
      <c r="I35" s="5"/>
      <c r="J35" s="5"/>
      <c r="K35" s="5"/>
    </row>
    <row r="36" spans="2:11" ht="20.399999999999999" x14ac:dyDescent="0.35">
      <c r="B36" s="5"/>
      <c r="C36" s="5"/>
      <c r="D36" s="5"/>
      <c r="E36" s="5"/>
      <c r="F36" s="5"/>
      <c r="G36" s="5"/>
      <c r="H36" s="5"/>
      <c r="I36" s="5"/>
      <c r="J36" s="5"/>
      <c r="K36" s="13"/>
    </row>
    <row r="37" spans="2:11" ht="21" x14ac:dyDescent="0.4">
      <c r="B37" s="1"/>
      <c r="C37" s="13"/>
      <c r="D37" s="13"/>
      <c r="E37" s="13"/>
      <c r="F37" s="13"/>
      <c r="G37" s="13"/>
      <c r="H37" s="13"/>
      <c r="I37" s="5"/>
      <c r="J37" s="5"/>
      <c r="K37" s="13"/>
    </row>
    <row r="38" spans="2:11" ht="21" x14ac:dyDescent="0.4">
      <c r="B38" s="1"/>
      <c r="C38" s="13"/>
      <c r="D38" s="13"/>
      <c r="E38" s="13"/>
      <c r="F38" s="13"/>
      <c r="G38" s="13"/>
      <c r="H38" s="13"/>
      <c r="I38" s="5"/>
      <c r="J38" s="5"/>
      <c r="K38" s="13"/>
    </row>
    <row r="39" spans="2:11" ht="21" x14ac:dyDescent="0.4">
      <c r="B39" s="1"/>
      <c r="C39" s="13"/>
      <c r="D39" s="13"/>
      <c r="E39" s="13"/>
      <c r="F39" s="13"/>
      <c r="G39" s="13"/>
      <c r="H39" s="13"/>
      <c r="I39" s="5"/>
      <c r="J39" s="5"/>
      <c r="K39" s="13"/>
    </row>
    <row r="40" spans="2:11" ht="21" x14ac:dyDescent="0.4">
      <c r="B40" s="1"/>
      <c r="C40" s="13"/>
      <c r="D40" s="13"/>
      <c r="E40" s="13"/>
      <c r="F40" s="13"/>
      <c r="G40" s="13"/>
      <c r="H40" s="13"/>
      <c r="I40" s="5"/>
      <c r="J40" s="5"/>
      <c r="K40" s="13"/>
    </row>
    <row r="41" spans="2:11" ht="21" x14ac:dyDescent="0.4">
      <c r="B41" s="14"/>
      <c r="C41" s="15"/>
      <c r="D41" s="15"/>
      <c r="E41" s="15"/>
      <c r="F41" s="15"/>
      <c r="G41" s="15"/>
      <c r="H41" s="15"/>
      <c r="I41" s="5"/>
      <c r="J41" s="5"/>
      <c r="K41" s="13"/>
    </row>
    <row r="42" spans="2:11" ht="21" x14ac:dyDescent="0.4">
      <c r="B42" s="1"/>
      <c r="C42" s="13"/>
      <c r="D42" s="13"/>
      <c r="E42" s="13"/>
      <c r="F42" s="13"/>
      <c r="G42" s="13"/>
      <c r="H42" s="13"/>
      <c r="I42" s="5"/>
      <c r="J42" s="5"/>
      <c r="K42" s="13"/>
    </row>
    <row r="43" spans="2:11" ht="21" x14ac:dyDescent="0.4">
      <c r="B43" s="14"/>
      <c r="C43" s="15"/>
      <c r="D43" s="15"/>
      <c r="E43" s="15"/>
      <c r="F43" s="15"/>
      <c r="G43" s="15"/>
      <c r="H43" s="15"/>
      <c r="I43" s="5"/>
      <c r="J43" s="5"/>
      <c r="K43" s="13"/>
    </row>
    <row r="44" spans="2:11" ht="21" x14ac:dyDescent="0.4">
      <c r="B44" s="1"/>
      <c r="C44" s="13"/>
      <c r="D44" s="13"/>
      <c r="E44" s="13"/>
      <c r="F44" s="13"/>
      <c r="G44" s="13"/>
      <c r="H44" s="13"/>
      <c r="I44" s="9"/>
      <c r="J44" s="9"/>
      <c r="K44" s="16"/>
    </row>
    <row r="45" spans="2:11" ht="21" x14ac:dyDescent="0.4">
      <c r="B45" s="1"/>
      <c r="C45" s="13"/>
      <c r="D45" s="13"/>
      <c r="E45" s="13"/>
      <c r="F45" s="13"/>
      <c r="G45" s="13"/>
      <c r="H45" s="13"/>
      <c r="I45" s="5"/>
      <c r="J45" s="5"/>
      <c r="K45" s="5"/>
    </row>
    <row r="46" spans="2:11" ht="21" x14ac:dyDescent="0.4">
      <c r="B46" s="1"/>
      <c r="C46" s="13"/>
      <c r="D46" s="13"/>
      <c r="E46" s="13"/>
      <c r="F46" s="13"/>
      <c r="G46" s="13"/>
      <c r="H46" s="13"/>
      <c r="I46" s="5"/>
      <c r="J46" s="5"/>
      <c r="K46" s="5"/>
    </row>
    <row r="47" spans="2:11" ht="21" x14ac:dyDescent="0.4">
      <c r="B47" s="1"/>
      <c r="C47" s="13"/>
      <c r="D47" s="13"/>
      <c r="E47" s="13"/>
      <c r="F47" s="13"/>
      <c r="G47" s="13"/>
      <c r="H47" s="16"/>
      <c r="I47" s="5"/>
      <c r="J47" s="5"/>
      <c r="K47" s="5"/>
    </row>
    <row r="48" spans="2:11" ht="21" x14ac:dyDescent="0.4">
      <c r="B48" s="1"/>
      <c r="C48" s="13"/>
      <c r="D48" s="13"/>
      <c r="E48" s="13"/>
      <c r="F48" s="13"/>
      <c r="G48" s="13"/>
      <c r="H48" s="16"/>
      <c r="I48" s="5"/>
      <c r="J48" s="5"/>
      <c r="K48" s="5"/>
    </row>
    <row r="49" spans="2:11" ht="21" x14ac:dyDescent="0.4">
      <c r="B49" s="1"/>
      <c r="C49" s="13"/>
      <c r="D49" s="13"/>
      <c r="E49" s="13"/>
      <c r="F49" s="13"/>
      <c r="G49" s="13"/>
      <c r="H49" s="13"/>
      <c r="I49" s="5"/>
      <c r="J49" s="5"/>
      <c r="K49" s="5"/>
    </row>
    <row r="50" spans="2:11" ht="21" x14ac:dyDescent="0.4">
      <c r="B50" s="1"/>
      <c r="C50" s="13"/>
      <c r="D50" s="13"/>
      <c r="E50" s="13"/>
      <c r="F50" s="13"/>
      <c r="G50" s="13"/>
      <c r="H50" s="13"/>
      <c r="I50" s="5"/>
      <c r="J50" s="5"/>
      <c r="K50" s="5"/>
    </row>
    <row r="51" spans="2:11" ht="21" x14ac:dyDescent="0.4">
      <c r="B51" s="1"/>
      <c r="C51" s="13"/>
      <c r="D51" s="13"/>
      <c r="E51" s="13"/>
      <c r="F51" s="13"/>
      <c r="G51" s="13"/>
      <c r="H51" s="13"/>
      <c r="I51" s="5"/>
      <c r="J51" s="5"/>
      <c r="K51" s="5"/>
    </row>
    <row r="52" spans="2:11" ht="21" x14ac:dyDescent="0.4">
      <c r="B52" s="1"/>
      <c r="C52" s="17"/>
      <c r="D52" s="17"/>
      <c r="E52" s="17"/>
      <c r="F52" s="17"/>
      <c r="G52" s="17"/>
      <c r="H52" s="17"/>
      <c r="I52" s="5"/>
      <c r="J52" s="5"/>
      <c r="K52" s="5"/>
    </row>
    <row r="53" spans="2:11" ht="21" x14ac:dyDescent="0.4">
      <c r="B53" s="1"/>
      <c r="C53" s="17"/>
      <c r="D53" s="17"/>
      <c r="E53" s="17"/>
      <c r="F53" s="17"/>
      <c r="G53" s="17"/>
      <c r="H53" s="17"/>
      <c r="I53" s="5"/>
      <c r="J53" s="5"/>
      <c r="K53" s="5"/>
    </row>
    <row r="54" spans="2:11" ht="21" x14ac:dyDescent="0.4">
      <c r="B54" s="1"/>
      <c r="C54" s="17"/>
      <c r="D54" s="17"/>
      <c r="E54" s="17"/>
      <c r="F54" s="17"/>
      <c r="G54" s="17"/>
      <c r="H54" s="17"/>
      <c r="I54" s="5"/>
      <c r="J54" s="5"/>
      <c r="K54" s="5"/>
    </row>
    <row r="55" spans="2:11" ht="21" x14ac:dyDescent="0.4">
      <c r="B55" s="1"/>
      <c r="C55" s="17"/>
      <c r="D55" s="17"/>
      <c r="E55" s="17"/>
      <c r="F55" s="17"/>
      <c r="G55" s="17"/>
      <c r="H55" s="17"/>
      <c r="I55" s="5"/>
      <c r="J55" s="5"/>
      <c r="K55" s="5"/>
    </row>
    <row r="56" spans="2:11" ht="21" x14ac:dyDescent="0.4">
      <c r="B56" s="1"/>
      <c r="C56" s="17"/>
      <c r="D56" s="17"/>
      <c r="E56" s="17"/>
      <c r="F56" s="17"/>
      <c r="G56" s="17"/>
      <c r="H56" s="17"/>
      <c r="I56" s="5"/>
      <c r="J56" s="5"/>
      <c r="K56" s="5"/>
    </row>
    <row r="57" spans="2:11" ht="21" x14ac:dyDescent="0.4">
      <c r="B57" s="1"/>
      <c r="C57" s="17"/>
      <c r="D57" s="17"/>
      <c r="E57" s="17"/>
      <c r="F57" s="17"/>
      <c r="G57" s="17"/>
      <c r="H57" s="17"/>
      <c r="I57" s="5"/>
      <c r="J57" s="5"/>
      <c r="K57" s="5"/>
    </row>
    <row r="58" spans="2:11" ht="21" x14ac:dyDescent="0.4">
      <c r="B58" s="1"/>
      <c r="C58" s="13"/>
      <c r="D58" s="13"/>
      <c r="E58" s="13"/>
      <c r="F58" s="13"/>
      <c r="G58" s="13"/>
      <c r="H58" s="13"/>
      <c r="I58" s="5"/>
      <c r="J58" s="5"/>
      <c r="K58" s="5"/>
    </row>
    <row r="59" spans="2:11" ht="21" x14ac:dyDescent="0.4">
      <c r="B59" s="1"/>
      <c r="C59" s="17"/>
      <c r="D59" s="17"/>
      <c r="E59" s="17"/>
      <c r="F59" s="17"/>
      <c r="G59" s="17"/>
      <c r="H59" s="17"/>
      <c r="I59" s="5"/>
      <c r="J59" s="5"/>
      <c r="K5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6"/>
  <sheetViews>
    <sheetView showGridLines="0" workbookViewId="0"/>
  </sheetViews>
  <sheetFormatPr defaultColWidth="10" defaultRowHeight="14.4" outlineLevelRow="1" outlineLevelCol="1" x14ac:dyDescent="0.3"/>
  <cols>
    <col min="3" max="3" width="12.44140625" bestFit="1" customWidth="1"/>
    <col min="4" max="8" width="20.6640625" bestFit="1" customWidth="1" outlineLevel="1"/>
  </cols>
  <sheetData>
    <row r="2" spans="2:8" ht="15.6" x14ac:dyDescent="0.3">
      <c r="B2" s="18" t="s">
        <v>39</v>
      </c>
      <c r="C2" s="18"/>
      <c r="D2" s="19"/>
      <c r="E2" s="19"/>
      <c r="F2" s="19"/>
      <c r="G2" s="19"/>
      <c r="H2" s="19"/>
    </row>
    <row r="3" spans="2:8" ht="15.6" collapsed="1" x14ac:dyDescent="0.3">
      <c r="B3" s="20"/>
      <c r="C3" s="20"/>
      <c r="D3" s="21" t="s">
        <v>40</v>
      </c>
      <c r="E3" s="21" t="s">
        <v>41</v>
      </c>
      <c r="F3" s="21" t="s">
        <v>42</v>
      </c>
      <c r="G3" s="21" t="s">
        <v>43</v>
      </c>
      <c r="H3" s="21" t="s">
        <v>44</v>
      </c>
    </row>
    <row r="4" spans="2:8" ht="20.399999999999999" hidden="1" outlineLevel="1" x14ac:dyDescent="0.3">
      <c r="B4" s="22"/>
      <c r="C4" s="22"/>
      <c r="E4" s="23" t="s">
        <v>45</v>
      </c>
      <c r="F4" s="23" t="s">
        <v>45</v>
      </c>
      <c r="G4" s="23" t="s">
        <v>45</v>
      </c>
      <c r="H4" s="23" t="s">
        <v>45</v>
      </c>
    </row>
    <row r="5" spans="2:8" x14ac:dyDescent="0.3">
      <c r="B5" s="24" t="s">
        <v>46</v>
      </c>
      <c r="C5" s="24"/>
      <c r="D5" s="25"/>
      <c r="E5" s="25"/>
      <c r="F5" s="25"/>
      <c r="G5" s="25"/>
      <c r="H5" s="25"/>
    </row>
    <row r="6" spans="2:8" outlineLevel="1" x14ac:dyDescent="0.3">
      <c r="B6" s="22"/>
      <c r="C6" s="22" t="s">
        <v>47</v>
      </c>
      <c r="D6">
        <v>400</v>
      </c>
      <c r="E6" s="26">
        <v>400</v>
      </c>
      <c r="F6" s="26">
        <v>800</v>
      </c>
      <c r="G6" s="26">
        <v>400</v>
      </c>
      <c r="H6" s="26">
        <v>400</v>
      </c>
    </row>
    <row r="7" spans="2:8" outlineLevel="1" x14ac:dyDescent="0.3">
      <c r="B7" s="22"/>
      <c r="C7" s="22" t="s">
        <v>48</v>
      </c>
      <c r="D7" s="27">
        <v>200</v>
      </c>
      <c r="E7" s="28">
        <v>200</v>
      </c>
      <c r="F7" s="28">
        <v>200</v>
      </c>
      <c r="G7" s="28">
        <v>200</v>
      </c>
      <c r="H7" s="28">
        <v>250</v>
      </c>
    </row>
    <row r="8" spans="2:8" outlineLevel="1" x14ac:dyDescent="0.3">
      <c r="B8" s="22"/>
      <c r="C8" s="22" t="s">
        <v>49</v>
      </c>
      <c r="D8" s="27">
        <v>200</v>
      </c>
      <c r="E8" s="28">
        <v>200</v>
      </c>
      <c r="F8" s="28">
        <v>200</v>
      </c>
      <c r="G8" s="28">
        <v>200</v>
      </c>
      <c r="H8" s="28">
        <v>200</v>
      </c>
    </row>
    <row r="9" spans="2:8" outlineLevel="1" x14ac:dyDescent="0.3">
      <c r="B9" s="22"/>
      <c r="C9" s="22" t="s">
        <v>50</v>
      </c>
      <c r="D9">
        <v>40</v>
      </c>
      <c r="E9" s="26">
        <v>40</v>
      </c>
      <c r="F9" s="26">
        <v>40</v>
      </c>
      <c r="G9" s="26">
        <v>40</v>
      </c>
      <c r="H9" s="26">
        <v>40</v>
      </c>
    </row>
    <row r="10" spans="2:8" outlineLevel="1" x14ac:dyDescent="0.3">
      <c r="B10" s="22"/>
      <c r="C10" s="22" t="s">
        <v>26</v>
      </c>
      <c r="D10" s="27">
        <v>160</v>
      </c>
      <c r="E10" s="28">
        <v>160</v>
      </c>
      <c r="F10" s="28">
        <v>160</v>
      </c>
      <c r="G10" s="28">
        <v>160</v>
      </c>
      <c r="H10" s="28">
        <v>160</v>
      </c>
    </row>
    <row r="11" spans="2:8" outlineLevel="1" x14ac:dyDescent="0.3">
      <c r="B11" s="22"/>
      <c r="C11" s="22" t="s">
        <v>51</v>
      </c>
      <c r="D11">
        <v>48</v>
      </c>
      <c r="E11" s="26">
        <v>48</v>
      </c>
      <c r="F11" s="26">
        <v>48</v>
      </c>
      <c r="G11" s="26">
        <v>52.15</v>
      </c>
      <c r="H11" s="26">
        <v>48</v>
      </c>
    </row>
    <row r="12" spans="2:8" x14ac:dyDescent="0.3">
      <c r="B12" s="24" t="s">
        <v>52</v>
      </c>
      <c r="C12" s="24"/>
      <c r="D12" s="25"/>
      <c r="E12" s="25"/>
      <c r="F12" s="25"/>
      <c r="G12" s="25"/>
      <c r="H12" s="25"/>
    </row>
    <row r="13" spans="2:8" outlineLevel="1" x14ac:dyDescent="0.3">
      <c r="B13" s="29"/>
      <c r="C13" s="29" t="s">
        <v>53</v>
      </c>
      <c r="D13" s="30">
        <v>112</v>
      </c>
      <c r="E13" s="30">
        <v>112</v>
      </c>
      <c r="F13" s="30">
        <v>512</v>
      </c>
      <c r="G13" s="30">
        <v>107.85</v>
      </c>
      <c r="H13" s="30">
        <v>62</v>
      </c>
    </row>
    <row r="14" spans="2:8" x14ac:dyDescent="0.3">
      <c r="B14" t="s">
        <v>54</v>
      </c>
    </row>
    <row r="15" spans="2:8" x14ac:dyDescent="0.3">
      <c r="B15" t="s">
        <v>55</v>
      </c>
    </row>
    <row r="16" spans="2:8" x14ac:dyDescent="0.3">
      <c r="B16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E128-DADB-4011-852C-837B70D400B8}">
  <dimension ref="A1:J32"/>
  <sheetViews>
    <sheetView topLeftCell="A14" workbookViewId="0">
      <selection activeCell="R12" sqref="R12"/>
    </sheetView>
  </sheetViews>
  <sheetFormatPr defaultRowHeight="14.4" x14ac:dyDescent="0.3"/>
  <cols>
    <col min="1" max="1" width="48.88671875" customWidth="1"/>
    <col min="2" max="2" width="23.109375" customWidth="1"/>
    <col min="3" max="3" width="24.77734375" customWidth="1"/>
  </cols>
  <sheetData>
    <row r="1" spans="1:10" ht="21.6" thickBot="1" x14ac:dyDescent="0.45">
      <c r="A1" s="1" t="s">
        <v>0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ht="21" x14ac:dyDescent="0.4">
      <c r="A2" s="2" t="s">
        <v>1</v>
      </c>
      <c r="B2" s="3"/>
      <c r="C2" s="3"/>
      <c r="D2" s="3"/>
      <c r="E2" s="3"/>
      <c r="F2" s="3"/>
      <c r="G2" s="4"/>
      <c r="H2" s="5"/>
      <c r="I2" s="5"/>
      <c r="J2" s="5"/>
    </row>
    <row r="3" spans="1:10" ht="20.399999999999999" x14ac:dyDescent="0.35">
      <c r="A3" s="6"/>
      <c r="B3" s="5"/>
      <c r="C3" s="5"/>
      <c r="D3" s="5"/>
      <c r="E3" s="5"/>
      <c r="F3" s="5"/>
      <c r="G3" s="7"/>
      <c r="H3" s="5"/>
      <c r="I3" s="5"/>
      <c r="J3" s="5"/>
    </row>
    <row r="4" spans="1:10" ht="21" x14ac:dyDescent="0.4">
      <c r="A4" s="8" t="s">
        <v>2</v>
      </c>
      <c r="B4" s="5"/>
      <c r="C4" s="5"/>
      <c r="D4" s="5"/>
      <c r="E4" s="5"/>
      <c r="F4" s="5"/>
      <c r="G4" s="7"/>
      <c r="H4" s="5"/>
      <c r="I4" s="5"/>
      <c r="J4" s="5"/>
    </row>
    <row r="5" spans="1:10" ht="20.399999999999999" x14ac:dyDescent="0.35">
      <c r="A5" s="6"/>
      <c r="B5" s="5"/>
      <c r="C5" s="5"/>
      <c r="D5" s="5"/>
      <c r="E5" s="5"/>
      <c r="F5" s="5"/>
      <c r="G5" s="7"/>
      <c r="H5" s="5"/>
      <c r="I5" s="5"/>
      <c r="J5" s="5"/>
    </row>
    <row r="6" spans="1:10" ht="20.399999999999999" x14ac:dyDescent="0.35">
      <c r="A6" s="6" t="s">
        <v>3</v>
      </c>
      <c r="B6" s="5">
        <v>800</v>
      </c>
      <c r="C6" s="5" t="s">
        <v>4</v>
      </c>
      <c r="D6" s="5"/>
      <c r="E6" s="5"/>
      <c r="F6" s="5"/>
      <c r="G6" s="7"/>
      <c r="H6" s="5"/>
      <c r="I6" s="5"/>
      <c r="J6" s="5"/>
    </row>
    <row r="7" spans="1:10" ht="20.399999999999999" x14ac:dyDescent="0.35">
      <c r="A7" s="6" t="s">
        <v>5</v>
      </c>
      <c r="B7" s="9">
        <v>200</v>
      </c>
      <c r="C7" s="9" t="s">
        <v>4</v>
      </c>
      <c r="D7" s="5"/>
      <c r="E7" s="5"/>
      <c r="F7" s="5"/>
      <c r="G7" s="7"/>
      <c r="H7" s="5"/>
      <c r="I7" s="5"/>
      <c r="J7" s="5"/>
    </row>
    <row r="8" spans="1:10" ht="20.399999999999999" x14ac:dyDescent="0.35">
      <c r="A8" s="6"/>
      <c r="B8" s="5"/>
      <c r="C8" s="5"/>
      <c r="D8" s="5"/>
      <c r="E8" s="5"/>
      <c r="F8" s="5"/>
      <c r="G8" s="7"/>
      <c r="H8" s="5"/>
      <c r="I8" s="5"/>
      <c r="J8" s="5"/>
    </row>
    <row r="9" spans="1:10" ht="20.399999999999999" x14ac:dyDescent="0.35">
      <c r="A9" s="6" t="s">
        <v>6</v>
      </c>
      <c r="B9" s="5">
        <v>5</v>
      </c>
      <c r="C9" s="5" t="s">
        <v>7</v>
      </c>
      <c r="D9" s="5"/>
      <c r="E9" s="5"/>
      <c r="F9" s="5"/>
      <c r="G9" s="7"/>
      <c r="H9" s="5"/>
      <c r="I9" s="5"/>
      <c r="J9" s="5"/>
    </row>
    <row r="10" spans="1:10" ht="20.399999999999999" x14ac:dyDescent="0.35">
      <c r="A10" s="6"/>
      <c r="B10" s="5"/>
      <c r="C10" s="5"/>
      <c r="D10" s="5"/>
      <c r="E10" s="5"/>
      <c r="F10" s="5"/>
      <c r="G10" s="7"/>
      <c r="H10" s="5"/>
      <c r="I10" s="5"/>
      <c r="J10" s="5"/>
    </row>
    <row r="11" spans="1:10" ht="20.399999999999999" x14ac:dyDescent="0.35">
      <c r="A11" s="6" t="s">
        <v>8</v>
      </c>
      <c r="B11" s="5">
        <v>50</v>
      </c>
      <c r="C11" s="5" t="s">
        <v>4</v>
      </c>
      <c r="D11" s="5"/>
      <c r="E11" s="5"/>
      <c r="F11" s="5"/>
      <c r="G11" s="7"/>
      <c r="H11" s="5"/>
      <c r="I11" s="5"/>
      <c r="J11" s="5"/>
    </row>
    <row r="12" spans="1:10" ht="20.399999999999999" x14ac:dyDescent="0.35">
      <c r="A12" s="6"/>
      <c r="B12" s="5"/>
      <c r="C12" s="5"/>
      <c r="D12" s="5"/>
      <c r="E12" s="5"/>
      <c r="F12" s="5"/>
      <c r="G12" s="7"/>
      <c r="H12" s="5"/>
      <c r="I12" s="5"/>
      <c r="J12" s="5"/>
    </row>
    <row r="13" spans="1:10" ht="20.399999999999999" x14ac:dyDescent="0.35">
      <c r="A13" s="6" t="s">
        <v>9</v>
      </c>
      <c r="B13" s="5">
        <v>1200</v>
      </c>
      <c r="C13" s="5" t="s">
        <v>10</v>
      </c>
      <c r="D13" s="5"/>
      <c r="E13" s="5"/>
      <c r="F13" s="5"/>
      <c r="G13" s="7"/>
      <c r="H13" s="5"/>
      <c r="I13" s="5"/>
      <c r="J13" s="5"/>
    </row>
    <row r="14" spans="1:10" ht="20.399999999999999" x14ac:dyDescent="0.35">
      <c r="A14" s="6" t="s">
        <v>12</v>
      </c>
      <c r="B14" s="5">
        <v>800</v>
      </c>
      <c r="C14" s="5" t="s">
        <v>10</v>
      </c>
      <c r="D14" s="5"/>
      <c r="E14" s="5"/>
      <c r="F14" s="5"/>
      <c r="G14" s="7"/>
      <c r="H14" s="5"/>
      <c r="I14" s="5"/>
      <c r="J14" s="5"/>
    </row>
    <row r="15" spans="1:10" ht="20.399999999999999" x14ac:dyDescent="0.35">
      <c r="A15" s="6" t="s">
        <v>14</v>
      </c>
      <c r="B15" s="5"/>
      <c r="C15" s="5"/>
      <c r="D15" s="5"/>
      <c r="E15" s="5"/>
      <c r="F15" s="5"/>
      <c r="G15" s="7"/>
      <c r="H15" s="5"/>
      <c r="I15" s="5"/>
      <c r="J15" s="5"/>
    </row>
    <row r="16" spans="1:10" ht="20.399999999999999" x14ac:dyDescent="0.35">
      <c r="A16" s="6" t="s">
        <v>16</v>
      </c>
      <c r="B16" s="5"/>
      <c r="C16" s="5"/>
      <c r="D16" s="5"/>
      <c r="E16" s="5"/>
      <c r="F16" s="5"/>
      <c r="G16" s="7"/>
      <c r="H16" s="5"/>
      <c r="I16" s="5"/>
      <c r="J16" s="5"/>
    </row>
    <row r="17" spans="1:10" ht="20.399999999999999" x14ac:dyDescent="0.35">
      <c r="A17" s="6"/>
      <c r="B17" s="5"/>
      <c r="C17" s="5"/>
      <c r="D17" s="5"/>
      <c r="E17" s="5"/>
      <c r="F17" s="5"/>
      <c r="G17" s="7"/>
      <c r="H17" s="5"/>
      <c r="I17" s="5"/>
      <c r="J17" s="5"/>
    </row>
    <row r="18" spans="1:10" ht="20.399999999999999" x14ac:dyDescent="0.35">
      <c r="A18" s="6" t="s">
        <v>19</v>
      </c>
      <c r="B18" s="11">
        <v>0.3</v>
      </c>
      <c r="C18" s="5"/>
      <c r="D18" s="5"/>
      <c r="E18" s="5"/>
      <c r="F18" s="5"/>
      <c r="G18" s="7"/>
      <c r="H18" s="5"/>
      <c r="I18" s="5"/>
      <c r="J18" s="5"/>
    </row>
    <row r="19" spans="1:10" ht="20.399999999999999" x14ac:dyDescent="0.35">
      <c r="A19" s="6"/>
      <c r="B19" s="5"/>
      <c r="C19" s="5"/>
      <c r="D19" s="5"/>
      <c r="E19" s="5"/>
      <c r="F19" s="5"/>
      <c r="G19" s="7"/>
      <c r="H19" s="5"/>
      <c r="I19" s="5"/>
      <c r="J19" s="5"/>
    </row>
    <row r="20" spans="1:10" ht="20.399999999999999" x14ac:dyDescent="0.35">
      <c r="A20" s="6" t="s">
        <v>48</v>
      </c>
      <c r="B20" s="11">
        <v>0.25</v>
      </c>
      <c r="C20" s="5" t="s">
        <v>22</v>
      </c>
      <c r="D20" s="5"/>
      <c r="E20" s="5"/>
      <c r="F20" s="5"/>
      <c r="G20" s="7"/>
      <c r="H20" s="5"/>
      <c r="I20" s="5"/>
      <c r="J20" s="5"/>
    </row>
    <row r="21" spans="1:10" ht="20.399999999999999" x14ac:dyDescent="0.35">
      <c r="A21" s="6"/>
      <c r="B21" s="5"/>
      <c r="C21" s="5"/>
      <c r="D21" s="5"/>
      <c r="E21" s="5"/>
      <c r="F21" s="5"/>
      <c r="G21" s="7"/>
      <c r="H21" s="5"/>
      <c r="I21" s="5"/>
      <c r="J21" s="5"/>
    </row>
    <row r="22" spans="1:10" ht="20.399999999999999" x14ac:dyDescent="0.35">
      <c r="A22" s="6" t="s">
        <v>25</v>
      </c>
      <c r="B22" s="5"/>
      <c r="C22" s="5"/>
      <c r="D22" s="5"/>
      <c r="E22" s="5"/>
      <c r="F22" s="5"/>
      <c r="G22" s="7"/>
      <c r="H22" s="5"/>
      <c r="I22" s="5"/>
      <c r="J22" s="5"/>
    </row>
    <row r="23" spans="1:10" ht="20.399999999999999" x14ac:dyDescent="0.35">
      <c r="A23" s="6"/>
      <c r="B23" s="5"/>
      <c r="C23" s="5"/>
      <c r="D23" s="5"/>
      <c r="E23" s="5"/>
      <c r="F23" s="5"/>
      <c r="G23" s="7"/>
      <c r="H23" s="5"/>
      <c r="I23" s="5"/>
      <c r="J23" s="5"/>
    </row>
    <row r="24" spans="1:10" ht="20.399999999999999" x14ac:dyDescent="0.35">
      <c r="A24" s="6" t="s">
        <v>28</v>
      </c>
      <c r="B24" s="5">
        <v>600</v>
      </c>
      <c r="C24" s="5" t="s">
        <v>4</v>
      </c>
      <c r="D24" s="5" t="s">
        <v>29</v>
      </c>
      <c r="E24" s="5"/>
      <c r="F24" s="5"/>
      <c r="G24" s="7"/>
      <c r="H24" s="5"/>
      <c r="I24" s="5"/>
      <c r="J24" s="5"/>
    </row>
    <row r="25" spans="1:10" ht="20.399999999999999" x14ac:dyDescent="0.35">
      <c r="A25" s="6" t="s">
        <v>31</v>
      </c>
      <c r="B25" s="5">
        <v>400</v>
      </c>
      <c r="C25" s="5" t="s">
        <v>4</v>
      </c>
      <c r="D25" s="5" t="s">
        <v>32</v>
      </c>
      <c r="E25" s="5"/>
      <c r="F25" s="5"/>
      <c r="G25" s="7"/>
      <c r="H25" s="5"/>
      <c r="I25" s="5"/>
      <c r="J25" s="5"/>
    </row>
    <row r="26" spans="1:10" ht="20.399999999999999" x14ac:dyDescent="0.35">
      <c r="A26" s="6"/>
      <c r="B26" s="5"/>
      <c r="C26" s="5"/>
      <c r="D26" s="5"/>
      <c r="E26" s="5"/>
      <c r="F26" s="5"/>
      <c r="G26" s="7"/>
      <c r="H26" s="5"/>
      <c r="I26" s="5"/>
      <c r="J26" s="5"/>
    </row>
    <row r="27" spans="1:10" ht="20.399999999999999" x14ac:dyDescent="0.35">
      <c r="A27" s="6" t="s">
        <v>33</v>
      </c>
      <c r="B27" s="11">
        <v>0.15</v>
      </c>
      <c r="C27" s="5"/>
      <c r="D27" s="5"/>
      <c r="E27" s="5"/>
      <c r="F27" s="5"/>
      <c r="G27" s="7"/>
      <c r="H27" s="5"/>
      <c r="I27" s="5"/>
      <c r="J27" s="5"/>
    </row>
    <row r="28" spans="1:10" ht="20.399999999999999" x14ac:dyDescent="0.35">
      <c r="A28" s="6" t="s">
        <v>34</v>
      </c>
      <c r="B28" s="11">
        <v>0.1</v>
      </c>
      <c r="C28" s="5"/>
      <c r="D28" s="5"/>
      <c r="E28" s="5"/>
      <c r="F28" s="5"/>
      <c r="G28" s="7"/>
      <c r="H28" s="5"/>
      <c r="I28" s="5"/>
      <c r="J28" s="5"/>
    </row>
    <row r="29" spans="1:10" ht="20.399999999999999" x14ac:dyDescent="0.35">
      <c r="A29" s="5" t="s">
        <v>35</v>
      </c>
      <c r="B29" s="11">
        <f>+B28*(1-B18)</f>
        <v>6.9999999999999993E-2</v>
      </c>
      <c r="C29" s="5"/>
      <c r="D29" s="5"/>
      <c r="E29" s="5"/>
      <c r="F29" s="5"/>
      <c r="G29" s="7"/>
      <c r="H29" s="5"/>
      <c r="I29" s="5"/>
      <c r="J29" s="5"/>
    </row>
    <row r="30" spans="1:10" ht="20.399999999999999" x14ac:dyDescent="0.35">
      <c r="A30" s="5" t="s">
        <v>36</v>
      </c>
      <c r="B30" s="12">
        <f>+B27*B24/(B24+B25)+B29*B25/(B24+B25)</f>
        <v>0.11799999999999999</v>
      </c>
      <c r="C30" s="5"/>
      <c r="D30" s="5"/>
      <c r="E30" s="5"/>
      <c r="F30" s="5"/>
      <c r="G30" s="7"/>
      <c r="H30" s="5"/>
      <c r="I30" s="5"/>
      <c r="J30" s="5"/>
    </row>
    <row r="31" spans="1:10" ht="21" x14ac:dyDescent="0.4">
      <c r="A31" s="1" t="s">
        <v>37</v>
      </c>
      <c r="B31" s="1"/>
      <c r="C31" s="1"/>
      <c r="D31" s="1"/>
      <c r="E31" s="1"/>
      <c r="F31" s="1"/>
      <c r="G31" s="1"/>
      <c r="H31" s="1"/>
      <c r="I31" s="1"/>
      <c r="J31" s="5"/>
    </row>
    <row r="32" spans="1:10" ht="21" x14ac:dyDescent="0.4">
      <c r="A32" s="1" t="s">
        <v>38</v>
      </c>
      <c r="B32" s="1"/>
      <c r="C32" s="1"/>
      <c r="D32" s="1"/>
      <c r="E32" s="1"/>
      <c r="F32" s="1"/>
      <c r="G32" s="1"/>
      <c r="H32" s="5"/>
      <c r="I32" s="5"/>
      <c r="J3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L87"/>
  <sheetViews>
    <sheetView tabSelected="1" topLeftCell="A56" zoomScale="83" workbookViewId="0">
      <selection activeCell="J78" sqref="J78"/>
    </sheetView>
  </sheetViews>
  <sheetFormatPr defaultColWidth="10" defaultRowHeight="14.4" x14ac:dyDescent="0.3"/>
  <cols>
    <col min="2" max="2" width="25.6640625" customWidth="1"/>
    <col min="3" max="3" width="16.109375" customWidth="1"/>
    <col min="4" max="4" width="13.6640625" customWidth="1"/>
    <col min="5" max="5" width="12.6640625" customWidth="1"/>
    <col min="6" max="8" width="13.6640625" customWidth="1"/>
    <col min="9" max="9" width="15.5546875" customWidth="1"/>
    <col min="10" max="10" width="26.77734375" customWidth="1"/>
    <col min="11" max="11" width="23.6640625" customWidth="1"/>
    <col min="12" max="12" width="19.88671875" customWidth="1"/>
    <col min="13" max="13" width="30.88671875" customWidth="1"/>
    <col min="14" max="14" width="20.33203125" customWidth="1"/>
    <col min="15" max="15" width="24.6640625" bestFit="1" customWidth="1"/>
  </cols>
  <sheetData>
    <row r="1" spans="1:1988" x14ac:dyDescent="0.3"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  <c r="IQ1" s="88"/>
      <c r="IR1" s="88"/>
      <c r="IS1" s="88"/>
      <c r="IT1" s="88"/>
      <c r="IU1" s="88"/>
      <c r="IV1" s="88"/>
      <c r="IW1" s="88"/>
      <c r="IX1" s="88"/>
      <c r="IY1" s="88"/>
      <c r="IZ1" s="88"/>
      <c r="JA1" s="88"/>
      <c r="JB1" s="88"/>
      <c r="JC1" s="88"/>
      <c r="JD1" s="88"/>
      <c r="JE1" s="88"/>
      <c r="JF1" s="88"/>
      <c r="JG1" s="88"/>
      <c r="JH1" s="88"/>
      <c r="JI1" s="88"/>
      <c r="JJ1" s="88"/>
      <c r="JK1" s="88"/>
      <c r="JL1" s="88"/>
      <c r="JM1" s="88"/>
      <c r="JN1" s="88"/>
      <c r="JO1" s="88"/>
      <c r="JP1" s="88"/>
      <c r="JQ1" s="88"/>
      <c r="JR1" s="88"/>
      <c r="JS1" s="88"/>
      <c r="JT1" s="88"/>
      <c r="JU1" s="88"/>
      <c r="JV1" s="88"/>
      <c r="JW1" s="88"/>
      <c r="JX1" s="88"/>
      <c r="JY1" s="88"/>
      <c r="JZ1" s="88"/>
      <c r="KA1" s="88"/>
      <c r="KB1" s="88"/>
      <c r="KC1" s="88"/>
      <c r="KD1" s="88"/>
      <c r="KE1" s="88"/>
      <c r="KF1" s="88"/>
      <c r="KG1" s="88"/>
      <c r="KH1" s="88"/>
      <c r="KI1" s="88"/>
      <c r="KJ1" s="88"/>
      <c r="KK1" s="88"/>
      <c r="KL1" s="88"/>
      <c r="KM1" s="88"/>
      <c r="KN1" s="88"/>
      <c r="KO1" s="88"/>
      <c r="KP1" s="88"/>
      <c r="KQ1" s="88"/>
      <c r="KR1" s="88"/>
      <c r="KS1" s="88"/>
      <c r="KT1" s="88"/>
      <c r="KU1" s="88"/>
      <c r="KV1" s="88"/>
      <c r="KW1" s="88"/>
      <c r="KX1" s="88"/>
      <c r="KY1" s="88"/>
      <c r="KZ1" s="88"/>
      <c r="LA1" s="88"/>
      <c r="LB1" s="88"/>
      <c r="LC1" s="88"/>
      <c r="LD1" s="88"/>
      <c r="LE1" s="88"/>
      <c r="LF1" s="88"/>
      <c r="LG1" s="88"/>
      <c r="LH1" s="88"/>
      <c r="LI1" s="88"/>
      <c r="LJ1" s="88"/>
      <c r="LK1" s="88"/>
      <c r="LL1" s="88"/>
      <c r="LM1" s="88"/>
      <c r="LN1" s="88"/>
      <c r="LO1" s="88"/>
      <c r="LP1" s="88"/>
      <c r="LQ1" s="88"/>
      <c r="LR1" s="88"/>
      <c r="LS1" s="88"/>
      <c r="LT1" s="88"/>
      <c r="LU1" s="88"/>
      <c r="LV1" s="88"/>
      <c r="LW1" s="88"/>
      <c r="LX1" s="88"/>
      <c r="LY1" s="88"/>
      <c r="LZ1" s="88"/>
      <c r="MA1" s="88"/>
      <c r="MB1" s="88"/>
      <c r="MC1" s="88"/>
      <c r="MD1" s="88"/>
      <c r="ME1" s="88"/>
      <c r="MF1" s="88"/>
      <c r="MG1" s="88"/>
      <c r="MH1" s="88"/>
      <c r="MI1" s="88"/>
      <c r="MJ1" s="88"/>
      <c r="MK1" s="88"/>
      <c r="ML1" s="88"/>
      <c r="MM1" s="88"/>
      <c r="MN1" s="88"/>
      <c r="MO1" s="88"/>
      <c r="MP1" s="88"/>
      <c r="MQ1" s="88"/>
      <c r="MR1" s="88"/>
      <c r="MS1" s="88"/>
      <c r="MT1" s="88"/>
      <c r="MU1" s="88"/>
      <c r="MV1" s="88"/>
      <c r="MW1" s="88"/>
      <c r="MX1" s="88"/>
      <c r="MY1" s="88"/>
      <c r="MZ1" s="88"/>
      <c r="NA1" s="88"/>
      <c r="NB1" s="88"/>
      <c r="NC1" s="88"/>
      <c r="ND1" s="88"/>
      <c r="NE1" s="88"/>
      <c r="NF1" s="88"/>
      <c r="NG1" s="88"/>
      <c r="NH1" s="88"/>
      <c r="NI1" s="88"/>
      <c r="NJ1" s="88"/>
      <c r="NK1" s="88"/>
      <c r="NL1" s="88"/>
      <c r="NM1" s="88"/>
      <c r="NN1" s="88"/>
      <c r="NO1" s="88"/>
      <c r="NP1" s="88"/>
      <c r="NQ1" s="88"/>
      <c r="NR1" s="88"/>
      <c r="NS1" s="88"/>
      <c r="NT1" s="88"/>
      <c r="NU1" s="88"/>
      <c r="NV1" s="88"/>
      <c r="NW1" s="88"/>
      <c r="NX1" s="88"/>
      <c r="NY1" s="88"/>
      <c r="NZ1" s="88"/>
      <c r="OA1" s="88"/>
      <c r="OB1" s="88"/>
      <c r="OC1" s="88"/>
      <c r="OD1" s="88"/>
      <c r="OE1" s="88"/>
      <c r="OF1" s="88"/>
      <c r="OG1" s="88"/>
      <c r="OH1" s="88"/>
      <c r="OI1" s="88"/>
      <c r="OJ1" s="88"/>
      <c r="OK1" s="88"/>
      <c r="OL1" s="88"/>
      <c r="OM1" s="88"/>
      <c r="ON1" s="88"/>
      <c r="OO1" s="88"/>
      <c r="OP1" s="88"/>
      <c r="OQ1" s="88"/>
      <c r="OR1" s="88"/>
      <c r="OS1" s="88"/>
      <c r="OT1" s="88"/>
      <c r="OU1" s="88"/>
      <c r="OV1" s="88"/>
      <c r="OW1" s="88"/>
      <c r="OX1" s="88"/>
      <c r="OY1" s="88"/>
      <c r="OZ1" s="88"/>
      <c r="PA1" s="88"/>
      <c r="PB1" s="88"/>
      <c r="PC1" s="88"/>
      <c r="PD1" s="88"/>
      <c r="PE1" s="88"/>
      <c r="PF1" s="88"/>
      <c r="PG1" s="88"/>
      <c r="PH1" s="88"/>
      <c r="PI1" s="88"/>
      <c r="PJ1" s="88"/>
      <c r="PK1" s="88"/>
      <c r="PL1" s="88"/>
      <c r="PM1" s="88"/>
      <c r="PN1" s="88"/>
      <c r="PO1" s="88"/>
      <c r="PP1" s="88"/>
      <c r="PQ1" s="88"/>
      <c r="PR1" s="88"/>
      <c r="PS1" s="88"/>
      <c r="PT1" s="88"/>
      <c r="PU1" s="88"/>
      <c r="PV1" s="88"/>
      <c r="PW1" s="88"/>
      <c r="PX1" s="88"/>
      <c r="PY1" s="88"/>
      <c r="PZ1" s="88"/>
      <c r="QA1" s="88"/>
      <c r="QB1" s="88"/>
      <c r="QC1" s="88"/>
      <c r="QD1" s="88"/>
      <c r="QE1" s="88"/>
      <c r="QF1" s="88"/>
      <c r="QG1" s="88"/>
      <c r="QH1" s="88"/>
      <c r="QI1" s="88"/>
      <c r="QJ1" s="88"/>
      <c r="QK1" s="88"/>
      <c r="QL1" s="88"/>
      <c r="QM1" s="88"/>
      <c r="QN1" s="88"/>
      <c r="QO1" s="88"/>
      <c r="QP1" s="88"/>
      <c r="QQ1" s="88"/>
      <c r="QR1" s="88"/>
      <c r="QS1" s="88"/>
      <c r="QT1" s="88"/>
      <c r="QU1" s="88"/>
      <c r="QV1" s="88"/>
      <c r="QW1" s="88"/>
      <c r="QX1" s="88"/>
      <c r="QY1" s="88"/>
      <c r="QZ1" s="88"/>
      <c r="RA1" s="88"/>
      <c r="RB1" s="88"/>
      <c r="RC1" s="88"/>
      <c r="RD1" s="88"/>
      <c r="RE1" s="88"/>
      <c r="RF1" s="88"/>
      <c r="RG1" s="88"/>
      <c r="RH1" s="88"/>
      <c r="RI1" s="88"/>
      <c r="RJ1" s="88"/>
      <c r="RK1" s="88"/>
      <c r="RL1" s="88"/>
      <c r="RM1" s="88"/>
      <c r="RN1" s="88"/>
      <c r="RO1" s="88"/>
      <c r="RP1" s="88"/>
      <c r="RQ1" s="88"/>
      <c r="RR1" s="88"/>
      <c r="RS1" s="88"/>
      <c r="RT1" s="88"/>
      <c r="RU1" s="88"/>
      <c r="RV1" s="88"/>
      <c r="RW1" s="88"/>
      <c r="RX1" s="88"/>
      <c r="RY1" s="88"/>
      <c r="RZ1" s="88"/>
      <c r="SA1" s="88"/>
      <c r="SB1" s="88"/>
      <c r="SC1" s="88"/>
      <c r="SD1" s="88"/>
      <c r="SE1" s="88"/>
      <c r="SF1" s="88"/>
      <c r="SG1" s="88"/>
      <c r="SH1" s="88"/>
      <c r="SI1" s="88"/>
      <c r="SJ1" s="88"/>
      <c r="SK1" s="88"/>
      <c r="SL1" s="88"/>
      <c r="SM1" s="88"/>
      <c r="SN1" s="88"/>
      <c r="SO1" s="88"/>
      <c r="SP1" s="88"/>
      <c r="SQ1" s="88"/>
      <c r="SR1" s="88"/>
      <c r="SS1" s="88"/>
      <c r="ST1" s="88"/>
      <c r="SU1" s="88"/>
      <c r="SV1" s="88"/>
      <c r="SW1" s="88"/>
      <c r="SX1" s="88"/>
      <c r="SY1" s="88"/>
      <c r="SZ1" s="88"/>
      <c r="TA1" s="88"/>
      <c r="TB1" s="88"/>
      <c r="TC1" s="88"/>
      <c r="TD1" s="88"/>
      <c r="TE1" s="88"/>
      <c r="TF1" s="88"/>
      <c r="TG1" s="88"/>
      <c r="TH1" s="88"/>
      <c r="TI1" s="88"/>
      <c r="TJ1" s="88"/>
      <c r="TK1" s="88"/>
      <c r="TL1" s="88"/>
      <c r="TM1" s="88"/>
      <c r="TN1" s="88"/>
      <c r="TO1" s="88"/>
      <c r="TP1" s="88"/>
      <c r="TQ1" s="88"/>
      <c r="TR1" s="88"/>
      <c r="TS1" s="88"/>
      <c r="TT1" s="88"/>
      <c r="TU1" s="88"/>
      <c r="TV1" s="88"/>
      <c r="TW1" s="88"/>
      <c r="TX1" s="88"/>
      <c r="TY1" s="88"/>
      <c r="TZ1" s="88"/>
      <c r="UA1" s="88"/>
      <c r="UB1" s="88"/>
      <c r="UC1" s="88"/>
      <c r="UD1" s="88"/>
      <c r="UE1" s="88"/>
      <c r="UF1" s="88"/>
      <c r="UG1" s="88"/>
      <c r="UH1" s="88"/>
      <c r="UI1" s="88"/>
      <c r="UJ1" s="88"/>
      <c r="UK1" s="88"/>
      <c r="UL1" s="88"/>
      <c r="UM1" s="88"/>
      <c r="UN1" s="88"/>
      <c r="UO1" s="88"/>
      <c r="UP1" s="88"/>
      <c r="UQ1" s="88"/>
      <c r="UR1" s="88"/>
      <c r="US1" s="88"/>
      <c r="UT1" s="88"/>
      <c r="UU1" s="88"/>
      <c r="UV1" s="88"/>
      <c r="UW1" s="88"/>
      <c r="UX1" s="88"/>
      <c r="UY1" s="88"/>
      <c r="UZ1" s="88"/>
      <c r="VA1" s="88"/>
      <c r="VB1" s="88"/>
      <c r="VC1" s="88"/>
      <c r="VD1" s="88"/>
      <c r="VE1" s="88"/>
      <c r="VF1" s="88"/>
      <c r="VG1" s="88"/>
      <c r="VH1" s="88"/>
      <c r="VI1" s="88"/>
      <c r="VJ1" s="88"/>
      <c r="VK1" s="88"/>
      <c r="VL1" s="88"/>
      <c r="VM1" s="88"/>
      <c r="VN1" s="88"/>
      <c r="VO1" s="88"/>
      <c r="VP1" s="88"/>
      <c r="VQ1" s="88"/>
      <c r="VR1" s="88"/>
      <c r="VS1" s="88"/>
      <c r="VT1" s="88"/>
      <c r="VU1" s="88"/>
      <c r="VV1" s="88"/>
      <c r="VW1" s="88"/>
      <c r="VX1" s="88"/>
      <c r="VY1" s="88"/>
      <c r="VZ1" s="88"/>
      <c r="WA1" s="88"/>
      <c r="WB1" s="88"/>
      <c r="WC1" s="88"/>
      <c r="WD1" s="88"/>
      <c r="WE1" s="88"/>
      <c r="WF1" s="88"/>
      <c r="WG1" s="88"/>
      <c r="WH1" s="88"/>
      <c r="WI1" s="88"/>
      <c r="WJ1" s="88"/>
      <c r="WK1" s="88"/>
      <c r="WL1" s="88"/>
      <c r="WM1" s="88"/>
      <c r="WN1" s="88"/>
      <c r="WO1" s="88"/>
      <c r="WP1" s="88"/>
      <c r="WQ1" s="88"/>
      <c r="WR1" s="88"/>
      <c r="WS1" s="88"/>
      <c r="WT1" s="88"/>
      <c r="WU1" s="88"/>
      <c r="WV1" s="88"/>
      <c r="WW1" s="88"/>
      <c r="WX1" s="88"/>
      <c r="WY1" s="88"/>
      <c r="WZ1" s="88"/>
      <c r="XA1" s="88"/>
      <c r="XB1" s="88"/>
      <c r="XC1" s="88"/>
      <c r="XD1" s="88"/>
      <c r="XE1" s="88"/>
      <c r="XF1" s="88"/>
      <c r="XG1" s="88"/>
      <c r="XH1" s="88"/>
      <c r="XI1" s="88"/>
      <c r="XJ1" s="88"/>
      <c r="XK1" s="88"/>
      <c r="XL1" s="88"/>
      <c r="XM1" s="88"/>
      <c r="XN1" s="88"/>
      <c r="XO1" s="88"/>
      <c r="XP1" s="88"/>
      <c r="XQ1" s="88"/>
      <c r="XR1" s="88"/>
      <c r="XS1" s="88"/>
      <c r="XT1" s="88"/>
      <c r="XU1" s="88"/>
      <c r="XV1" s="88"/>
      <c r="XW1" s="88"/>
      <c r="XX1" s="88"/>
      <c r="XY1" s="88"/>
      <c r="XZ1" s="88"/>
      <c r="YA1" s="88"/>
      <c r="YB1" s="88"/>
      <c r="YC1" s="88"/>
      <c r="YD1" s="88"/>
      <c r="YE1" s="88"/>
      <c r="YF1" s="88"/>
      <c r="YG1" s="88"/>
      <c r="YH1" s="88"/>
      <c r="YI1" s="88"/>
      <c r="YJ1" s="88"/>
      <c r="YK1" s="88"/>
      <c r="YL1" s="88"/>
      <c r="YM1" s="88"/>
      <c r="YN1" s="88"/>
      <c r="YO1" s="88"/>
      <c r="YP1" s="88"/>
      <c r="YQ1" s="88"/>
      <c r="YR1" s="88"/>
      <c r="YS1" s="88"/>
      <c r="YT1" s="88"/>
      <c r="YU1" s="88"/>
      <c r="YV1" s="88"/>
      <c r="YW1" s="88"/>
      <c r="YX1" s="88"/>
      <c r="YY1" s="88"/>
      <c r="YZ1" s="88"/>
      <c r="ZA1" s="88"/>
      <c r="ZB1" s="88"/>
      <c r="ZC1" s="88"/>
      <c r="ZD1" s="88"/>
      <c r="ZE1" s="88"/>
      <c r="ZF1" s="88"/>
      <c r="ZG1" s="88"/>
      <c r="ZH1" s="88"/>
      <c r="ZI1" s="88"/>
      <c r="ZJ1" s="88"/>
      <c r="ZK1" s="88"/>
      <c r="ZL1" s="88"/>
      <c r="ZM1" s="88"/>
      <c r="ZN1" s="88"/>
      <c r="ZO1" s="88"/>
      <c r="ZP1" s="88"/>
      <c r="ZQ1" s="88"/>
      <c r="ZR1" s="88"/>
      <c r="ZS1" s="88"/>
      <c r="ZT1" s="88"/>
      <c r="ZU1" s="88"/>
      <c r="ZV1" s="88"/>
      <c r="ZW1" s="88"/>
      <c r="ZX1" s="88"/>
      <c r="ZY1" s="88"/>
      <c r="ZZ1" s="88"/>
      <c r="AAA1" s="88"/>
      <c r="AAB1" s="88"/>
      <c r="AAC1" s="88"/>
      <c r="AAD1" s="88"/>
      <c r="AAE1" s="88"/>
      <c r="AAF1" s="88"/>
      <c r="AAG1" s="88"/>
      <c r="AAH1" s="88"/>
      <c r="AAI1" s="88"/>
      <c r="AAJ1" s="88"/>
      <c r="AAK1" s="88"/>
      <c r="AAL1" s="88"/>
      <c r="AAM1" s="88"/>
      <c r="AAN1" s="88"/>
      <c r="AAO1" s="88"/>
      <c r="AAP1" s="88"/>
      <c r="AAQ1" s="88"/>
      <c r="AAR1" s="88"/>
      <c r="AAS1" s="88"/>
      <c r="AAT1" s="88"/>
      <c r="AAU1" s="88"/>
      <c r="AAV1" s="88"/>
      <c r="AAW1" s="88"/>
      <c r="AAX1" s="88"/>
      <c r="AAY1" s="88"/>
      <c r="AAZ1" s="88"/>
      <c r="ABA1" s="88"/>
      <c r="ABB1" s="88"/>
      <c r="ABC1" s="88"/>
      <c r="ABD1" s="88"/>
      <c r="ABE1" s="88"/>
      <c r="ABF1" s="88"/>
      <c r="ABG1" s="88"/>
      <c r="ABH1" s="88"/>
      <c r="ABI1" s="88"/>
      <c r="ABJ1" s="88"/>
      <c r="ABK1" s="88"/>
      <c r="ABL1" s="88"/>
      <c r="ABM1" s="88"/>
      <c r="ABN1" s="88"/>
      <c r="ABO1" s="88"/>
      <c r="ABP1" s="88"/>
      <c r="ABQ1" s="88"/>
      <c r="ABR1" s="88"/>
      <c r="ABS1" s="88"/>
      <c r="ABT1" s="88"/>
      <c r="ABU1" s="88"/>
      <c r="ABV1" s="88"/>
      <c r="ABW1" s="88"/>
      <c r="ABX1" s="88"/>
      <c r="ABY1" s="88"/>
      <c r="ABZ1" s="88"/>
      <c r="ACA1" s="88"/>
      <c r="ACB1" s="88"/>
      <c r="ACC1" s="88"/>
      <c r="ACD1" s="88"/>
      <c r="ACE1" s="88"/>
      <c r="ACF1" s="88"/>
      <c r="ACG1" s="88"/>
      <c r="ACH1" s="88"/>
      <c r="ACI1" s="88"/>
      <c r="ACJ1" s="88"/>
      <c r="ACK1" s="88"/>
      <c r="ACL1" s="88"/>
      <c r="ACM1" s="88"/>
      <c r="ACN1" s="88"/>
      <c r="ACO1" s="88"/>
      <c r="ACP1" s="88"/>
      <c r="ACQ1" s="88"/>
      <c r="ACR1" s="88"/>
      <c r="ACS1" s="88"/>
      <c r="ACT1" s="88"/>
      <c r="ACU1" s="88"/>
      <c r="ACV1" s="88"/>
      <c r="ACW1" s="88"/>
      <c r="ACX1" s="88"/>
      <c r="ACY1" s="88"/>
      <c r="ACZ1" s="88"/>
      <c r="ADA1" s="88"/>
      <c r="ADB1" s="88"/>
      <c r="ADC1" s="88"/>
      <c r="ADD1" s="88"/>
      <c r="ADE1" s="88"/>
      <c r="ADF1" s="88"/>
      <c r="ADG1" s="88"/>
      <c r="ADH1" s="88"/>
      <c r="ADI1" s="88"/>
      <c r="ADJ1" s="88"/>
      <c r="ADK1" s="88"/>
      <c r="ADL1" s="88"/>
      <c r="ADM1" s="88"/>
      <c r="ADN1" s="88"/>
      <c r="ADO1" s="88"/>
      <c r="ADP1" s="88"/>
      <c r="ADQ1" s="88"/>
      <c r="ADR1" s="88"/>
      <c r="ADS1" s="88"/>
      <c r="ADT1" s="88"/>
      <c r="ADU1" s="88"/>
      <c r="ADV1" s="88"/>
      <c r="ADW1" s="88"/>
      <c r="ADX1" s="88"/>
      <c r="ADY1" s="88"/>
      <c r="ADZ1" s="88"/>
      <c r="AEA1" s="88"/>
      <c r="AEB1" s="88"/>
      <c r="AEC1" s="88"/>
      <c r="AED1" s="88"/>
      <c r="AEE1" s="88"/>
      <c r="AEF1" s="88"/>
      <c r="AEG1" s="88"/>
      <c r="AEH1" s="88"/>
      <c r="AEI1" s="88"/>
      <c r="AEJ1" s="88"/>
      <c r="AEK1" s="88"/>
      <c r="AEL1" s="88"/>
      <c r="AEM1" s="88"/>
      <c r="AEN1" s="88"/>
      <c r="AEO1" s="88"/>
      <c r="AEP1" s="88"/>
      <c r="AEQ1" s="88"/>
      <c r="AER1" s="88"/>
      <c r="AES1" s="88"/>
      <c r="AET1" s="88"/>
      <c r="AEU1" s="88"/>
      <c r="AEV1" s="88"/>
      <c r="AEW1" s="88"/>
      <c r="AEX1" s="88"/>
      <c r="AEY1" s="88"/>
      <c r="AEZ1" s="88"/>
      <c r="AFA1" s="88"/>
      <c r="AFB1" s="88"/>
      <c r="AFC1" s="88"/>
      <c r="AFD1" s="88"/>
      <c r="AFE1" s="88"/>
      <c r="AFF1" s="88"/>
      <c r="AFG1" s="88"/>
      <c r="AFH1" s="88"/>
      <c r="AFI1" s="88"/>
      <c r="AFJ1" s="88"/>
      <c r="AFK1" s="88"/>
      <c r="AFL1" s="88"/>
      <c r="AFM1" s="88"/>
      <c r="AFN1" s="88"/>
      <c r="AFO1" s="88"/>
      <c r="AFP1" s="88"/>
      <c r="AFQ1" s="88"/>
      <c r="AFR1" s="88"/>
      <c r="AFS1" s="88"/>
      <c r="AFT1" s="88"/>
      <c r="AFU1" s="88"/>
      <c r="AFV1" s="88"/>
      <c r="AFW1" s="88"/>
      <c r="AFX1" s="88"/>
      <c r="AFY1" s="88"/>
      <c r="AFZ1" s="88"/>
      <c r="AGA1" s="88"/>
      <c r="AGB1" s="88"/>
      <c r="AGC1" s="88"/>
      <c r="AGD1" s="88"/>
      <c r="AGE1" s="88"/>
      <c r="AGF1" s="88"/>
      <c r="AGG1" s="88"/>
      <c r="AGH1" s="88"/>
      <c r="AGI1" s="88"/>
      <c r="AGJ1" s="88"/>
      <c r="AGK1" s="88"/>
      <c r="AGL1" s="88"/>
      <c r="AGM1" s="88"/>
      <c r="AGN1" s="88"/>
      <c r="AGO1" s="88"/>
      <c r="AGP1" s="88"/>
      <c r="AGQ1" s="88"/>
      <c r="AGR1" s="88"/>
      <c r="AGS1" s="88"/>
      <c r="AGT1" s="88"/>
      <c r="AGU1" s="88"/>
      <c r="AGV1" s="88"/>
      <c r="AGW1" s="88"/>
      <c r="AGX1" s="88"/>
      <c r="AGY1" s="88"/>
      <c r="AGZ1" s="88"/>
      <c r="AHA1" s="88"/>
      <c r="AHB1" s="88"/>
      <c r="AHC1" s="88"/>
      <c r="AHD1" s="88"/>
      <c r="AHE1" s="88"/>
      <c r="AHF1" s="88"/>
      <c r="AHG1" s="88"/>
      <c r="AHH1" s="88"/>
      <c r="AHI1" s="88"/>
      <c r="AHJ1" s="88"/>
      <c r="AHK1" s="88"/>
      <c r="AHL1" s="88"/>
      <c r="AHM1" s="88"/>
      <c r="AHN1" s="88"/>
      <c r="AHO1" s="88"/>
      <c r="AHP1" s="88"/>
      <c r="AHQ1" s="88"/>
      <c r="AHR1" s="88"/>
      <c r="AHS1" s="88"/>
      <c r="AHT1" s="88"/>
      <c r="AHU1" s="88"/>
      <c r="AHV1" s="88"/>
      <c r="AHW1" s="88"/>
      <c r="AHX1" s="88"/>
      <c r="AHY1" s="88"/>
      <c r="AHZ1" s="88"/>
      <c r="AIA1" s="88"/>
      <c r="AIB1" s="88"/>
      <c r="AIC1" s="88"/>
      <c r="AID1" s="88"/>
      <c r="AIE1" s="88"/>
      <c r="AIF1" s="88"/>
      <c r="AIG1" s="88"/>
      <c r="AIH1" s="88"/>
      <c r="AII1" s="88"/>
      <c r="AIJ1" s="88"/>
      <c r="AIK1" s="88"/>
      <c r="AIL1" s="88"/>
      <c r="AIM1" s="88"/>
      <c r="AIN1" s="88"/>
      <c r="AIO1" s="88"/>
      <c r="AIP1" s="88"/>
      <c r="AIQ1" s="88"/>
      <c r="AIR1" s="88"/>
      <c r="AIS1" s="88"/>
      <c r="AIT1" s="88"/>
      <c r="AIU1" s="88"/>
      <c r="AIV1" s="88"/>
      <c r="AIW1" s="88"/>
      <c r="AIX1" s="88"/>
      <c r="AIY1" s="88"/>
      <c r="AIZ1" s="88"/>
      <c r="AJA1" s="88"/>
      <c r="AJB1" s="88"/>
      <c r="AJC1" s="88"/>
      <c r="AJD1" s="88"/>
      <c r="AJE1" s="88"/>
      <c r="AJF1" s="88"/>
      <c r="AJG1" s="88"/>
      <c r="AJH1" s="88"/>
      <c r="AJI1" s="88"/>
      <c r="AJJ1" s="88"/>
      <c r="AJK1" s="88"/>
      <c r="AJL1" s="88"/>
      <c r="AJM1" s="88"/>
      <c r="AJN1" s="88"/>
      <c r="AJO1" s="88"/>
      <c r="AJP1" s="88"/>
      <c r="AJQ1" s="88"/>
      <c r="AJR1" s="88"/>
      <c r="AJS1" s="88"/>
      <c r="AJT1" s="88"/>
      <c r="AJU1" s="88"/>
      <c r="AJV1" s="88"/>
      <c r="AJW1" s="88"/>
      <c r="AJX1" s="88"/>
      <c r="AJY1" s="88"/>
      <c r="AJZ1" s="88"/>
      <c r="AKA1" s="88"/>
      <c r="AKB1" s="88"/>
      <c r="AKC1" s="88"/>
      <c r="AKD1" s="88"/>
      <c r="AKE1" s="88"/>
      <c r="AKF1" s="88"/>
      <c r="AKG1" s="88"/>
      <c r="AKH1" s="88"/>
      <c r="AKI1" s="88"/>
      <c r="AKJ1" s="88"/>
      <c r="AKK1" s="88"/>
      <c r="AKL1" s="88"/>
      <c r="AKM1" s="88"/>
      <c r="AKN1" s="88"/>
      <c r="AKO1" s="88"/>
      <c r="AKP1" s="88"/>
      <c r="AKQ1" s="88"/>
      <c r="AKR1" s="88"/>
      <c r="AKS1" s="88"/>
      <c r="AKT1" s="88"/>
      <c r="AKU1" s="88"/>
      <c r="AKV1" s="88"/>
      <c r="AKW1" s="88"/>
      <c r="AKX1" s="88"/>
      <c r="AKY1" s="88"/>
      <c r="AKZ1" s="88"/>
      <c r="ALA1" s="88"/>
      <c r="ALB1" s="88"/>
      <c r="ALC1" s="88"/>
      <c r="ALD1" s="88"/>
      <c r="ALE1" s="88"/>
      <c r="ALF1" s="88"/>
      <c r="ALG1" s="88"/>
      <c r="ALH1" s="88"/>
      <c r="ALI1" s="88"/>
      <c r="ALJ1" s="88"/>
      <c r="ALK1" s="88"/>
      <c r="ALL1" s="88"/>
      <c r="ALM1" s="88"/>
      <c r="ALN1" s="88"/>
      <c r="ALO1" s="88"/>
      <c r="ALP1" s="88"/>
      <c r="ALQ1" s="88"/>
      <c r="ALR1" s="88"/>
      <c r="ALS1" s="88"/>
      <c r="ALT1" s="88"/>
      <c r="ALU1" s="88"/>
      <c r="ALV1" s="88"/>
      <c r="ALW1" s="88"/>
      <c r="ALX1" s="88"/>
      <c r="ALY1" s="88"/>
      <c r="ALZ1" s="88"/>
      <c r="AMA1" s="88"/>
      <c r="AMB1" s="88"/>
      <c r="AMC1" s="88"/>
      <c r="AMD1" s="88"/>
      <c r="AME1" s="88"/>
      <c r="AMF1" s="88"/>
      <c r="AMG1" s="88"/>
      <c r="AMH1" s="88"/>
      <c r="AMI1" s="88"/>
      <c r="AMJ1" s="88"/>
      <c r="AMK1" s="88"/>
      <c r="AML1" s="88"/>
      <c r="AMM1" s="88"/>
      <c r="AMN1" s="88"/>
      <c r="AMO1" s="88"/>
      <c r="AMP1" s="88"/>
      <c r="AMQ1" s="88"/>
      <c r="AMR1" s="88"/>
      <c r="AMS1" s="88"/>
      <c r="AMT1" s="88"/>
      <c r="AMU1" s="88"/>
      <c r="AMV1" s="88"/>
      <c r="AMW1" s="88"/>
      <c r="AMX1" s="88"/>
      <c r="AMY1" s="88"/>
      <c r="AMZ1" s="88"/>
      <c r="ANA1" s="88"/>
      <c r="ANB1" s="88"/>
      <c r="ANC1" s="88"/>
      <c r="AND1" s="88"/>
      <c r="ANE1" s="88"/>
      <c r="ANF1" s="88"/>
      <c r="ANG1" s="88"/>
      <c r="ANH1" s="88"/>
      <c r="ANI1" s="88"/>
      <c r="ANJ1" s="88"/>
      <c r="ANK1" s="88"/>
      <c r="ANL1" s="88"/>
      <c r="ANM1" s="88"/>
      <c r="ANN1" s="88"/>
      <c r="ANO1" s="88"/>
      <c r="ANP1" s="88"/>
      <c r="ANQ1" s="88"/>
      <c r="ANR1" s="88"/>
      <c r="ANS1" s="88"/>
      <c r="ANT1" s="88"/>
      <c r="ANU1" s="88"/>
      <c r="ANV1" s="88"/>
      <c r="ANW1" s="88"/>
      <c r="ANX1" s="88"/>
      <c r="ANY1" s="88"/>
      <c r="ANZ1" s="88"/>
      <c r="AOA1" s="88"/>
      <c r="AOB1" s="88"/>
      <c r="AOC1" s="88"/>
      <c r="AOD1" s="88"/>
      <c r="AOE1" s="88"/>
      <c r="AOF1" s="88"/>
      <c r="AOG1" s="88"/>
      <c r="AOH1" s="88"/>
      <c r="AOI1" s="88"/>
      <c r="AOJ1" s="88"/>
      <c r="AOK1" s="88"/>
      <c r="AOL1" s="88"/>
      <c r="AOM1" s="88"/>
      <c r="AON1" s="88"/>
      <c r="AOO1" s="88"/>
      <c r="AOP1" s="88"/>
      <c r="AOQ1" s="88"/>
      <c r="AOR1" s="88"/>
      <c r="AOS1" s="88"/>
      <c r="AOT1" s="88"/>
      <c r="AOU1" s="88"/>
      <c r="AOV1" s="88"/>
      <c r="AOW1" s="88"/>
      <c r="AOX1" s="88"/>
      <c r="AOY1" s="88"/>
      <c r="AOZ1" s="88"/>
      <c r="APA1" s="88"/>
      <c r="APB1" s="88"/>
      <c r="APC1" s="88"/>
      <c r="APD1" s="88"/>
      <c r="APE1" s="88"/>
      <c r="APF1" s="88"/>
      <c r="APG1" s="88"/>
      <c r="APH1" s="88"/>
      <c r="API1" s="88"/>
      <c r="APJ1" s="88"/>
      <c r="APK1" s="88"/>
      <c r="APL1" s="88"/>
      <c r="APM1" s="88"/>
      <c r="APN1" s="88"/>
      <c r="APO1" s="88"/>
      <c r="APP1" s="88"/>
      <c r="APQ1" s="88"/>
      <c r="APR1" s="88"/>
      <c r="APS1" s="88"/>
      <c r="APT1" s="88"/>
      <c r="APU1" s="88"/>
      <c r="APV1" s="88"/>
      <c r="APW1" s="88"/>
      <c r="APX1" s="88"/>
      <c r="APY1" s="88"/>
      <c r="APZ1" s="88"/>
      <c r="AQA1" s="88"/>
      <c r="AQB1" s="88"/>
      <c r="AQC1" s="88"/>
      <c r="AQD1" s="88"/>
      <c r="AQE1" s="88"/>
      <c r="AQF1" s="88"/>
      <c r="AQG1" s="88"/>
      <c r="AQH1" s="88"/>
      <c r="AQI1" s="88"/>
      <c r="AQJ1" s="88"/>
      <c r="AQK1" s="88"/>
      <c r="AQL1" s="88"/>
      <c r="AQM1" s="88"/>
      <c r="AQN1" s="88"/>
      <c r="AQO1" s="88"/>
      <c r="AQP1" s="88"/>
      <c r="AQQ1" s="88"/>
      <c r="AQR1" s="88"/>
      <c r="AQS1" s="88"/>
      <c r="AQT1" s="88"/>
      <c r="AQU1" s="88"/>
      <c r="AQV1" s="88"/>
      <c r="AQW1" s="88"/>
      <c r="AQX1" s="88"/>
      <c r="AQY1" s="88"/>
      <c r="AQZ1" s="88"/>
      <c r="ARA1" s="88"/>
      <c r="ARB1" s="88"/>
      <c r="ARC1" s="88"/>
      <c r="ARD1" s="88"/>
      <c r="ARE1" s="88"/>
      <c r="ARF1" s="88"/>
      <c r="ARG1" s="88"/>
      <c r="ARH1" s="88"/>
      <c r="ARI1" s="88"/>
      <c r="ARJ1" s="88"/>
      <c r="ARK1" s="88"/>
      <c r="ARL1" s="88"/>
      <c r="ARM1" s="88"/>
      <c r="ARN1" s="88"/>
      <c r="ARO1" s="88"/>
      <c r="ARP1" s="88"/>
      <c r="ARQ1" s="88"/>
      <c r="ARR1" s="88"/>
      <c r="ARS1" s="88"/>
      <c r="ART1" s="88"/>
      <c r="ARU1" s="88"/>
      <c r="ARV1" s="88"/>
      <c r="ARW1" s="88"/>
      <c r="ARX1" s="88"/>
      <c r="ARY1" s="88"/>
      <c r="ARZ1" s="88"/>
      <c r="ASA1" s="88"/>
      <c r="ASB1" s="88"/>
      <c r="ASC1" s="88"/>
      <c r="ASD1" s="88"/>
      <c r="ASE1" s="88"/>
      <c r="ASF1" s="88"/>
      <c r="ASG1" s="88"/>
      <c r="ASH1" s="88"/>
      <c r="ASI1" s="88"/>
      <c r="ASJ1" s="88"/>
      <c r="ASK1" s="88"/>
      <c r="ASL1" s="88"/>
      <c r="ASM1" s="88"/>
      <c r="ASN1" s="88"/>
      <c r="ASO1" s="88"/>
      <c r="ASP1" s="88"/>
      <c r="ASQ1" s="88"/>
      <c r="ASR1" s="88"/>
      <c r="ASS1" s="88"/>
      <c r="AST1" s="88"/>
      <c r="ASU1" s="88"/>
      <c r="ASV1" s="88"/>
      <c r="ASW1" s="88"/>
      <c r="ASX1" s="88"/>
      <c r="ASY1" s="88"/>
      <c r="ASZ1" s="88"/>
      <c r="ATA1" s="88"/>
      <c r="ATB1" s="88"/>
      <c r="ATC1" s="88"/>
      <c r="ATD1" s="88"/>
      <c r="ATE1" s="88"/>
      <c r="ATF1" s="88"/>
      <c r="ATG1" s="88"/>
      <c r="ATH1" s="88"/>
      <c r="ATI1" s="88"/>
      <c r="ATJ1" s="88"/>
      <c r="ATK1" s="88"/>
      <c r="ATL1" s="88"/>
      <c r="ATM1" s="88"/>
      <c r="ATN1" s="88"/>
      <c r="ATO1" s="88"/>
      <c r="ATP1" s="88"/>
      <c r="ATQ1" s="88"/>
      <c r="ATR1" s="88"/>
      <c r="ATS1" s="88"/>
      <c r="ATT1" s="88"/>
      <c r="ATU1" s="88"/>
      <c r="ATV1" s="88"/>
      <c r="ATW1" s="88"/>
      <c r="ATX1" s="88"/>
      <c r="ATY1" s="88"/>
      <c r="ATZ1" s="88"/>
      <c r="AUA1" s="88"/>
      <c r="AUB1" s="88"/>
      <c r="AUC1" s="88"/>
      <c r="AUD1" s="88"/>
      <c r="AUE1" s="88"/>
      <c r="AUF1" s="88"/>
      <c r="AUG1" s="88"/>
      <c r="AUH1" s="88"/>
      <c r="AUI1" s="88"/>
      <c r="AUJ1" s="88"/>
      <c r="AUK1" s="88"/>
      <c r="AUL1" s="88"/>
      <c r="AUM1" s="88"/>
      <c r="AUN1" s="88"/>
      <c r="AUO1" s="88"/>
      <c r="AUP1" s="88"/>
      <c r="AUQ1" s="88"/>
      <c r="AUR1" s="88"/>
      <c r="AUS1" s="88"/>
      <c r="AUT1" s="88"/>
      <c r="AUU1" s="88"/>
      <c r="AUV1" s="88"/>
      <c r="AUW1" s="88"/>
      <c r="AUX1" s="88"/>
      <c r="AUY1" s="88"/>
      <c r="AUZ1" s="88"/>
      <c r="AVA1" s="88"/>
      <c r="AVB1" s="88"/>
      <c r="AVC1" s="88"/>
      <c r="AVD1" s="88"/>
      <c r="AVE1" s="88"/>
      <c r="AVF1" s="88"/>
      <c r="AVG1" s="88"/>
      <c r="AVH1" s="88"/>
      <c r="AVI1" s="88"/>
      <c r="AVJ1" s="88"/>
      <c r="AVK1" s="88"/>
      <c r="AVL1" s="88"/>
      <c r="AVM1" s="88"/>
      <c r="AVN1" s="88"/>
      <c r="AVO1" s="88"/>
      <c r="AVP1" s="88"/>
      <c r="AVQ1" s="88"/>
      <c r="AVR1" s="88"/>
      <c r="AVS1" s="88"/>
      <c r="AVT1" s="88"/>
      <c r="AVU1" s="88"/>
      <c r="AVV1" s="88"/>
      <c r="AVW1" s="88"/>
      <c r="AVX1" s="88"/>
      <c r="AVY1" s="88"/>
      <c r="AVZ1" s="88"/>
      <c r="AWA1" s="88"/>
      <c r="AWB1" s="88"/>
      <c r="AWC1" s="88"/>
      <c r="AWD1" s="88"/>
      <c r="AWE1" s="88"/>
      <c r="AWF1" s="88"/>
      <c r="AWG1" s="88"/>
      <c r="AWH1" s="88"/>
      <c r="AWI1" s="88"/>
      <c r="AWJ1" s="88"/>
      <c r="AWK1" s="88"/>
      <c r="AWL1" s="88"/>
      <c r="AWM1" s="88"/>
      <c r="AWN1" s="88"/>
      <c r="AWO1" s="88"/>
      <c r="AWP1" s="88"/>
      <c r="AWQ1" s="88"/>
      <c r="AWR1" s="88"/>
      <c r="AWS1" s="88"/>
      <c r="AWT1" s="88"/>
      <c r="AWU1" s="88"/>
      <c r="AWV1" s="88"/>
      <c r="AWW1" s="88"/>
      <c r="AWX1" s="88"/>
      <c r="AWY1" s="88"/>
      <c r="AWZ1" s="88"/>
      <c r="AXA1" s="88"/>
      <c r="AXB1" s="88"/>
      <c r="AXC1" s="88"/>
      <c r="AXD1" s="88"/>
      <c r="AXE1" s="88"/>
      <c r="AXF1" s="88"/>
      <c r="AXG1" s="88"/>
      <c r="AXH1" s="88"/>
      <c r="AXI1" s="88"/>
      <c r="AXJ1" s="88"/>
      <c r="AXK1" s="88"/>
      <c r="AXL1" s="88"/>
      <c r="AXM1" s="88"/>
      <c r="AXN1" s="88"/>
      <c r="AXO1" s="88"/>
      <c r="AXP1" s="88"/>
      <c r="AXQ1" s="88"/>
      <c r="AXR1" s="88"/>
      <c r="AXS1" s="88"/>
      <c r="AXT1" s="88"/>
      <c r="AXU1" s="88"/>
      <c r="AXV1" s="88"/>
      <c r="AXW1" s="88"/>
      <c r="AXX1" s="88"/>
      <c r="AXY1" s="88"/>
      <c r="AXZ1" s="88"/>
      <c r="AYA1" s="88"/>
      <c r="AYB1" s="88"/>
      <c r="AYC1" s="88"/>
      <c r="AYD1" s="88"/>
      <c r="AYE1" s="88"/>
      <c r="AYF1" s="88"/>
      <c r="AYG1" s="88"/>
      <c r="AYH1" s="88"/>
      <c r="AYI1" s="88"/>
      <c r="AYJ1" s="88"/>
      <c r="AYK1" s="88"/>
      <c r="AYL1" s="88"/>
      <c r="AYM1" s="88"/>
      <c r="AYN1" s="88"/>
      <c r="AYO1" s="88"/>
      <c r="AYP1" s="88"/>
      <c r="AYQ1" s="88"/>
      <c r="AYR1" s="88"/>
      <c r="AYS1" s="88"/>
      <c r="AYT1" s="88"/>
      <c r="AYU1" s="88"/>
      <c r="AYV1" s="88"/>
      <c r="AYW1" s="88"/>
      <c r="AYX1" s="88"/>
      <c r="AYY1" s="88"/>
      <c r="AYZ1" s="88"/>
      <c r="AZA1" s="88"/>
      <c r="AZB1" s="88"/>
      <c r="AZC1" s="88"/>
      <c r="AZD1" s="88"/>
      <c r="AZE1" s="88"/>
      <c r="AZF1" s="88"/>
      <c r="AZG1" s="88"/>
      <c r="AZH1" s="88"/>
      <c r="AZI1" s="88"/>
      <c r="AZJ1" s="88"/>
      <c r="AZK1" s="88"/>
      <c r="AZL1" s="88"/>
      <c r="AZM1" s="88"/>
      <c r="AZN1" s="88"/>
      <c r="AZO1" s="88"/>
      <c r="AZP1" s="88"/>
      <c r="AZQ1" s="88"/>
      <c r="AZR1" s="88"/>
      <c r="AZS1" s="88"/>
      <c r="AZT1" s="88"/>
      <c r="AZU1" s="88"/>
      <c r="AZV1" s="88"/>
      <c r="AZW1" s="88"/>
      <c r="AZX1" s="88"/>
      <c r="AZY1" s="88"/>
      <c r="AZZ1" s="88"/>
      <c r="BAA1" s="88"/>
      <c r="BAB1" s="88"/>
      <c r="BAC1" s="88"/>
      <c r="BAD1" s="88"/>
      <c r="BAE1" s="88"/>
      <c r="BAF1" s="88"/>
      <c r="BAG1" s="88"/>
      <c r="BAH1" s="88"/>
      <c r="BAI1" s="88"/>
      <c r="BAJ1" s="88"/>
      <c r="BAK1" s="88"/>
      <c r="BAL1" s="88"/>
      <c r="BAM1" s="88"/>
      <c r="BAN1" s="88"/>
      <c r="BAO1" s="88"/>
      <c r="BAP1" s="88"/>
      <c r="BAQ1" s="88"/>
      <c r="BAR1" s="88"/>
      <c r="BAS1" s="88"/>
      <c r="BAT1" s="88"/>
      <c r="BAU1" s="88"/>
      <c r="BAV1" s="88"/>
      <c r="BAW1" s="88"/>
      <c r="BAX1" s="88"/>
      <c r="BAY1" s="88"/>
      <c r="BAZ1" s="88"/>
      <c r="BBA1" s="88"/>
      <c r="BBB1" s="88"/>
      <c r="BBC1" s="88"/>
      <c r="BBD1" s="88"/>
      <c r="BBE1" s="88"/>
      <c r="BBF1" s="88"/>
      <c r="BBG1" s="88"/>
      <c r="BBH1" s="88"/>
      <c r="BBI1" s="88"/>
      <c r="BBJ1" s="88"/>
      <c r="BBK1" s="88"/>
      <c r="BBL1" s="88"/>
      <c r="BBM1" s="88"/>
      <c r="BBN1" s="88"/>
      <c r="BBO1" s="88"/>
      <c r="BBP1" s="88"/>
      <c r="BBQ1" s="88"/>
      <c r="BBR1" s="88"/>
      <c r="BBS1" s="88"/>
      <c r="BBT1" s="88"/>
      <c r="BBU1" s="88"/>
      <c r="BBV1" s="88"/>
      <c r="BBW1" s="88"/>
      <c r="BBX1" s="88"/>
      <c r="BBY1" s="88"/>
      <c r="BBZ1" s="88"/>
      <c r="BCA1" s="88"/>
      <c r="BCB1" s="88"/>
      <c r="BCC1" s="88"/>
      <c r="BCD1" s="88"/>
      <c r="BCE1" s="88"/>
      <c r="BCF1" s="88"/>
      <c r="BCG1" s="88"/>
      <c r="BCH1" s="88"/>
      <c r="BCI1" s="88"/>
      <c r="BCJ1" s="88"/>
      <c r="BCK1" s="88"/>
      <c r="BCL1" s="88"/>
      <c r="BCM1" s="88"/>
      <c r="BCN1" s="88"/>
      <c r="BCO1" s="88"/>
      <c r="BCP1" s="88"/>
      <c r="BCQ1" s="88"/>
      <c r="BCR1" s="88"/>
      <c r="BCS1" s="88"/>
      <c r="BCT1" s="88"/>
      <c r="BCU1" s="88"/>
      <c r="BCV1" s="88"/>
      <c r="BCW1" s="88"/>
      <c r="BCX1" s="88"/>
      <c r="BCY1" s="88"/>
      <c r="BCZ1" s="88"/>
      <c r="BDA1" s="88"/>
      <c r="BDB1" s="88"/>
      <c r="BDC1" s="88"/>
      <c r="BDD1" s="88"/>
      <c r="BDE1" s="88"/>
      <c r="BDF1" s="88"/>
      <c r="BDG1" s="88"/>
      <c r="BDH1" s="88"/>
      <c r="BDI1" s="88"/>
      <c r="BDJ1" s="88"/>
      <c r="BDK1" s="88"/>
      <c r="BDL1" s="88"/>
      <c r="BDM1" s="88"/>
      <c r="BDN1" s="88"/>
      <c r="BDO1" s="88"/>
      <c r="BDP1" s="88"/>
      <c r="BDQ1" s="88"/>
      <c r="BDR1" s="88"/>
      <c r="BDS1" s="88"/>
      <c r="BDT1" s="88"/>
      <c r="BDU1" s="88"/>
      <c r="BDV1" s="88"/>
      <c r="BDW1" s="88"/>
      <c r="BDX1" s="88"/>
      <c r="BDY1" s="88"/>
      <c r="BDZ1" s="88"/>
      <c r="BEA1" s="88"/>
      <c r="BEB1" s="88"/>
      <c r="BEC1" s="88"/>
      <c r="BED1" s="88"/>
      <c r="BEE1" s="88"/>
      <c r="BEF1" s="88"/>
      <c r="BEG1" s="88"/>
      <c r="BEH1" s="88"/>
      <c r="BEI1" s="88"/>
      <c r="BEJ1" s="88"/>
      <c r="BEK1" s="88"/>
      <c r="BEL1" s="88"/>
      <c r="BEM1" s="88"/>
      <c r="BEN1" s="88"/>
      <c r="BEO1" s="88"/>
      <c r="BEP1" s="88"/>
      <c r="BEQ1" s="88"/>
      <c r="BER1" s="88"/>
      <c r="BES1" s="88"/>
      <c r="BET1" s="88"/>
      <c r="BEU1" s="88"/>
      <c r="BEV1" s="88"/>
      <c r="BEW1" s="88"/>
      <c r="BEX1" s="88"/>
      <c r="BEY1" s="88"/>
      <c r="BEZ1" s="88"/>
      <c r="BFA1" s="88"/>
      <c r="BFB1" s="88"/>
      <c r="BFC1" s="88"/>
      <c r="BFD1" s="88"/>
      <c r="BFE1" s="88"/>
      <c r="BFF1" s="88"/>
      <c r="BFG1" s="88"/>
      <c r="BFH1" s="88"/>
      <c r="BFI1" s="88"/>
      <c r="BFJ1" s="88"/>
      <c r="BFK1" s="88"/>
      <c r="BFL1" s="88"/>
      <c r="BFM1" s="88"/>
      <c r="BFN1" s="88"/>
      <c r="BFO1" s="88"/>
      <c r="BFP1" s="88"/>
      <c r="BFQ1" s="88"/>
      <c r="BFR1" s="88"/>
      <c r="BFS1" s="88"/>
      <c r="BFT1" s="88"/>
      <c r="BFU1" s="88"/>
      <c r="BFV1" s="88"/>
      <c r="BFW1" s="88"/>
      <c r="BFX1" s="88"/>
      <c r="BFY1" s="88"/>
      <c r="BFZ1" s="88"/>
      <c r="BGA1" s="88"/>
      <c r="BGB1" s="88"/>
      <c r="BGC1" s="88"/>
      <c r="BGD1" s="88"/>
      <c r="BGE1" s="88"/>
      <c r="BGF1" s="88"/>
      <c r="BGG1" s="88"/>
      <c r="BGH1" s="88"/>
      <c r="BGI1" s="88"/>
      <c r="BGJ1" s="88"/>
      <c r="BGK1" s="88"/>
      <c r="BGL1" s="88"/>
      <c r="BGM1" s="88"/>
      <c r="BGN1" s="88"/>
      <c r="BGO1" s="88"/>
      <c r="BGP1" s="88"/>
      <c r="BGQ1" s="88"/>
      <c r="BGR1" s="88"/>
      <c r="BGS1" s="88"/>
      <c r="BGT1" s="88"/>
      <c r="BGU1" s="88"/>
      <c r="BGV1" s="88"/>
      <c r="BGW1" s="88"/>
      <c r="BGX1" s="88"/>
      <c r="BGY1" s="88"/>
      <c r="BGZ1" s="88"/>
      <c r="BHA1" s="88"/>
      <c r="BHB1" s="88"/>
      <c r="BHC1" s="88"/>
      <c r="BHD1" s="88"/>
      <c r="BHE1" s="88"/>
      <c r="BHF1" s="88"/>
      <c r="BHG1" s="88"/>
      <c r="BHH1" s="88"/>
      <c r="BHI1" s="88"/>
      <c r="BHJ1" s="88"/>
      <c r="BHK1" s="88"/>
      <c r="BHL1" s="88"/>
      <c r="BHM1" s="88"/>
      <c r="BHN1" s="88"/>
      <c r="BHO1" s="88"/>
      <c r="BHP1" s="88"/>
      <c r="BHQ1" s="88"/>
      <c r="BHR1" s="88"/>
      <c r="BHS1" s="88"/>
      <c r="BHT1" s="88"/>
      <c r="BHU1" s="88"/>
      <c r="BHV1" s="88"/>
      <c r="BHW1" s="88"/>
      <c r="BHX1" s="88"/>
      <c r="BHY1" s="88"/>
      <c r="BHZ1" s="88"/>
      <c r="BIA1" s="88"/>
      <c r="BIB1" s="88"/>
      <c r="BIC1" s="88"/>
      <c r="BID1" s="88"/>
      <c r="BIE1" s="88"/>
      <c r="BIF1" s="88"/>
      <c r="BIG1" s="88"/>
      <c r="BIH1" s="88"/>
      <c r="BII1" s="88"/>
      <c r="BIJ1" s="88"/>
      <c r="BIK1" s="88"/>
      <c r="BIL1" s="88"/>
      <c r="BIM1" s="88"/>
      <c r="BIN1" s="88"/>
      <c r="BIO1" s="88"/>
      <c r="BIP1" s="88"/>
      <c r="BIQ1" s="88"/>
      <c r="BIR1" s="88"/>
      <c r="BIS1" s="88"/>
      <c r="BIT1" s="88"/>
      <c r="BIU1" s="88"/>
      <c r="BIV1" s="88"/>
      <c r="BIW1" s="88"/>
      <c r="BIX1" s="88"/>
      <c r="BIY1" s="88"/>
      <c r="BIZ1" s="88"/>
      <c r="BJA1" s="88"/>
      <c r="BJB1" s="88"/>
      <c r="BJC1" s="88"/>
      <c r="BJD1" s="88"/>
      <c r="BJE1" s="88"/>
      <c r="BJF1" s="88"/>
      <c r="BJG1" s="88"/>
      <c r="BJH1" s="88"/>
      <c r="BJI1" s="88"/>
      <c r="BJJ1" s="88"/>
      <c r="BJK1" s="88"/>
      <c r="BJL1" s="88"/>
      <c r="BJM1" s="88"/>
      <c r="BJN1" s="88"/>
      <c r="BJO1" s="88"/>
      <c r="BJP1" s="88"/>
      <c r="BJQ1" s="88"/>
      <c r="BJR1" s="88"/>
      <c r="BJS1" s="88"/>
      <c r="BJT1" s="88"/>
      <c r="BJU1" s="88"/>
      <c r="BJV1" s="88"/>
      <c r="BJW1" s="88"/>
      <c r="BJX1" s="88"/>
      <c r="BJY1" s="88"/>
      <c r="BJZ1" s="88"/>
      <c r="BKA1" s="88"/>
      <c r="BKB1" s="88"/>
      <c r="BKC1" s="88"/>
      <c r="BKD1" s="88"/>
      <c r="BKE1" s="88"/>
      <c r="BKF1" s="88"/>
      <c r="BKG1" s="88"/>
      <c r="BKH1" s="88"/>
      <c r="BKI1" s="88"/>
      <c r="BKJ1" s="88"/>
      <c r="BKK1" s="88"/>
      <c r="BKL1" s="88"/>
      <c r="BKM1" s="88"/>
      <c r="BKN1" s="88"/>
      <c r="BKO1" s="88"/>
      <c r="BKP1" s="88"/>
      <c r="BKQ1" s="88"/>
      <c r="BKR1" s="88"/>
      <c r="BKS1" s="88"/>
      <c r="BKT1" s="88"/>
      <c r="BKU1" s="88"/>
      <c r="BKV1" s="88"/>
      <c r="BKW1" s="88"/>
      <c r="BKX1" s="88"/>
      <c r="BKY1" s="88"/>
      <c r="BKZ1" s="88"/>
      <c r="BLA1" s="88"/>
      <c r="BLB1" s="88"/>
      <c r="BLC1" s="88"/>
      <c r="BLD1" s="88"/>
      <c r="BLE1" s="88"/>
      <c r="BLF1" s="88"/>
      <c r="BLG1" s="88"/>
      <c r="BLH1" s="88"/>
      <c r="BLI1" s="88"/>
      <c r="BLJ1" s="88"/>
      <c r="BLK1" s="88"/>
      <c r="BLL1" s="88"/>
      <c r="BLM1" s="88"/>
      <c r="BLN1" s="88"/>
      <c r="BLO1" s="88"/>
      <c r="BLP1" s="88"/>
      <c r="BLQ1" s="88"/>
      <c r="BLR1" s="88"/>
      <c r="BLS1" s="88"/>
      <c r="BLT1" s="88"/>
      <c r="BLU1" s="88"/>
      <c r="BLV1" s="88"/>
      <c r="BLW1" s="88"/>
      <c r="BLX1" s="88"/>
      <c r="BLY1" s="88"/>
      <c r="BLZ1" s="88"/>
      <c r="BMA1" s="88"/>
      <c r="BMB1" s="88"/>
      <c r="BMC1" s="88"/>
      <c r="BMD1" s="88"/>
      <c r="BME1" s="88"/>
      <c r="BMF1" s="88"/>
      <c r="BMG1" s="88"/>
      <c r="BMH1" s="88"/>
      <c r="BMI1" s="88"/>
      <c r="BMJ1" s="88"/>
      <c r="BMK1" s="88"/>
      <c r="BML1" s="88"/>
      <c r="BMM1" s="88"/>
      <c r="BMN1" s="88"/>
      <c r="BMO1" s="88"/>
      <c r="BMP1" s="88"/>
      <c r="BMQ1" s="88"/>
      <c r="BMR1" s="88"/>
      <c r="BMS1" s="88"/>
      <c r="BMT1" s="88"/>
      <c r="BMU1" s="88"/>
      <c r="BMV1" s="88"/>
      <c r="BMW1" s="88"/>
      <c r="BMX1" s="88"/>
      <c r="BMY1" s="88"/>
      <c r="BMZ1" s="88"/>
      <c r="BNA1" s="88"/>
      <c r="BNB1" s="88"/>
      <c r="BNC1" s="88"/>
      <c r="BND1" s="88"/>
      <c r="BNE1" s="88"/>
      <c r="BNF1" s="88"/>
      <c r="BNG1" s="88"/>
      <c r="BNH1" s="88"/>
      <c r="BNI1" s="88"/>
      <c r="BNJ1" s="88"/>
      <c r="BNK1" s="88"/>
      <c r="BNL1" s="88"/>
      <c r="BNM1" s="88"/>
      <c r="BNN1" s="88"/>
      <c r="BNO1" s="88"/>
      <c r="BNP1" s="88"/>
      <c r="BNQ1" s="88"/>
      <c r="BNR1" s="88"/>
      <c r="BNS1" s="88"/>
      <c r="BNT1" s="88"/>
      <c r="BNU1" s="88"/>
      <c r="BNV1" s="88"/>
      <c r="BNW1" s="88"/>
      <c r="BNX1" s="88"/>
      <c r="BNY1" s="88"/>
      <c r="BNZ1" s="88"/>
      <c r="BOA1" s="88"/>
      <c r="BOB1" s="88"/>
      <c r="BOC1" s="88"/>
      <c r="BOD1" s="88"/>
      <c r="BOE1" s="88"/>
      <c r="BOF1" s="88"/>
      <c r="BOG1" s="88"/>
      <c r="BOH1" s="88"/>
      <c r="BOI1" s="88"/>
      <c r="BOJ1" s="88"/>
      <c r="BOK1" s="88"/>
      <c r="BOL1" s="88"/>
      <c r="BOM1" s="88"/>
      <c r="BON1" s="88"/>
      <c r="BOO1" s="88"/>
      <c r="BOP1" s="88"/>
      <c r="BOQ1" s="88"/>
      <c r="BOR1" s="88"/>
      <c r="BOS1" s="88"/>
      <c r="BOT1" s="88"/>
      <c r="BOU1" s="88"/>
      <c r="BOV1" s="88"/>
      <c r="BOW1" s="88"/>
      <c r="BOX1" s="88"/>
      <c r="BOY1" s="88"/>
      <c r="BOZ1" s="88"/>
      <c r="BPA1" s="88"/>
      <c r="BPB1" s="88"/>
      <c r="BPC1" s="88"/>
      <c r="BPD1" s="88"/>
      <c r="BPE1" s="88"/>
      <c r="BPF1" s="88"/>
      <c r="BPG1" s="88"/>
      <c r="BPH1" s="88"/>
      <c r="BPI1" s="88"/>
      <c r="BPJ1" s="88"/>
      <c r="BPK1" s="88"/>
      <c r="BPL1" s="88"/>
      <c r="BPM1" s="88"/>
      <c r="BPN1" s="88"/>
      <c r="BPO1" s="88"/>
      <c r="BPP1" s="88"/>
      <c r="BPQ1" s="88"/>
      <c r="BPR1" s="88"/>
      <c r="BPS1" s="88"/>
      <c r="BPT1" s="88"/>
      <c r="BPU1" s="88"/>
      <c r="BPV1" s="88"/>
      <c r="BPW1" s="88"/>
      <c r="BPX1" s="88"/>
      <c r="BPY1" s="88"/>
      <c r="BPZ1" s="88"/>
      <c r="BQA1" s="88"/>
      <c r="BQB1" s="88"/>
      <c r="BQC1" s="88"/>
      <c r="BQD1" s="88"/>
      <c r="BQE1" s="88"/>
      <c r="BQF1" s="88"/>
      <c r="BQG1" s="88"/>
      <c r="BQH1" s="88"/>
      <c r="BQI1" s="88"/>
      <c r="BQJ1" s="88"/>
      <c r="BQK1" s="88"/>
      <c r="BQL1" s="88"/>
      <c r="BQM1" s="88"/>
      <c r="BQN1" s="88"/>
      <c r="BQO1" s="88"/>
      <c r="BQP1" s="88"/>
      <c r="BQQ1" s="88"/>
      <c r="BQR1" s="88"/>
      <c r="BQS1" s="88"/>
      <c r="BQT1" s="88"/>
      <c r="BQU1" s="88"/>
      <c r="BQV1" s="88"/>
      <c r="BQW1" s="88"/>
      <c r="BQX1" s="88"/>
      <c r="BQY1" s="88"/>
      <c r="BQZ1" s="88"/>
      <c r="BRA1" s="88"/>
      <c r="BRB1" s="88"/>
      <c r="BRC1" s="88"/>
      <c r="BRD1" s="88"/>
      <c r="BRE1" s="88"/>
      <c r="BRF1" s="88"/>
      <c r="BRG1" s="88"/>
      <c r="BRH1" s="88"/>
      <c r="BRI1" s="88"/>
      <c r="BRJ1" s="88"/>
      <c r="BRK1" s="88"/>
      <c r="BRL1" s="88"/>
      <c r="BRM1" s="88"/>
      <c r="BRN1" s="88"/>
      <c r="BRO1" s="88"/>
      <c r="BRP1" s="88"/>
      <c r="BRQ1" s="88"/>
      <c r="BRR1" s="88"/>
      <c r="BRS1" s="88"/>
      <c r="BRT1" s="88"/>
      <c r="BRU1" s="88"/>
      <c r="BRV1" s="88"/>
      <c r="BRW1" s="88"/>
      <c r="BRX1" s="88"/>
      <c r="BRY1" s="88"/>
      <c r="BRZ1" s="88"/>
      <c r="BSA1" s="88"/>
      <c r="BSB1" s="88"/>
      <c r="BSC1" s="88"/>
      <c r="BSD1" s="88"/>
      <c r="BSE1" s="88"/>
      <c r="BSF1" s="88"/>
      <c r="BSG1" s="88"/>
      <c r="BSH1" s="88"/>
      <c r="BSI1" s="88"/>
      <c r="BSJ1" s="88"/>
      <c r="BSK1" s="88"/>
      <c r="BSL1" s="88"/>
      <c r="BSM1" s="88"/>
      <c r="BSN1" s="88"/>
      <c r="BSO1" s="88"/>
      <c r="BSP1" s="88"/>
      <c r="BSQ1" s="88"/>
      <c r="BSR1" s="88"/>
      <c r="BSS1" s="88"/>
      <c r="BST1" s="88"/>
      <c r="BSU1" s="88"/>
      <c r="BSV1" s="88"/>
      <c r="BSW1" s="88"/>
      <c r="BSX1" s="88"/>
      <c r="BSY1" s="88"/>
      <c r="BSZ1" s="88"/>
      <c r="BTA1" s="88"/>
      <c r="BTB1" s="88"/>
      <c r="BTC1" s="88"/>
      <c r="BTD1" s="88"/>
      <c r="BTE1" s="88"/>
      <c r="BTF1" s="88"/>
      <c r="BTG1" s="88"/>
      <c r="BTH1" s="88"/>
      <c r="BTI1" s="88"/>
      <c r="BTJ1" s="88"/>
      <c r="BTK1" s="88"/>
      <c r="BTL1" s="88"/>
      <c r="BTM1" s="88"/>
      <c r="BTN1" s="88"/>
      <c r="BTO1" s="88"/>
      <c r="BTP1" s="88"/>
      <c r="BTQ1" s="88"/>
      <c r="BTR1" s="88"/>
      <c r="BTS1" s="88"/>
      <c r="BTT1" s="88"/>
      <c r="BTU1" s="88"/>
      <c r="BTV1" s="88"/>
      <c r="BTW1" s="88"/>
      <c r="BTX1" s="88"/>
      <c r="BTY1" s="88"/>
      <c r="BTZ1" s="88"/>
      <c r="BUA1" s="88"/>
      <c r="BUB1" s="88"/>
      <c r="BUC1" s="88"/>
      <c r="BUD1" s="88"/>
      <c r="BUE1" s="88"/>
      <c r="BUF1" s="88"/>
      <c r="BUG1" s="88"/>
      <c r="BUH1" s="88"/>
      <c r="BUI1" s="88"/>
      <c r="BUJ1" s="88"/>
      <c r="BUK1" s="88"/>
      <c r="BUL1" s="88"/>
      <c r="BUM1" s="88"/>
      <c r="BUN1" s="88"/>
      <c r="BUO1" s="88"/>
      <c r="BUP1" s="88"/>
      <c r="BUQ1" s="88"/>
      <c r="BUR1" s="88"/>
      <c r="BUS1" s="88"/>
      <c r="BUT1" s="88"/>
      <c r="BUU1" s="88"/>
      <c r="BUV1" s="88"/>
      <c r="BUW1" s="88"/>
      <c r="BUX1" s="88"/>
      <c r="BUY1" s="88"/>
      <c r="BUZ1" s="88"/>
      <c r="BVA1" s="88"/>
      <c r="BVB1" s="88"/>
      <c r="BVC1" s="88"/>
      <c r="BVD1" s="88"/>
      <c r="BVE1" s="88"/>
      <c r="BVF1" s="88"/>
      <c r="BVG1" s="88"/>
      <c r="BVH1" s="88"/>
      <c r="BVI1" s="88"/>
      <c r="BVJ1" s="88"/>
      <c r="BVK1" s="88"/>
      <c r="BVL1" s="88"/>
      <c r="BVM1" s="88"/>
      <c r="BVN1" s="88"/>
      <c r="BVO1" s="88"/>
      <c r="BVP1" s="88"/>
      <c r="BVQ1" s="88"/>
      <c r="BVR1" s="88"/>
      <c r="BVS1" s="88"/>
      <c r="BVT1" s="88"/>
      <c r="BVU1" s="88"/>
      <c r="BVV1" s="88"/>
      <c r="BVW1" s="88"/>
      <c r="BVX1" s="88"/>
      <c r="BVY1" s="88"/>
      <c r="BVZ1" s="88"/>
      <c r="BWA1" s="88"/>
      <c r="BWB1" s="88"/>
      <c r="BWC1" s="88"/>
      <c r="BWD1" s="88"/>
      <c r="BWE1" s="88"/>
      <c r="BWF1" s="88"/>
      <c r="BWG1" s="88"/>
      <c r="BWH1" s="88"/>
      <c r="BWI1" s="88"/>
      <c r="BWJ1" s="88"/>
      <c r="BWK1" s="88"/>
      <c r="BWL1" s="88"/>
      <c r="BWM1" s="88"/>
      <c r="BWN1" s="88"/>
      <c r="BWO1" s="88"/>
      <c r="BWP1" s="88"/>
      <c r="BWQ1" s="88"/>
      <c r="BWR1" s="88"/>
      <c r="BWS1" s="88"/>
      <c r="BWT1" s="88"/>
      <c r="BWU1" s="88"/>
      <c r="BWV1" s="88"/>
      <c r="BWW1" s="88"/>
      <c r="BWX1" s="88"/>
      <c r="BWY1" s="88"/>
      <c r="BWZ1" s="88"/>
      <c r="BXA1" s="88"/>
      <c r="BXB1" s="88"/>
      <c r="BXC1" s="88"/>
      <c r="BXD1" s="88"/>
      <c r="BXE1" s="88"/>
      <c r="BXF1" s="88"/>
      <c r="BXG1" s="88"/>
      <c r="BXH1" s="88"/>
      <c r="BXI1" s="88"/>
      <c r="BXJ1" s="88"/>
      <c r="BXK1" s="88"/>
      <c r="BXL1" s="88"/>
    </row>
    <row r="2" spans="1:1988" s="31" customFormat="1" x14ac:dyDescent="0.3">
      <c r="A2" s="78" t="s">
        <v>57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41"/>
      <c r="P2" s="41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89"/>
      <c r="GP2" s="89"/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89"/>
      <c r="HH2" s="89"/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Y2" s="89"/>
      <c r="HZ2" s="89"/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 s="89"/>
      <c r="IR2" s="89"/>
      <c r="IS2" s="89"/>
      <c r="IT2" s="89"/>
      <c r="IU2" s="89"/>
      <c r="IV2" s="89"/>
      <c r="IW2" s="89"/>
      <c r="IX2" s="89"/>
      <c r="IY2" s="89"/>
      <c r="IZ2" s="89"/>
      <c r="JA2" s="89"/>
      <c r="JB2" s="89"/>
      <c r="JC2" s="89"/>
      <c r="JD2" s="89"/>
      <c r="JE2" s="89"/>
      <c r="JF2" s="89"/>
      <c r="JG2" s="89"/>
      <c r="JH2" s="89"/>
      <c r="JI2" s="89"/>
      <c r="JJ2" s="89"/>
      <c r="JK2" s="89"/>
      <c r="JL2" s="89"/>
      <c r="JM2" s="89"/>
      <c r="JN2" s="89"/>
      <c r="JO2" s="89"/>
      <c r="JP2" s="89"/>
      <c r="JQ2" s="89"/>
      <c r="JR2" s="89"/>
      <c r="JS2" s="89"/>
      <c r="JT2" s="89"/>
      <c r="JU2" s="89"/>
      <c r="JV2" s="89"/>
      <c r="JW2" s="89"/>
      <c r="JX2" s="89"/>
      <c r="JY2" s="89"/>
      <c r="JZ2" s="89"/>
      <c r="KA2" s="89"/>
      <c r="KB2" s="89"/>
      <c r="KC2" s="89"/>
      <c r="KD2" s="89"/>
      <c r="KE2" s="89"/>
      <c r="KF2" s="89"/>
      <c r="KG2" s="89"/>
      <c r="KH2" s="89"/>
      <c r="KI2" s="89"/>
      <c r="KJ2" s="89"/>
      <c r="KK2" s="89"/>
      <c r="KL2" s="89"/>
      <c r="KM2" s="89"/>
      <c r="KN2" s="89"/>
      <c r="KO2" s="89"/>
      <c r="KP2" s="89"/>
      <c r="KQ2" s="89"/>
      <c r="KR2" s="89"/>
      <c r="KS2" s="89"/>
      <c r="KT2" s="89"/>
      <c r="KU2" s="89"/>
      <c r="KV2" s="89"/>
      <c r="KW2" s="89"/>
      <c r="KX2" s="89"/>
      <c r="KY2" s="89"/>
      <c r="KZ2" s="89"/>
      <c r="LA2" s="89"/>
      <c r="LB2" s="89"/>
      <c r="LC2" s="89"/>
      <c r="LD2" s="89"/>
      <c r="LE2" s="89"/>
      <c r="LF2" s="89"/>
      <c r="LG2" s="89"/>
      <c r="LH2" s="89"/>
      <c r="LI2" s="89"/>
      <c r="LJ2" s="89"/>
      <c r="LK2" s="89"/>
      <c r="LL2" s="89"/>
      <c r="LM2" s="89"/>
      <c r="LN2" s="89"/>
      <c r="LO2" s="89"/>
      <c r="LP2" s="89"/>
      <c r="LQ2" s="89"/>
      <c r="LR2" s="89"/>
      <c r="LS2" s="89"/>
      <c r="LT2" s="89"/>
      <c r="LU2" s="89"/>
      <c r="LV2" s="89"/>
      <c r="LW2" s="89"/>
      <c r="LX2" s="89"/>
      <c r="LY2" s="89"/>
      <c r="LZ2" s="89"/>
      <c r="MA2" s="89"/>
      <c r="MB2" s="89"/>
      <c r="MC2" s="89"/>
      <c r="MD2" s="89"/>
      <c r="ME2" s="89"/>
      <c r="MF2" s="89"/>
      <c r="MG2" s="89"/>
      <c r="MH2" s="89"/>
      <c r="MI2" s="89"/>
      <c r="MJ2" s="89"/>
      <c r="MK2" s="89"/>
      <c r="ML2" s="89"/>
      <c r="MM2" s="89"/>
      <c r="MN2" s="89"/>
      <c r="MO2" s="89"/>
      <c r="MP2" s="89"/>
      <c r="MQ2" s="89"/>
      <c r="MR2" s="89"/>
      <c r="MS2" s="89"/>
      <c r="MT2" s="89"/>
      <c r="MU2" s="89"/>
      <c r="MV2" s="89"/>
      <c r="MW2" s="89"/>
      <c r="MX2" s="89"/>
      <c r="MY2" s="89"/>
      <c r="MZ2" s="89"/>
      <c r="NA2" s="89"/>
      <c r="NB2" s="89"/>
      <c r="NC2" s="89"/>
      <c r="ND2" s="89"/>
      <c r="NE2" s="89"/>
      <c r="NF2" s="89"/>
      <c r="NG2" s="89"/>
      <c r="NH2" s="89"/>
      <c r="NI2" s="89"/>
      <c r="NJ2" s="89"/>
      <c r="NK2" s="89"/>
      <c r="NL2" s="89"/>
      <c r="NM2" s="89"/>
      <c r="NN2" s="89"/>
      <c r="NO2" s="89"/>
      <c r="NP2" s="89"/>
      <c r="NQ2" s="89"/>
      <c r="NR2" s="89"/>
      <c r="NS2" s="89"/>
      <c r="NT2" s="89"/>
      <c r="NU2" s="89"/>
      <c r="NV2" s="89"/>
      <c r="NW2" s="89"/>
      <c r="NX2" s="89"/>
      <c r="NY2" s="89"/>
      <c r="NZ2" s="89"/>
      <c r="OA2" s="89"/>
      <c r="OB2" s="89"/>
      <c r="OC2" s="89"/>
      <c r="OD2" s="89"/>
      <c r="OE2" s="89"/>
      <c r="OF2" s="89"/>
      <c r="OG2" s="89"/>
      <c r="OH2" s="89"/>
      <c r="OI2" s="89"/>
      <c r="OJ2" s="89"/>
      <c r="OK2" s="89"/>
      <c r="OL2" s="89"/>
      <c r="OM2" s="89"/>
      <c r="ON2" s="89"/>
      <c r="OO2" s="89"/>
      <c r="OP2" s="89"/>
      <c r="OQ2" s="89"/>
      <c r="OR2" s="89"/>
      <c r="OS2" s="89"/>
      <c r="OT2" s="89"/>
      <c r="OU2" s="89"/>
      <c r="OV2" s="89"/>
      <c r="OW2" s="89"/>
      <c r="OX2" s="89"/>
      <c r="OY2" s="89"/>
      <c r="OZ2" s="89"/>
      <c r="PA2" s="89"/>
      <c r="PB2" s="89"/>
      <c r="PC2" s="89"/>
      <c r="PD2" s="89"/>
      <c r="PE2" s="89"/>
      <c r="PF2" s="89"/>
      <c r="PG2" s="89"/>
      <c r="PH2" s="89"/>
      <c r="PI2" s="89"/>
      <c r="PJ2" s="89"/>
      <c r="PK2" s="89"/>
      <c r="PL2" s="89"/>
      <c r="PM2" s="89"/>
      <c r="PN2" s="89"/>
      <c r="PO2" s="89"/>
      <c r="PP2" s="89"/>
      <c r="PQ2" s="89"/>
      <c r="PR2" s="89"/>
      <c r="PS2" s="89"/>
      <c r="PT2" s="89"/>
      <c r="PU2" s="89"/>
      <c r="PV2" s="89"/>
      <c r="PW2" s="89"/>
      <c r="PX2" s="89"/>
      <c r="PY2" s="89"/>
      <c r="PZ2" s="89"/>
      <c r="QA2" s="89"/>
      <c r="QB2" s="89"/>
      <c r="QC2" s="89"/>
      <c r="QD2" s="89"/>
      <c r="QE2" s="89"/>
      <c r="QF2" s="89"/>
      <c r="QG2" s="89"/>
      <c r="QH2" s="89"/>
      <c r="QI2" s="89"/>
      <c r="QJ2" s="89"/>
      <c r="QK2" s="89"/>
      <c r="QL2" s="89"/>
      <c r="QM2" s="89"/>
      <c r="QN2" s="89"/>
      <c r="QO2" s="89"/>
      <c r="QP2" s="89"/>
      <c r="QQ2" s="89"/>
      <c r="QR2" s="89"/>
      <c r="QS2" s="89"/>
      <c r="QT2" s="89"/>
      <c r="QU2" s="89"/>
      <c r="QV2" s="89"/>
      <c r="QW2" s="89"/>
      <c r="QX2" s="89"/>
      <c r="QY2" s="89"/>
      <c r="QZ2" s="89"/>
      <c r="RA2" s="89"/>
      <c r="RB2" s="89"/>
      <c r="RC2" s="89"/>
      <c r="RD2" s="89"/>
      <c r="RE2" s="89"/>
      <c r="RF2" s="89"/>
      <c r="RG2" s="89"/>
      <c r="RH2" s="89"/>
      <c r="RI2" s="89"/>
      <c r="RJ2" s="89"/>
      <c r="RK2" s="89"/>
      <c r="RL2" s="89"/>
      <c r="RM2" s="89"/>
      <c r="RN2" s="89"/>
      <c r="RO2" s="89"/>
      <c r="RP2" s="89"/>
      <c r="RQ2" s="89"/>
      <c r="RR2" s="89"/>
      <c r="RS2" s="89"/>
      <c r="RT2" s="89"/>
      <c r="RU2" s="89"/>
      <c r="RV2" s="89"/>
      <c r="RW2" s="89"/>
      <c r="RX2" s="89"/>
      <c r="RY2" s="89"/>
      <c r="RZ2" s="89"/>
      <c r="SA2" s="89"/>
      <c r="SB2" s="89"/>
      <c r="SC2" s="89"/>
      <c r="SD2" s="89"/>
      <c r="SE2" s="89"/>
      <c r="SF2" s="89"/>
      <c r="SG2" s="89"/>
      <c r="SH2" s="89"/>
      <c r="SI2" s="89"/>
      <c r="SJ2" s="89"/>
      <c r="SK2" s="89"/>
      <c r="SL2" s="89"/>
      <c r="SM2" s="89"/>
      <c r="SN2" s="89"/>
      <c r="SO2" s="89"/>
      <c r="SP2" s="89"/>
      <c r="SQ2" s="89"/>
      <c r="SR2" s="89"/>
      <c r="SS2" s="89"/>
      <c r="ST2" s="89"/>
      <c r="SU2" s="89"/>
      <c r="SV2" s="89"/>
      <c r="SW2" s="89"/>
      <c r="SX2" s="89"/>
      <c r="SY2" s="89"/>
      <c r="SZ2" s="89"/>
      <c r="TA2" s="89"/>
      <c r="TB2" s="89"/>
      <c r="TC2" s="89"/>
      <c r="TD2" s="89"/>
      <c r="TE2" s="89"/>
      <c r="TF2" s="89"/>
      <c r="TG2" s="89"/>
      <c r="TH2" s="89"/>
      <c r="TI2" s="89"/>
      <c r="TJ2" s="89"/>
      <c r="TK2" s="89"/>
      <c r="TL2" s="89"/>
      <c r="TM2" s="89"/>
      <c r="TN2" s="89"/>
      <c r="TO2" s="89"/>
      <c r="TP2" s="89"/>
      <c r="TQ2" s="89"/>
      <c r="TR2" s="89"/>
      <c r="TS2" s="89"/>
      <c r="TT2" s="89"/>
      <c r="TU2" s="89"/>
      <c r="TV2" s="89"/>
      <c r="TW2" s="89"/>
      <c r="TX2" s="89"/>
      <c r="TY2" s="89"/>
      <c r="TZ2" s="89"/>
      <c r="UA2" s="89"/>
      <c r="UB2" s="89"/>
      <c r="UC2" s="89"/>
      <c r="UD2" s="89"/>
      <c r="UE2" s="89"/>
      <c r="UF2" s="89"/>
      <c r="UG2" s="89"/>
      <c r="UH2" s="89"/>
      <c r="UI2" s="89"/>
      <c r="UJ2" s="89"/>
      <c r="UK2" s="89"/>
      <c r="UL2" s="89"/>
      <c r="UM2" s="89"/>
      <c r="UN2" s="89"/>
      <c r="UO2" s="89"/>
      <c r="UP2" s="89"/>
      <c r="UQ2" s="89"/>
      <c r="UR2" s="89"/>
      <c r="US2" s="89"/>
      <c r="UT2" s="89"/>
      <c r="UU2" s="89"/>
      <c r="UV2" s="89"/>
      <c r="UW2" s="89"/>
      <c r="UX2" s="89"/>
      <c r="UY2" s="89"/>
      <c r="UZ2" s="89"/>
      <c r="VA2" s="89"/>
      <c r="VB2" s="89"/>
      <c r="VC2" s="89"/>
      <c r="VD2" s="89"/>
      <c r="VE2" s="89"/>
      <c r="VF2" s="89"/>
      <c r="VG2" s="89"/>
      <c r="VH2" s="89"/>
      <c r="VI2" s="89"/>
      <c r="VJ2" s="89"/>
      <c r="VK2" s="89"/>
      <c r="VL2" s="89"/>
      <c r="VM2" s="89"/>
      <c r="VN2" s="89"/>
      <c r="VO2" s="89"/>
      <c r="VP2" s="89"/>
      <c r="VQ2" s="89"/>
      <c r="VR2" s="89"/>
      <c r="VS2" s="89"/>
      <c r="VT2" s="89"/>
      <c r="VU2" s="89"/>
      <c r="VV2" s="89"/>
      <c r="VW2" s="89"/>
      <c r="VX2" s="89"/>
      <c r="VY2" s="89"/>
      <c r="VZ2" s="89"/>
      <c r="WA2" s="89"/>
      <c r="WB2" s="89"/>
      <c r="WC2" s="89"/>
      <c r="WD2" s="89"/>
      <c r="WE2" s="89"/>
      <c r="WF2" s="89"/>
      <c r="WG2" s="89"/>
      <c r="WH2" s="89"/>
      <c r="WI2" s="89"/>
      <c r="WJ2" s="89"/>
      <c r="WK2" s="89"/>
      <c r="WL2" s="89"/>
      <c r="WM2" s="89"/>
      <c r="WN2" s="89"/>
      <c r="WO2" s="89"/>
      <c r="WP2" s="89"/>
      <c r="WQ2" s="89"/>
      <c r="WR2" s="89"/>
      <c r="WS2" s="89"/>
      <c r="WT2" s="89"/>
      <c r="WU2" s="89"/>
      <c r="WV2" s="89"/>
      <c r="WW2" s="89"/>
      <c r="WX2" s="89"/>
      <c r="WY2" s="89"/>
      <c r="WZ2" s="89"/>
      <c r="XA2" s="89"/>
      <c r="XB2" s="89"/>
      <c r="XC2" s="89"/>
      <c r="XD2" s="89"/>
      <c r="XE2" s="89"/>
      <c r="XF2" s="89"/>
      <c r="XG2" s="89"/>
      <c r="XH2" s="89"/>
      <c r="XI2" s="89"/>
      <c r="XJ2" s="89"/>
      <c r="XK2" s="89"/>
      <c r="XL2" s="89"/>
      <c r="XM2" s="89"/>
      <c r="XN2" s="89"/>
      <c r="XO2" s="89"/>
      <c r="XP2" s="89"/>
      <c r="XQ2" s="89"/>
      <c r="XR2" s="89"/>
      <c r="XS2" s="89"/>
      <c r="XT2" s="89"/>
      <c r="XU2" s="89"/>
      <c r="XV2" s="89"/>
      <c r="XW2" s="89"/>
      <c r="XX2" s="89"/>
      <c r="XY2" s="89"/>
      <c r="XZ2" s="89"/>
      <c r="YA2" s="89"/>
      <c r="YB2" s="89"/>
      <c r="YC2" s="89"/>
      <c r="YD2" s="89"/>
      <c r="YE2" s="89"/>
      <c r="YF2" s="89"/>
      <c r="YG2" s="89"/>
      <c r="YH2" s="89"/>
      <c r="YI2" s="89"/>
      <c r="YJ2" s="89"/>
      <c r="YK2" s="89"/>
      <c r="YL2" s="89"/>
      <c r="YM2" s="89"/>
      <c r="YN2" s="89"/>
      <c r="YO2" s="89"/>
      <c r="YP2" s="89"/>
      <c r="YQ2" s="89"/>
      <c r="YR2" s="89"/>
      <c r="YS2" s="89"/>
      <c r="YT2" s="89"/>
      <c r="YU2" s="89"/>
      <c r="YV2" s="89"/>
      <c r="YW2" s="89"/>
      <c r="YX2" s="89"/>
      <c r="YY2" s="89"/>
      <c r="YZ2" s="89"/>
      <c r="ZA2" s="89"/>
      <c r="ZB2" s="89"/>
      <c r="ZC2" s="89"/>
      <c r="ZD2" s="89"/>
      <c r="ZE2" s="89"/>
      <c r="ZF2" s="89"/>
      <c r="ZG2" s="89"/>
      <c r="ZH2" s="89"/>
      <c r="ZI2" s="89"/>
      <c r="ZJ2" s="89"/>
      <c r="ZK2" s="89"/>
      <c r="ZL2" s="89"/>
      <c r="ZM2" s="89"/>
      <c r="ZN2" s="89"/>
      <c r="ZO2" s="89"/>
      <c r="ZP2" s="89"/>
      <c r="ZQ2" s="89"/>
      <c r="ZR2" s="89"/>
      <c r="ZS2" s="89"/>
      <c r="ZT2" s="89"/>
      <c r="ZU2" s="89"/>
      <c r="ZV2" s="89"/>
      <c r="ZW2" s="89"/>
      <c r="ZX2" s="89"/>
      <c r="ZY2" s="89"/>
      <c r="ZZ2" s="89"/>
      <c r="AAA2" s="89"/>
      <c r="AAB2" s="89"/>
      <c r="AAC2" s="89"/>
      <c r="AAD2" s="89"/>
      <c r="AAE2" s="89"/>
      <c r="AAF2" s="89"/>
      <c r="AAG2" s="89"/>
      <c r="AAH2" s="89"/>
      <c r="AAI2" s="89"/>
      <c r="AAJ2" s="89"/>
      <c r="AAK2" s="89"/>
      <c r="AAL2" s="89"/>
      <c r="AAM2" s="89"/>
      <c r="AAN2" s="89"/>
      <c r="AAO2" s="89"/>
      <c r="AAP2" s="89"/>
      <c r="AAQ2" s="89"/>
      <c r="AAR2" s="89"/>
      <c r="AAS2" s="89"/>
      <c r="AAT2" s="89"/>
      <c r="AAU2" s="89"/>
      <c r="AAV2" s="89"/>
      <c r="AAW2" s="89"/>
      <c r="AAX2" s="89"/>
      <c r="AAY2" s="89"/>
      <c r="AAZ2" s="89"/>
      <c r="ABA2" s="89"/>
      <c r="ABB2" s="89"/>
      <c r="ABC2" s="89"/>
      <c r="ABD2" s="89"/>
      <c r="ABE2" s="89"/>
      <c r="ABF2" s="89"/>
      <c r="ABG2" s="89"/>
      <c r="ABH2" s="89"/>
      <c r="ABI2" s="89"/>
      <c r="ABJ2" s="89"/>
      <c r="ABK2" s="89"/>
      <c r="ABL2" s="89"/>
      <c r="ABM2" s="89"/>
      <c r="ABN2" s="89"/>
      <c r="ABO2" s="89"/>
      <c r="ABP2" s="89"/>
      <c r="ABQ2" s="89"/>
      <c r="ABR2" s="89"/>
      <c r="ABS2" s="89"/>
      <c r="ABT2" s="89"/>
      <c r="ABU2" s="89"/>
      <c r="ABV2" s="89"/>
      <c r="ABW2" s="89"/>
      <c r="ABX2" s="89"/>
      <c r="ABY2" s="89"/>
      <c r="ABZ2" s="89"/>
      <c r="ACA2" s="89"/>
      <c r="ACB2" s="89"/>
      <c r="ACC2" s="89"/>
      <c r="ACD2" s="89"/>
      <c r="ACE2" s="89"/>
      <c r="ACF2" s="89"/>
      <c r="ACG2" s="89"/>
      <c r="ACH2" s="89"/>
      <c r="ACI2" s="89"/>
      <c r="ACJ2" s="89"/>
      <c r="ACK2" s="89"/>
      <c r="ACL2" s="89"/>
      <c r="ACM2" s="89"/>
      <c r="ACN2" s="89"/>
      <c r="ACO2" s="89"/>
      <c r="ACP2" s="89"/>
      <c r="ACQ2" s="89"/>
      <c r="ACR2" s="89"/>
      <c r="ACS2" s="89"/>
      <c r="ACT2" s="89"/>
      <c r="ACU2" s="89"/>
      <c r="ACV2" s="89"/>
      <c r="ACW2" s="89"/>
      <c r="ACX2" s="89"/>
      <c r="ACY2" s="89"/>
      <c r="ACZ2" s="89"/>
      <c r="ADA2" s="89"/>
      <c r="ADB2" s="89"/>
      <c r="ADC2" s="89"/>
      <c r="ADD2" s="89"/>
      <c r="ADE2" s="89"/>
      <c r="ADF2" s="89"/>
      <c r="ADG2" s="89"/>
      <c r="ADH2" s="89"/>
      <c r="ADI2" s="89"/>
      <c r="ADJ2" s="89"/>
      <c r="ADK2" s="89"/>
      <c r="ADL2" s="89"/>
      <c r="ADM2" s="89"/>
      <c r="ADN2" s="89"/>
      <c r="ADO2" s="89"/>
      <c r="ADP2" s="89"/>
      <c r="ADQ2" s="89"/>
      <c r="ADR2" s="89"/>
      <c r="ADS2" s="89"/>
      <c r="ADT2" s="89"/>
      <c r="ADU2" s="89"/>
      <c r="ADV2" s="89"/>
      <c r="ADW2" s="89"/>
      <c r="ADX2" s="89"/>
      <c r="ADY2" s="89"/>
      <c r="ADZ2" s="89"/>
      <c r="AEA2" s="89"/>
      <c r="AEB2" s="89"/>
      <c r="AEC2" s="89"/>
      <c r="AED2" s="89"/>
      <c r="AEE2" s="89"/>
      <c r="AEF2" s="89"/>
      <c r="AEG2" s="89"/>
      <c r="AEH2" s="89"/>
      <c r="AEI2" s="89"/>
      <c r="AEJ2" s="89"/>
      <c r="AEK2" s="89"/>
      <c r="AEL2" s="89"/>
      <c r="AEM2" s="89"/>
      <c r="AEN2" s="89"/>
      <c r="AEO2" s="89"/>
      <c r="AEP2" s="89"/>
      <c r="AEQ2" s="89"/>
      <c r="AER2" s="89"/>
      <c r="AES2" s="89"/>
      <c r="AET2" s="89"/>
      <c r="AEU2" s="89"/>
      <c r="AEV2" s="89"/>
      <c r="AEW2" s="89"/>
      <c r="AEX2" s="89"/>
      <c r="AEY2" s="89"/>
      <c r="AEZ2" s="89"/>
      <c r="AFA2" s="89"/>
      <c r="AFB2" s="89"/>
      <c r="AFC2" s="89"/>
      <c r="AFD2" s="89"/>
      <c r="AFE2" s="89"/>
      <c r="AFF2" s="89"/>
      <c r="AFG2" s="89"/>
      <c r="AFH2" s="89"/>
      <c r="AFI2" s="89"/>
      <c r="AFJ2" s="89"/>
      <c r="AFK2" s="89"/>
      <c r="AFL2" s="89"/>
      <c r="AFM2" s="89"/>
      <c r="AFN2" s="89"/>
      <c r="AFO2" s="89"/>
      <c r="AFP2" s="89"/>
      <c r="AFQ2" s="89"/>
      <c r="AFR2" s="89"/>
      <c r="AFS2" s="89"/>
      <c r="AFT2" s="89"/>
      <c r="AFU2" s="89"/>
      <c r="AFV2" s="89"/>
      <c r="AFW2" s="89"/>
      <c r="AFX2" s="89"/>
      <c r="AFY2" s="89"/>
      <c r="AFZ2" s="89"/>
      <c r="AGA2" s="89"/>
      <c r="AGB2" s="89"/>
      <c r="AGC2" s="89"/>
      <c r="AGD2" s="89"/>
      <c r="AGE2" s="89"/>
      <c r="AGF2" s="89"/>
      <c r="AGG2" s="89"/>
      <c r="AGH2" s="89"/>
      <c r="AGI2" s="89"/>
      <c r="AGJ2" s="89"/>
      <c r="AGK2" s="89"/>
      <c r="AGL2" s="89"/>
      <c r="AGM2" s="89"/>
      <c r="AGN2" s="89"/>
      <c r="AGO2" s="89"/>
      <c r="AGP2" s="89"/>
      <c r="AGQ2" s="89"/>
      <c r="AGR2" s="89"/>
      <c r="AGS2" s="89"/>
      <c r="AGT2" s="89"/>
      <c r="AGU2" s="89"/>
      <c r="AGV2" s="89"/>
      <c r="AGW2" s="89"/>
      <c r="AGX2" s="89"/>
      <c r="AGY2" s="89"/>
      <c r="AGZ2" s="89"/>
      <c r="AHA2" s="89"/>
      <c r="AHB2" s="89"/>
      <c r="AHC2" s="89"/>
      <c r="AHD2" s="89"/>
      <c r="AHE2" s="89"/>
      <c r="AHF2" s="89"/>
      <c r="AHG2" s="89"/>
      <c r="AHH2" s="89"/>
      <c r="AHI2" s="89"/>
      <c r="AHJ2" s="89"/>
      <c r="AHK2" s="89"/>
      <c r="AHL2" s="89"/>
      <c r="AHM2" s="89"/>
      <c r="AHN2" s="89"/>
      <c r="AHO2" s="89"/>
      <c r="AHP2" s="89"/>
      <c r="AHQ2" s="89"/>
      <c r="AHR2" s="89"/>
      <c r="AHS2" s="89"/>
      <c r="AHT2" s="89"/>
      <c r="AHU2" s="89"/>
      <c r="AHV2" s="89"/>
      <c r="AHW2" s="89"/>
      <c r="AHX2" s="89"/>
      <c r="AHY2" s="89"/>
      <c r="AHZ2" s="89"/>
      <c r="AIA2" s="89"/>
      <c r="AIB2" s="89"/>
      <c r="AIC2" s="89"/>
      <c r="AID2" s="89"/>
      <c r="AIE2" s="89"/>
      <c r="AIF2" s="89"/>
      <c r="AIG2" s="89"/>
      <c r="AIH2" s="89"/>
      <c r="AII2" s="89"/>
      <c r="AIJ2" s="89"/>
      <c r="AIK2" s="89"/>
      <c r="AIL2" s="89"/>
      <c r="AIM2" s="89"/>
      <c r="AIN2" s="89"/>
      <c r="AIO2" s="89"/>
      <c r="AIP2" s="89"/>
      <c r="AIQ2" s="89"/>
      <c r="AIR2" s="89"/>
      <c r="AIS2" s="89"/>
      <c r="AIT2" s="89"/>
      <c r="AIU2" s="89"/>
      <c r="AIV2" s="89"/>
      <c r="AIW2" s="89"/>
      <c r="AIX2" s="89"/>
      <c r="AIY2" s="89"/>
      <c r="AIZ2" s="89"/>
      <c r="AJA2" s="89"/>
      <c r="AJB2" s="89"/>
      <c r="AJC2" s="89"/>
      <c r="AJD2" s="89"/>
      <c r="AJE2" s="89"/>
      <c r="AJF2" s="89"/>
      <c r="AJG2" s="89"/>
      <c r="AJH2" s="89"/>
      <c r="AJI2" s="89"/>
      <c r="AJJ2" s="89"/>
      <c r="AJK2" s="89"/>
      <c r="AJL2" s="89"/>
      <c r="AJM2" s="89"/>
      <c r="AJN2" s="89"/>
      <c r="AJO2" s="89"/>
      <c r="AJP2" s="89"/>
      <c r="AJQ2" s="89"/>
      <c r="AJR2" s="89"/>
      <c r="AJS2" s="89"/>
      <c r="AJT2" s="89"/>
      <c r="AJU2" s="89"/>
      <c r="AJV2" s="89"/>
      <c r="AJW2" s="89"/>
      <c r="AJX2" s="89"/>
      <c r="AJY2" s="89"/>
      <c r="AJZ2" s="89"/>
      <c r="AKA2" s="89"/>
      <c r="AKB2" s="89"/>
      <c r="AKC2" s="89"/>
      <c r="AKD2" s="89"/>
      <c r="AKE2" s="89"/>
      <c r="AKF2" s="89"/>
      <c r="AKG2" s="89"/>
      <c r="AKH2" s="89"/>
      <c r="AKI2" s="89"/>
      <c r="AKJ2" s="89"/>
      <c r="AKK2" s="89"/>
      <c r="AKL2" s="89"/>
      <c r="AKM2" s="89"/>
      <c r="AKN2" s="89"/>
      <c r="AKO2" s="89"/>
      <c r="AKP2" s="89"/>
      <c r="AKQ2" s="89"/>
      <c r="AKR2" s="89"/>
      <c r="AKS2" s="89"/>
      <c r="AKT2" s="89"/>
      <c r="AKU2" s="89"/>
      <c r="AKV2" s="89"/>
      <c r="AKW2" s="89"/>
      <c r="AKX2" s="89"/>
      <c r="AKY2" s="89"/>
      <c r="AKZ2" s="89"/>
      <c r="ALA2" s="89"/>
      <c r="ALB2" s="89"/>
      <c r="ALC2" s="89"/>
      <c r="ALD2" s="89"/>
      <c r="ALE2" s="89"/>
      <c r="ALF2" s="89"/>
      <c r="ALG2" s="89"/>
      <c r="ALH2" s="89"/>
      <c r="ALI2" s="89"/>
      <c r="ALJ2" s="89"/>
      <c r="ALK2" s="89"/>
      <c r="ALL2" s="89"/>
      <c r="ALM2" s="89"/>
      <c r="ALN2" s="89"/>
      <c r="ALO2" s="89"/>
      <c r="ALP2" s="89"/>
      <c r="ALQ2" s="89"/>
      <c r="ALR2" s="89"/>
      <c r="ALS2" s="89"/>
      <c r="ALT2" s="89"/>
      <c r="ALU2" s="89"/>
      <c r="ALV2" s="89"/>
      <c r="ALW2" s="89"/>
      <c r="ALX2" s="89"/>
      <c r="ALY2" s="89"/>
      <c r="ALZ2" s="89"/>
      <c r="AMA2" s="89"/>
      <c r="AMB2" s="89"/>
      <c r="AMC2" s="89"/>
      <c r="AMD2" s="89"/>
      <c r="AME2" s="89"/>
      <c r="AMF2" s="89"/>
      <c r="AMG2" s="89"/>
      <c r="AMH2" s="89"/>
      <c r="AMI2" s="89"/>
      <c r="AMJ2" s="89"/>
      <c r="AMK2" s="89"/>
      <c r="AML2" s="89"/>
      <c r="AMM2" s="89"/>
      <c r="AMN2" s="89"/>
      <c r="AMO2" s="89"/>
      <c r="AMP2" s="89"/>
      <c r="AMQ2" s="89"/>
      <c r="AMR2" s="89"/>
      <c r="AMS2" s="89"/>
      <c r="AMT2" s="89"/>
      <c r="AMU2" s="89"/>
      <c r="AMV2" s="89"/>
      <c r="AMW2" s="89"/>
      <c r="AMX2" s="89"/>
      <c r="AMY2" s="89"/>
      <c r="AMZ2" s="89"/>
      <c r="ANA2" s="89"/>
      <c r="ANB2" s="89"/>
      <c r="ANC2" s="89"/>
      <c r="AND2" s="89"/>
      <c r="ANE2" s="89"/>
      <c r="ANF2" s="89"/>
      <c r="ANG2" s="89"/>
      <c r="ANH2" s="89"/>
      <c r="ANI2" s="89"/>
      <c r="ANJ2" s="89"/>
      <c r="ANK2" s="89"/>
      <c r="ANL2" s="89"/>
      <c r="ANM2" s="89"/>
      <c r="ANN2" s="89"/>
      <c r="ANO2" s="89"/>
      <c r="ANP2" s="89"/>
      <c r="ANQ2" s="89"/>
      <c r="ANR2" s="89"/>
      <c r="ANS2" s="89"/>
      <c r="ANT2" s="89"/>
      <c r="ANU2" s="89"/>
      <c r="ANV2" s="89"/>
      <c r="ANW2" s="89"/>
      <c r="ANX2" s="89"/>
      <c r="ANY2" s="89"/>
      <c r="ANZ2" s="89"/>
      <c r="AOA2" s="89"/>
      <c r="AOB2" s="89"/>
      <c r="AOC2" s="89"/>
      <c r="AOD2" s="89"/>
      <c r="AOE2" s="89"/>
      <c r="AOF2" s="89"/>
      <c r="AOG2" s="89"/>
      <c r="AOH2" s="89"/>
      <c r="AOI2" s="89"/>
      <c r="AOJ2" s="89"/>
      <c r="AOK2" s="89"/>
      <c r="AOL2" s="89"/>
      <c r="AOM2" s="89"/>
      <c r="AON2" s="89"/>
      <c r="AOO2" s="89"/>
      <c r="AOP2" s="89"/>
      <c r="AOQ2" s="89"/>
      <c r="AOR2" s="89"/>
      <c r="AOS2" s="89"/>
      <c r="AOT2" s="89"/>
      <c r="AOU2" s="89"/>
      <c r="AOV2" s="89"/>
      <c r="AOW2" s="89"/>
      <c r="AOX2" s="89"/>
      <c r="AOY2" s="89"/>
      <c r="AOZ2" s="89"/>
      <c r="APA2" s="89"/>
      <c r="APB2" s="89"/>
      <c r="APC2" s="89"/>
      <c r="APD2" s="89"/>
      <c r="APE2" s="89"/>
      <c r="APF2" s="89"/>
      <c r="APG2" s="89"/>
      <c r="APH2" s="89"/>
      <c r="API2" s="89"/>
      <c r="APJ2" s="89"/>
      <c r="APK2" s="89"/>
      <c r="APL2" s="89"/>
      <c r="APM2" s="89"/>
      <c r="APN2" s="89"/>
      <c r="APO2" s="89"/>
      <c r="APP2" s="89"/>
      <c r="APQ2" s="89"/>
      <c r="APR2" s="89"/>
      <c r="APS2" s="89"/>
      <c r="APT2" s="89"/>
      <c r="APU2" s="89"/>
      <c r="APV2" s="89"/>
      <c r="APW2" s="89"/>
      <c r="APX2" s="89"/>
      <c r="APY2" s="89"/>
      <c r="APZ2" s="89"/>
      <c r="AQA2" s="89"/>
      <c r="AQB2" s="89"/>
      <c r="AQC2" s="89"/>
      <c r="AQD2" s="89"/>
      <c r="AQE2" s="89"/>
      <c r="AQF2" s="89"/>
      <c r="AQG2" s="89"/>
      <c r="AQH2" s="89"/>
      <c r="AQI2" s="89"/>
      <c r="AQJ2" s="89"/>
      <c r="AQK2" s="89"/>
      <c r="AQL2" s="89"/>
      <c r="AQM2" s="89"/>
      <c r="AQN2" s="89"/>
      <c r="AQO2" s="89"/>
      <c r="AQP2" s="89"/>
      <c r="AQQ2" s="89"/>
      <c r="AQR2" s="89"/>
      <c r="AQS2" s="89"/>
      <c r="AQT2" s="89"/>
      <c r="AQU2" s="89"/>
      <c r="AQV2" s="89"/>
      <c r="AQW2" s="89"/>
      <c r="AQX2" s="89"/>
      <c r="AQY2" s="89"/>
      <c r="AQZ2" s="89"/>
      <c r="ARA2" s="89"/>
      <c r="ARB2" s="89"/>
      <c r="ARC2" s="89"/>
      <c r="ARD2" s="89"/>
      <c r="ARE2" s="89"/>
      <c r="ARF2" s="89"/>
      <c r="ARG2" s="89"/>
      <c r="ARH2" s="89"/>
      <c r="ARI2" s="89"/>
      <c r="ARJ2" s="89"/>
      <c r="ARK2" s="89"/>
      <c r="ARL2" s="89"/>
      <c r="ARM2" s="89"/>
      <c r="ARN2" s="89"/>
      <c r="ARO2" s="89"/>
      <c r="ARP2" s="89"/>
      <c r="ARQ2" s="89"/>
      <c r="ARR2" s="89"/>
      <c r="ARS2" s="89"/>
      <c r="ART2" s="89"/>
      <c r="ARU2" s="89"/>
      <c r="ARV2" s="89"/>
      <c r="ARW2" s="89"/>
      <c r="ARX2" s="89"/>
      <c r="ARY2" s="89"/>
      <c r="ARZ2" s="89"/>
      <c r="ASA2" s="89"/>
      <c r="ASB2" s="89"/>
      <c r="ASC2" s="89"/>
      <c r="ASD2" s="89"/>
      <c r="ASE2" s="89"/>
      <c r="ASF2" s="89"/>
      <c r="ASG2" s="89"/>
      <c r="ASH2" s="89"/>
      <c r="ASI2" s="89"/>
      <c r="ASJ2" s="89"/>
      <c r="ASK2" s="89"/>
      <c r="ASL2" s="89"/>
      <c r="ASM2" s="89"/>
      <c r="ASN2" s="89"/>
      <c r="ASO2" s="89"/>
      <c r="ASP2" s="89"/>
      <c r="ASQ2" s="89"/>
      <c r="ASR2" s="89"/>
      <c r="ASS2" s="89"/>
      <c r="AST2" s="89"/>
      <c r="ASU2" s="89"/>
      <c r="ASV2" s="89"/>
      <c r="ASW2" s="89"/>
      <c r="ASX2" s="89"/>
      <c r="ASY2" s="89"/>
      <c r="ASZ2" s="89"/>
      <c r="ATA2" s="89"/>
      <c r="ATB2" s="89"/>
      <c r="ATC2" s="89"/>
      <c r="ATD2" s="89"/>
      <c r="ATE2" s="89"/>
      <c r="ATF2" s="89"/>
      <c r="ATG2" s="89"/>
      <c r="ATH2" s="89"/>
      <c r="ATI2" s="89"/>
      <c r="ATJ2" s="89"/>
      <c r="ATK2" s="89"/>
      <c r="ATL2" s="89"/>
      <c r="ATM2" s="89"/>
      <c r="ATN2" s="89"/>
      <c r="ATO2" s="89"/>
      <c r="ATP2" s="89"/>
      <c r="ATQ2" s="89"/>
      <c r="ATR2" s="89"/>
      <c r="ATS2" s="89"/>
      <c r="ATT2" s="89"/>
      <c r="ATU2" s="89"/>
      <c r="ATV2" s="89"/>
      <c r="ATW2" s="89"/>
      <c r="ATX2" s="89"/>
      <c r="ATY2" s="89"/>
      <c r="ATZ2" s="89"/>
      <c r="AUA2" s="89"/>
      <c r="AUB2" s="89"/>
      <c r="AUC2" s="89"/>
      <c r="AUD2" s="89"/>
      <c r="AUE2" s="89"/>
      <c r="AUF2" s="89"/>
      <c r="AUG2" s="89"/>
      <c r="AUH2" s="89"/>
      <c r="AUI2" s="89"/>
      <c r="AUJ2" s="89"/>
      <c r="AUK2" s="89"/>
      <c r="AUL2" s="89"/>
      <c r="AUM2" s="89"/>
      <c r="AUN2" s="89"/>
      <c r="AUO2" s="89"/>
      <c r="AUP2" s="89"/>
      <c r="AUQ2" s="89"/>
      <c r="AUR2" s="89"/>
      <c r="AUS2" s="89"/>
      <c r="AUT2" s="89"/>
      <c r="AUU2" s="89"/>
      <c r="AUV2" s="89"/>
      <c r="AUW2" s="89"/>
      <c r="AUX2" s="89"/>
      <c r="AUY2" s="89"/>
      <c r="AUZ2" s="89"/>
      <c r="AVA2" s="89"/>
      <c r="AVB2" s="89"/>
      <c r="AVC2" s="89"/>
      <c r="AVD2" s="89"/>
      <c r="AVE2" s="89"/>
      <c r="AVF2" s="89"/>
      <c r="AVG2" s="89"/>
      <c r="AVH2" s="89"/>
      <c r="AVI2" s="89"/>
      <c r="AVJ2" s="89"/>
      <c r="AVK2" s="89"/>
      <c r="AVL2" s="89"/>
      <c r="AVM2" s="89"/>
      <c r="AVN2" s="89"/>
      <c r="AVO2" s="89"/>
      <c r="AVP2" s="89"/>
      <c r="AVQ2" s="89"/>
      <c r="AVR2" s="89"/>
      <c r="AVS2" s="89"/>
      <c r="AVT2" s="89"/>
      <c r="AVU2" s="89"/>
      <c r="AVV2" s="89"/>
      <c r="AVW2" s="89"/>
      <c r="AVX2" s="89"/>
      <c r="AVY2" s="89"/>
      <c r="AVZ2" s="89"/>
      <c r="AWA2" s="89"/>
      <c r="AWB2" s="89"/>
      <c r="AWC2" s="89"/>
      <c r="AWD2" s="89"/>
      <c r="AWE2" s="89"/>
      <c r="AWF2" s="89"/>
      <c r="AWG2" s="89"/>
      <c r="AWH2" s="89"/>
      <c r="AWI2" s="89"/>
      <c r="AWJ2" s="89"/>
      <c r="AWK2" s="89"/>
      <c r="AWL2" s="89"/>
      <c r="AWM2" s="89"/>
      <c r="AWN2" s="89"/>
      <c r="AWO2" s="89"/>
      <c r="AWP2" s="89"/>
      <c r="AWQ2" s="89"/>
      <c r="AWR2" s="89"/>
      <c r="AWS2" s="89"/>
      <c r="AWT2" s="89"/>
      <c r="AWU2" s="89"/>
      <c r="AWV2" s="89"/>
      <c r="AWW2" s="89"/>
      <c r="AWX2" s="89"/>
      <c r="AWY2" s="89"/>
      <c r="AWZ2" s="89"/>
      <c r="AXA2" s="89"/>
      <c r="AXB2" s="89"/>
      <c r="AXC2" s="89"/>
      <c r="AXD2" s="89"/>
      <c r="AXE2" s="89"/>
      <c r="AXF2" s="89"/>
      <c r="AXG2" s="89"/>
      <c r="AXH2" s="89"/>
      <c r="AXI2" s="89"/>
      <c r="AXJ2" s="89"/>
      <c r="AXK2" s="89"/>
      <c r="AXL2" s="89"/>
      <c r="AXM2" s="89"/>
      <c r="AXN2" s="89"/>
      <c r="AXO2" s="89"/>
      <c r="AXP2" s="89"/>
      <c r="AXQ2" s="89"/>
      <c r="AXR2" s="89"/>
      <c r="AXS2" s="89"/>
      <c r="AXT2" s="89"/>
      <c r="AXU2" s="89"/>
      <c r="AXV2" s="89"/>
      <c r="AXW2" s="89"/>
      <c r="AXX2" s="89"/>
      <c r="AXY2" s="89"/>
      <c r="AXZ2" s="89"/>
      <c r="AYA2" s="89"/>
      <c r="AYB2" s="89"/>
      <c r="AYC2" s="89"/>
      <c r="AYD2" s="89"/>
      <c r="AYE2" s="89"/>
      <c r="AYF2" s="89"/>
      <c r="AYG2" s="89"/>
      <c r="AYH2" s="89"/>
      <c r="AYI2" s="89"/>
      <c r="AYJ2" s="89"/>
      <c r="AYK2" s="89"/>
      <c r="AYL2" s="89"/>
      <c r="AYM2" s="89"/>
      <c r="AYN2" s="89"/>
      <c r="AYO2" s="89"/>
      <c r="AYP2" s="89"/>
      <c r="AYQ2" s="89"/>
      <c r="AYR2" s="89"/>
      <c r="AYS2" s="89"/>
      <c r="AYT2" s="89"/>
      <c r="AYU2" s="89"/>
      <c r="AYV2" s="89"/>
      <c r="AYW2" s="89"/>
      <c r="AYX2" s="89"/>
      <c r="AYY2" s="89"/>
      <c r="AYZ2" s="89"/>
      <c r="AZA2" s="89"/>
      <c r="AZB2" s="89"/>
      <c r="AZC2" s="89"/>
      <c r="AZD2" s="89"/>
      <c r="AZE2" s="89"/>
      <c r="AZF2" s="89"/>
      <c r="AZG2" s="89"/>
      <c r="AZH2" s="89"/>
      <c r="AZI2" s="89"/>
      <c r="AZJ2" s="89"/>
      <c r="AZK2" s="89"/>
      <c r="AZL2" s="89"/>
      <c r="AZM2" s="89"/>
      <c r="AZN2" s="89"/>
      <c r="AZO2" s="89"/>
      <c r="AZP2" s="89"/>
      <c r="AZQ2" s="89"/>
      <c r="AZR2" s="89"/>
      <c r="AZS2" s="89"/>
      <c r="AZT2" s="89"/>
      <c r="AZU2" s="89"/>
      <c r="AZV2" s="89"/>
      <c r="AZW2" s="89"/>
      <c r="AZX2" s="89"/>
      <c r="AZY2" s="89"/>
      <c r="AZZ2" s="89"/>
      <c r="BAA2" s="89"/>
      <c r="BAB2" s="89"/>
      <c r="BAC2" s="89"/>
      <c r="BAD2" s="89"/>
      <c r="BAE2" s="89"/>
      <c r="BAF2" s="89"/>
      <c r="BAG2" s="89"/>
      <c r="BAH2" s="89"/>
      <c r="BAI2" s="89"/>
      <c r="BAJ2" s="89"/>
      <c r="BAK2" s="89"/>
      <c r="BAL2" s="89"/>
      <c r="BAM2" s="89"/>
      <c r="BAN2" s="89"/>
      <c r="BAO2" s="89"/>
      <c r="BAP2" s="89"/>
      <c r="BAQ2" s="89"/>
      <c r="BAR2" s="89"/>
      <c r="BAS2" s="89"/>
      <c r="BAT2" s="89"/>
      <c r="BAU2" s="89"/>
      <c r="BAV2" s="89"/>
      <c r="BAW2" s="89"/>
      <c r="BAX2" s="89"/>
      <c r="BAY2" s="89"/>
      <c r="BAZ2" s="89"/>
      <c r="BBA2" s="89"/>
      <c r="BBB2" s="89"/>
      <c r="BBC2" s="89"/>
      <c r="BBD2" s="89"/>
      <c r="BBE2" s="89"/>
      <c r="BBF2" s="89"/>
      <c r="BBG2" s="89"/>
      <c r="BBH2" s="89"/>
      <c r="BBI2" s="89"/>
      <c r="BBJ2" s="89"/>
      <c r="BBK2" s="89"/>
      <c r="BBL2" s="89"/>
      <c r="BBM2" s="89"/>
      <c r="BBN2" s="89"/>
      <c r="BBO2" s="89"/>
      <c r="BBP2" s="89"/>
      <c r="BBQ2" s="89"/>
      <c r="BBR2" s="89"/>
      <c r="BBS2" s="89"/>
      <c r="BBT2" s="89"/>
      <c r="BBU2" s="89"/>
      <c r="BBV2" s="89"/>
      <c r="BBW2" s="89"/>
      <c r="BBX2" s="89"/>
      <c r="BBY2" s="89"/>
      <c r="BBZ2" s="89"/>
      <c r="BCA2" s="89"/>
      <c r="BCB2" s="89"/>
      <c r="BCC2" s="89"/>
      <c r="BCD2" s="89"/>
      <c r="BCE2" s="89"/>
      <c r="BCF2" s="89"/>
      <c r="BCG2" s="89"/>
      <c r="BCH2" s="89"/>
      <c r="BCI2" s="89"/>
      <c r="BCJ2" s="89"/>
      <c r="BCK2" s="89"/>
      <c r="BCL2" s="89"/>
      <c r="BCM2" s="89"/>
      <c r="BCN2" s="89"/>
      <c r="BCO2" s="89"/>
      <c r="BCP2" s="89"/>
      <c r="BCQ2" s="89"/>
      <c r="BCR2" s="89"/>
      <c r="BCS2" s="89"/>
      <c r="BCT2" s="89"/>
      <c r="BCU2" s="89"/>
      <c r="BCV2" s="89"/>
      <c r="BCW2" s="89"/>
      <c r="BCX2" s="89"/>
      <c r="BCY2" s="89"/>
      <c r="BCZ2" s="89"/>
      <c r="BDA2" s="89"/>
      <c r="BDB2" s="89"/>
      <c r="BDC2" s="89"/>
      <c r="BDD2" s="89"/>
      <c r="BDE2" s="89"/>
      <c r="BDF2" s="89"/>
      <c r="BDG2" s="89"/>
      <c r="BDH2" s="89"/>
      <c r="BDI2" s="89"/>
      <c r="BDJ2" s="89"/>
      <c r="BDK2" s="89"/>
      <c r="BDL2" s="89"/>
      <c r="BDM2" s="89"/>
      <c r="BDN2" s="89"/>
      <c r="BDO2" s="89"/>
      <c r="BDP2" s="89"/>
      <c r="BDQ2" s="89"/>
      <c r="BDR2" s="89"/>
      <c r="BDS2" s="89"/>
      <c r="BDT2" s="89"/>
      <c r="BDU2" s="89"/>
      <c r="BDV2" s="89"/>
      <c r="BDW2" s="89"/>
      <c r="BDX2" s="89"/>
      <c r="BDY2" s="89"/>
      <c r="BDZ2" s="89"/>
      <c r="BEA2" s="89"/>
      <c r="BEB2" s="89"/>
      <c r="BEC2" s="89"/>
      <c r="BED2" s="89"/>
      <c r="BEE2" s="89"/>
      <c r="BEF2" s="89"/>
      <c r="BEG2" s="89"/>
      <c r="BEH2" s="89"/>
      <c r="BEI2" s="89"/>
      <c r="BEJ2" s="89"/>
      <c r="BEK2" s="89"/>
      <c r="BEL2" s="89"/>
      <c r="BEM2" s="89"/>
      <c r="BEN2" s="89"/>
      <c r="BEO2" s="89"/>
      <c r="BEP2" s="89"/>
      <c r="BEQ2" s="89"/>
      <c r="BER2" s="89"/>
      <c r="BES2" s="89"/>
      <c r="BET2" s="89"/>
      <c r="BEU2" s="89"/>
      <c r="BEV2" s="89"/>
      <c r="BEW2" s="89"/>
      <c r="BEX2" s="89"/>
      <c r="BEY2" s="89"/>
      <c r="BEZ2" s="89"/>
      <c r="BFA2" s="89"/>
      <c r="BFB2" s="89"/>
      <c r="BFC2" s="89"/>
      <c r="BFD2" s="89"/>
      <c r="BFE2" s="89"/>
      <c r="BFF2" s="89"/>
      <c r="BFG2" s="89"/>
      <c r="BFH2" s="89"/>
      <c r="BFI2" s="89"/>
      <c r="BFJ2" s="89"/>
      <c r="BFK2" s="89"/>
      <c r="BFL2" s="89"/>
      <c r="BFM2" s="89"/>
      <c r="BFN2" s="89"/>
      <c r="BFO2" s="89"/>
      <c r="BFP2" s="89"/>
      <c r="BFQ2" s="89"/>
      <c r="BFR2" s="89"/>
      <c r="BFS2" s="89"/>
      <c r="BFT2" s="89"/>
      <c r="BFU2" s="89"/>
      <c r="BFV2" s="89"/>
      <c r="BFW2" s="89"/>
      <c r="BFX2" s="89"/>
      <c r="BFY2" s="89"/>
      <c r="BFZ2" s="89"/>
      <c r="BGA2" s="89"/>
      <c r="BGB2" s="89"/>
      <c r="BGC2" s="89"/>
      <c r="BGD2" s="89"/>
      <c r="BGE2" s="89"/>
      <c r="BGF2" s="89"/>
      <c r="BGG2" s="89"/>
      <c r="BGH2" s="89"/>
      <c r="BGI2" s="89"/>
      <c r="BGJ2" s="89"/>
      <c r="BGK2" s="89"/>
      <c r="BGL2" s="89"/>
      <c r="BGM2" s="89"/>
      <c r="BGN2" s="89"/>
      <c r="BGO2" s="89"/>
      <c r="BGP2" s="89"/>
      <c r="BGQ2" s="89"/>
      <c r="BGR2" s="89"/>
      <c r="BGS2" s="89"/>
      <c r="BGT2" s="89"/>
      <c r="BGU2" s="89"/>
      <c r="BGV2" s="89"/>
      <c r="BGW2" s="89"/>
      <c r="BGX2" s="89"/>
      <c r="BGY2" s="89"/>
      <c r="BGZ2" s="89"/>
      <c r="BHA2" s="89"/>
      <c r="BHB2" s="89"/>
      <c r="BHC2" s="89"/>
      <c r="BHD2" s="89"/>
      <c r="BHE2" s="89"/>
      <c r="BHF2" s="89"/>
      <c r="BHG2" s="89"/>
      <c r="BHH2" s="89"/>
      <c r="BHI2" s="89"/>
      <c r="BHJ2" s="89"/>
      <c r="BHK2" s="89"/>
      <c r="BHL2" s="89"/>
      <c r="BHM2" s="89"/>
      <c r="BHN2" s="89"/>
      <c r="BHO2" s="89"/>
      <c r="BHP2" s="89"/>
      <c r="BHQ2" s="89"/>
      <c r="BHR2" s="89"/>
      <c r="BHS2" s="89"/>
      <c r="BHT2" s="89"/>
      <c r="BHU2" s="89"/>
      <c r="BHV2" s="89"/>
      <c r="BHW2" s="89"/>
      <c r="BHX2" s="89"/>
      <c r="BHY2" s="89"/>
      <c r="BHZ2" s="89"/>
      <c r="BIA2" s="89"/>
      <c r="BIB2" s="89"/>
      <c r="BIC2" s="89"/>
      <c r="BID2" s="89"/>
      <c r="BIE2" s="89"/>
      <c r="BIF2" s="89"/>
      <c r="BIG2" s="89"/>
      <c r="BIH2" s="89"/>
      <c r="BII2" s="89"/>
      <c r="BIJ2" s="89"/>
      <c r="BIK2" s="89"/>
      <c r="BIL2" s="89"/>
      <c r="BIM2" s="89"/>
      <c r="BIN2" s="89"/>
      <c r="BIO2" s="89"/>
      <c r="BIP2" s="89"/>
      <c r="BIQ2" s="89"/>
      <c r="BIR2" s="89"/>
      <c r="BIS2" s="89"/>
      <c r="BIT2" s="89"/>
      <c r="BIU2" s="89"/>
      <c r="BIV2" s="89"/>
      <c r="BIW2" s="89"/>
      <c r="BIX2" s="89"/>
      <c r="BIY2" s="89"/>
      <c r="BIZ2" s="89"/>
      <c r="BJA2" s="89"/>
      <c r="BJB2" s="89"/>
      <c r="BJC2" s="89"/>
      <c r="BJD2" s="89"/>
      <c r="BJE2" s="89"/>
      <c r="BJF2" s="89"/>
      <c r="BJG2" s="89"/>
      <c r="BJH2" s="89"/>
      <c r="BJI2" s="89"/>
      <c r="BJJ2" s="89"/>
      <c r="BJK2" s="89"/>
      <c r="BJL2" s="89"/>
      <c r="BJM2" s="89"/>
      <c r="BJN2" s="89"/>
      <c r="BJO2" s="89"/>
      <c r="BJP2" s="89"/>
      <c r="BJQ2" s="89"/>
      <c r="BJR2" s="89"/>
      <c r="BJS2" s="89"/>
      <c r="BJT2" s="89"/>
      <c r="BJU2" s="89"/>
      <c r="BJV2" s="89"/>
      <c r="BJW2" s="89"/>
      <c r="BJX2" s="89"/>
      <c r="BJY2" s="89"/>
      <c r="BJZ2" s="89"/>
      <c r="BKA2" s="89"/>
      <c r="BKB2" s="89"/>
      <c r="BKC2" s="89"/>
      <c r="BKD2" s="89"/>
      <c r="BKE2" s="89"/>
      <c r="BKF2" s="89"/>
      <c r="BKG2" s="89"/>
      <c r="BKH2" s="89"/>
      <c r="BKI2" s="89"/>
      <c r="BKJ2" s="89"/>
      <c r="BKK2" s="89"/>
      <c r="BKL2" s="89"/>
      <c r="BKM2" s="89"/>
      <c r="BKN2" s="89"/>
      <c r="BKO2" s="89"/>
      <c r="BKP2" s="89"/>
      <c r="BKQ2" s="89"/>
      <c r="BKR2" s="89"/>
      <c r="BKS2" s="89"/>
      <c r="BKT2" s="89"/>
      <c r="BKU2" s="89"/>
      <c r="BKV2" s="89"/>
      <c r="BKW2" s="89"/>
      <c r="BKX2" s="89"/>
      <c r="BKY2" s="89"/>
      <c r="BKZ2" s="89"/>
      <c r="BLA2" s="89"/>
      <c r="BLB2" s="89"/>
      <c r="BLC2" s="89"/>
      <c r="BLD2" s="89"/>
      <c r="BLE2" s="89"/>
      <c r="BLF2" s="89"/>
      <c r="BLG2" s="89"/>
      <c r="BLH2" s="89"/>
      <c r="BLI2" s="89"/>
      <c r="BLJ2" s="89"/>
      <c r="BLK2" s="89"/>
      <c r="BLL2" s="89"/>
      <c r="BLM2" s="89"/>
      <c r="BLN2" s="89"/>
      <c r="BLO2" s="89"/>
      <c r="BLP2" s="89"/>
      <c r="BLQ2" s="89"/>
      <c r="BLR2" s="89"/>
      <c r="BLS2" s="89"/>
      <c r="BLT2" s="89"/>
      <c r="BLU2" s="89"/>
      <c r="BLV2" s="89"/>
      <c r="BLW2" s="89"/>
      <c r="BLX2" s="89"/>
      <c r="BLY2" s="89"/>
      <c r="BLZ2" s="89"/>
      <c r="BMA2" s="89"/>
      <c r="BMB2" s="89"/>
      <c r="BMC2" s="89"/>
      <c r="BMD2" s="89"/>
      <c r="BME2" s="89"/>
      <c r="BMF2" s="89"/>
      <c r="BMG2" s="89"/>
      <c r="BMH2" s="89"/>
      <c r="BMI2" s="89"/>
      <c r="BMJ2" s="89"/>
      <c r="BMK2" s="89"/>
      <c r="BML2" s="89"/>
      <c r="BMM2" s="89"/>
      <c r="BMN2" s="89"/>
      <c r="BMO2" s="89"/>
      <c r="BMP2" s="89"/>
      <c r="BMQ2" s="89"/>
      <c r="BMR2" s="89"/>
      <c r="BMS2" s="89"/>
      <c r="BMT2" s="89"/>
      <c r="BMU2" s="89"/>
      <c r="BMV2" s="89"/>
      <c r="BMW2" s="89"/>
      <c r="BMX2" s="89"/>
      <c r="BMY2" s="89"/>
      <c r="BMZ2" s="89"/>
      <c r="BNA2" s="89"/>
      <c r="BNB2" s="89"/>
      <c r="BNC2" s="89"/>
      <c r="BND2" s="89"/>
      <c r="BNE2" s="89"/>
      <c r="BNF2" s="89"/>
      <c r="BNG2" s="89"/>
      <c r="BNH2" s="89"/>
      <c r="BNI2" s="89"/>
      <c r="BNJ2" s="89"/>
      <c r="BNK2" s="89"/>
      <c r="BNL2" s="89"/>
      <c r="BNM2" s="89"/>
      <c r="BNN2" s="89"/>
      <c r="BNO2" s="89"/>
      <c r="BNP2" s="89"/>
      <c r="BNQ2" s="89"/>
      <c r="BNR2" s="89"/>
      <c r="BNS2" s="89"/>
      <c r="BNT2" s="89"/>
      <c r="BNU2" s="89"/>
      <c r="BNV2" s="89"/>
      <c r="BNW2" s="89"/>
      <c r="BNX2" s="89"/>
      <c r="BNY2" s="89"/>
      <c r="BNZ2" s="89"/>
      <c r="BOA2" s="89"/>
      <c r="BOB2" s="89"/>
      <c r="BOC2" s="89"/>
      <c r="BOD2" s="89"/>
      <c r="BOE2" s="89"/>
      <c r="BOF2" s="89"/>
      <c r="BOG2" s="89"/>
      <c r="BOH2" s="89"/>
      <c r="BOI2" s="89"/>
      <c r="BOJ2" s="89"/>
      <c r="BOK2" s="89"/>
      <c r="BOL2" s="89"/>
      <c r="BOM2" s="89"/>
      <c r="BON2" s="89"/>
      <c r="BOO2" s="89"/>
      <c r="BOP2" s="89"/>
      <c r="BOQ2" s="89"/>
      <c r="BOR2" s="89"/>
      <c r="BOS2" s="89"/>
      <c r="BOT2" s="89"/>
      <c r="BOU2" s="89"/>
      <c r="BOV2" s="89"/>
      <c r="BOW2" s="89"/>
      <c r="BOX2" s="89"/>
      <c r="BOY2" s="89"/>
      <c r="BOZ2" s="89"/>
      <c r="BPA2" s="89"/>
      <c r="BPB2" s="89"/>
      <c r="BPC2" s="89"/>
      <c r="BPD2" s="89"/>
      <c r="BPE2" s="89"/>
      <c r="BPF2" s="89"/>
      <c r="BPG2" s="89"/>
      <c r="BPH2" s="89"/>
      <c r="BPI2" s="89"/>
      <c r="BPJ2" s="89"/>
      <c r="BPK2" s="89"/>
      <c r="BPL2" s="89"/>
      <c r="BPM2" s="89"/>
      <c r="BPN2" s="89"/>
      <c r="BPO2" s="89"/>
      <c r="BPP2" s="89"/>
      <c r="BPQ2" s="89"/>
      <c r="BPR2" s="89"/>
      <c r="BPS2" s="89"/>
      <c r="BPT2" s="89"/>
      <c r="BPU2" s="89"/>
      <c r="BPV2" s="89"/>
      <c r="BPW2" s="89"/>
      <c r="BPX2" s="89"/>
      <c r="BPY2" s="89"/>
      <c r="BPZ2" s="89"/>
      <c r="BQA2" s="89"/>
      <c r="BQB2" s="89"/>
      <c r="BQC2" s="89"/>
      <c r="BQD2" s="89"/>
      <c r="BQE2" s="89"/>
      <c r="BQF2" s="89"/>
      <c r="BQG2" s="89"/>
      <c r="BQH2" s="89"/>
      <c r="BQI2" s="89"/>
      <c r="BQJ2" s="89"/>
      <c r="BQK2" s="89"/>
      <c r="BQL2" s="89"/>
      <c r="BQM2" s="89"/>
      <c r="BQN2" s="89"/>
      <c r="BQO2" s="89"/>
      <c r="BQP2" s="89"/>
      <c r="BQQ2" s="89"/>
      <c r="BQR2" s="89"/>
      <c r="BQS2" s="89"/>
      <c r="BQT2" s="89"/>
      <c r="BQU2" s="89"/>
      <c r="BQV2" s="89"/>
      <c r="BQW2" s="89"/>
      <c r="BQX2" s="89"/>
      <c r="BQY2" s="89"/>
      <c r="BQZ2" s="89"/>
      <c r="BRA2" s="89"/>
      <c r="BRB2" s="89"/>
      <c r="BRC2" s="89"/>
      <c r="BRD2" s="89"/>
      <c r="BRE2" s="89"/>
      <c r="BRF2" s="89"/>
      <c r="BRG2" s="89"/>
      <c r="BRH2" s="89"/>
      <c r="BRI2" s="89"/>
      <c r="BRJ2" s="89"/>
      <c r="BRK2" s="89"/>
      <c r="BRL2" s="89"/>
      <c r="BRM2" s="89"/>
      <c r="BRN2" s="89"/>
      <c r="BRO2" s="89"/>
      <c r="BRP2" s="89"/>
      <c r="BRQ2" s="89"/>
      <c r="BRR2" s="89"/>
      <c r="BRS2" s="89"/>
      <c r="BRT2" s="89"/>
      <c r="BRU2" s="89"/>
      <c r="BRV2" s="89"/>
      <c r="BRW2" s="89"/>
      <c r="BRX2" s="89"/>
      <c r="BRY2" s="89"/>
      <c r="BRZ2" s="89"/>
      <c r="BSA2" s="89"/>
      <c r="BSB2" s="89"/>
      <c r="BSC2" s="89"/>
      <c r="BSD2" s="89"/>
      <c r="BSE2" s="89"/>
      <c r="BSF2" s="89"/>
      <c r="BSG2" s="89"/>
      <c r="BSH2" s="89"/>
      <c r="BSI2" s="89"/>
      <c r="BSJ2" s="89"/>
      <c r="BSK2" s="89"/>
      <c r="BSL2" s="89"/>
      <c r="BSM2" s="89"/>
      <c r="BSN2" s="89"/>
      <c r="BSO2" s="89"/>
      <c r="BSP2" s="89"/>
      <c r="BSQ2" s="89"/>
      <c r="BSR2" s="89"/>
      <c r="BSS2" s="89"/>
      <c r="BST2" s="89"/>
      <c r="BSU2" s="89"/>
      <c r="BSV2" s="89"/>
      <c r="BSW2" s="89"/>
      <c r="BSX2" s="89"/>
      <c r="BSY2" s="89"/>
      <c r="BSZ2" s="89"/>
      <c r="BTA2" s="89"/>
      <c r="BTB2" s="89"/>
      <c r="BTC2" s="89"/>
      <c r="BTD2" s="89"/>
      <c r="BTE2" s="89"/>
      <c r="BTF2" s="89"/>
      <c r="BTG2" s="89"/>
      <c r="BTH2" s="89"/>
      <c r="BTI2" s="89"/>
      <c r="BTJ2" s="89"/>
      <c r="BTK2" s="89"/>
      <c r="BTL2" s="89"/>
      <c r="BTM2" s="89"/>
      <c r="BTN2" s="89"/>
      <c r="BTO2" s="89"/>
      <c r="BTP2" s="89"/>
      <c r="BTQ2" s="89"/>
      <c r="BTR2" s="89"/>
      <c r="BTS2" s="89"/>
      <c r="BTT2" s="89"/>
      <c r="BTU2" s="89"/>
      <c r="BTV2" s="89"/>
      <c r="BTW2" s="89"/>
      <c r="BTX2" s="89"/>
      <c r="BTY2" s="89"/>
      <c r="BTZ2" s="89"/>
      <c r="BUA2" s="89"/>
      <c r="BUB2" s="89"/>
      <c r="BUC2" s="89"/>
      <c r="BUD2" s="89"/>
      <c r="BUE2" s="89"/>
      <c r="BUF2" s="89"/>
      <c r="BUG2" s="89"/>
      <c r="BUH2" s="89"/>
      <c r="BUI2" s="89"/>
      <c r="BUJ2" s="89"/>
      <c r="BUK2" s="89"/>
      <c r="BUL2" s="89"/>
      <c r="BUM2" s="89"/>
      <c r="BUN2" s="89"/>
      <c r="BUO2" s="89"/>
      <c r="BUP2" s="89"/>
      <c r="BUQ2" s="89"/>
      <c r="BUR2" s="89"/>
      <c r="BUS2" s="89"/>
      <c r="BUT2" s="89"/>
      <c r="BUU2" s="89"/>
      <c r="BUV2" s="89"/>
      <c r="BUW2" s="89"/>
      <c r="BUX2" s="89"/>
      <c r="BUY2" s="89"/>
      <c r="BUZ2" s="89"/>
      <c r="BVA2" s="89"/>
      <c r="BVB2" s="89"/>
      <c r="BVC2" s="89"/>
      <c r="BVD2" s="89"/>
      <c r="BVE2" s="89"/>
      <c r="BVF2" s="89"/>
      <c r="BVG2" s="89"/>
      <c r="BVH2" s="89"/>
      <c r="BVI2" s="89"/>
      <c r="BVJ2" s="89"/>
      <c r="BVK2" s="89"/>
      <c r="BVL2" s="89"/>
      <c r="BVM2" s="89"/>
      <c r="BVN2" s="89"/>
      <c r="BVO2" s="89"/>
      <c r="BVP2" s="89"/>
      <c r="BVQ2" s="89"/>
      <c r="BVR2" s="89"/>
      <c r="BVS2" s="89"/>
      <c r="BVT2" s="89"/>
      <c r="BVU2" s="89"/>
      <c r="BVV2" s="89"/>
      <c r="BVW2" s="89"/>
      <c r="BVX2" s="89"/>
      <c r="BVY2" s="89"/>
      <c r="BVZ2" s="89"/>
      <c r="BWA2" s="89"/>
      <c r="BWB2" s="89"/>
      <c r="BWC2" s="89"/>
      <c r="BWD2" s="89"/>
      <c r="BWE2" s="89"/>
      <c r="BWF2" s="89"/>
      <c r="BWG2" s="89"/>
      <c r="BWH2" s="89"/>
      <c r="BWI2" s="89"/>
      <c r="BWJ2" s="89"/>
      <c r="BWK2" s="89"/>
      <c r="BWL2" s="89"/>
      <c r="BWM2" s="89"/>
      <c r="BWN2" s="89"/>
      <c r="BWO2" s="89"/>
      <c r="BWP2" s="89"/>
      <c r="BWQ2" s="89"/>
      <c r="BWR2" s="89"/>
      <c r="BWS2" s="89"/>
      <c r="BWT2" s="89"/>
      <c r="BWU2" s="89"/>
      <c r="BWV2" s="89"/>
      <c r="BWW2" s="89"/>
      <c r="BWX2" s="89"/>
      <c r="BWY2" s="89"/>
      <c r="BWZ2" s="89"/>
      <c r="BXA2" s="89"/>
      <c r="BXB2" s="89"/>
      <c r="BXC2" s="89"/>
      <c r="BXD2" s="89"/>
      <c r="BXE2" s="89"/>
      <c r="BXF2" s="89"/>
      <c r="BXG2" s="89"/>
      <c r="BXH2" s="89"/>
      <c r="BXI2" s="89"/>
      <c r="BXJ2" s="89"/>
      <c r="BXK2" s="89"/>
      <c r="BXL2" s="89"/>
    </row>
    <row r="3" spans="1:1988" ht="21" x14ac:dyDescent="0.5">
      <c r="A3" s="32"/>
      <c r="B3" s="33" t="s">
        <v>58</v>
      </c>
      <c r="C3" s="33" t="s">
        <v>59</v>
      </c>
    </row>
    <row r="4" spans="1:1988" x14ac:dyDescent="0.3">
      <c r="B4" s="34" t="s">
        <v>60</v>
      </c>
      <c r="C4" s="34">
        <v>800</v>
      </c>
      <c r="D4" s="35"/>
      <c r="E4" s="10"/>
    </row>
    <row r="5" spans="1:1988" x14ac:dyDescent="0.25">
      <c r="B5" s="34" t="s">
        <v>61</v>
      </c>
      <c r="C5" s="34">
        <v>200</v>
      </c>
      <c r="D5" s="35"/>
    </row>
    <row r="6" spans="1:1988" x14ac:dyDescent="0.25">
      <c r="B6" s="34" t="s">
        <v>6</v>
      </c>
      <c r="C6" s="34">
        <v>5</v>
      </c>
      <c r="D6" s="35"/>
    </row>
    <row r="7" spans="1:1988" x14ac:dyDescent="0.25">
      <c r="B7" s="34" t="s">
        <v>62</v>
      </c>
      <c r="C7" s="34">
        <v>50</v>
      </c>
      <c r="D7" s="35"/>
    </row>
    <row r="8" spans="1:1988" x14ac:dyDescent="0.25">
      <c r="B8" s="36" t="s">
        <v>9</v>
      </c>
      <c r="C8" s="36">
        <v>1200</v>
      </c>
      <c r="D8" s="35"/>
    </row>
    <row r="9" spans="1:1988" x14ac:dyDescent="0.25">
      <c r="B9" s="36" t="s">
        <v>12</v>
      </c>
      <c r="C9" s="36">
        <v>800</v>
      </c>
      <c r="D9" s="35"/>
    </row>
    <row r="10" spans="1:1988" x14ac:dyDescent="0.25">
      <c r="B10" s="34" t="s">
        <v>63</v>
      </c>
      <c r="C10" s="37">
        <v>0.15</v>
      </c>
      <c r="D10" s="35"/>
    </row>
    <row r="11" spans="1:1988" x14ac:dyDescent="0.25">
      <c r="B11" s="34" t="s">
        <v>64</v>
      </c>
      <c r="C11" s="37">
        <v>0.1</v>
      </c>
      <c r="D11" s="35"/>
    </row>
    <row r="12" spans="1:1988" x14ac:dyDescent="0.25">
      <c r="B12" s="34" t="s">
        <v>28</v>
      </c>
      <c r="C12" s="34">
        <v>600</v>
      </c>
      <c r="D12" s="34" t="s">
        <v>65</v>
      </c>
    </row>
    <row r="13" spans="1:1988" x14ac:dyDescent="0.25">
      <c r="B13" s="34" t="s">
        <v>66</v>
      </c>
      <c r="C13" s="34">
        <v>400</v>
      </c>
      <c r="D13" s="38" t="s">
        <v>67</v>
      </c>
    </row>
    <row r="14" spans="1:1988" x14ac:dyDescent="0.25">
      <c r="B14" s="34" t="s">
        <v>48</v>
      </c>
      <c r="C14" s="37">
        <v>0.25</v>
      </c>
      <c r="D14" s="35"/>
    </row>
    <row r="15" spans="1:1988" x14ac:dyDescent="0.25">
      <c r="B15" s="34" t="s">
        <v>51</v>
      </c>
      <c r="C15" s="37">
        <v>0.3</v>
      </c>
      <c r="D15" s="35"/>
    </row>
    <row r="16" spans="1:1988" x14ac:dyDescent="0.3">
      <c r="B16" s="34" t="s">
        <v>68</v>
      </c>
      <c r="C16" s="39">
        <v>0.11799999999999999</v>
      </c>
      <c r="D16" s="35"/>
      <c r="M16" s="40"/>
    </row>
    <row r="17" spans="1:1512" x14ac:dyDescent="0.3">
      <c r="B17" s="35"/>
      <c r="C17" s="35"/>
      <c r="D17" s="35"/>
      <c r="M17" s="40"/>
    </row>
    <row r="18" spans="1:1512" x14ac:dyDescent="0.3">
      <c r="B18" s="35"/>
      <c r="C18" s="35"/>
      <c r="D18" s="35"/>
      <c r="M18" s="40"/>
    </row>
    <row r="19" spans="1:1512" s="31" customFormat="1" x14ac:dyDescent="0.3">
      <c r="A19" s="41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  <c r="IP19" s="42"/>
      <c r="IQ19" s="42"/>
      <c r="IR19" s="42"/>
      <c r="IS19" s="42"/>
      <c r="IT19" s="42"/>
      <c r="IU19" s="42"/>
      <c r="IV19" s="42"/>
      <c r="IW19" s="42"/>
      <c r="IX19" s="42"/>
      <c r="IY19" s="42"/>
      <c r="IZ19" s="42"/>
      <c r="JA19" s="42"/>
      <c r="JB19" s="42"/>
      <c r="JC19" s="42"/>
      <c r="JD19" s="42"/>
      <c r="JE19" s="42"/>
      <c r="JF19" s="42"/>
      <c r="JG19" s="42"/>
      <c r="JH19" s="42"/>
      <c r="JI19" s="42"/>
      <c r="JJ19" s="42"/>
      <c r="JK19" s="42"/>
      <c r="JL19" s="42"/>
      <c r="JM19" s="42"/>
      <c r="JN19" s="42"/>
      <c r="JO19" s="42"/>
      <c r="JP19" s="42"/>
      <c r="JQ19" s="42"/>
      <c r="JR19" s="42"/>
      <c r="JS19" s="42"/>
      <c r="JT19" s="42"/>
      <c r="JU19" s="42"/>
      <c r="JV19" s="42"/>
      <c r="JW19" s="42"/>
      <c r="JX19" s="42"/>
      <c r="JY19" s="42"/>
      <c r="JZ19" s="42"/>
      <c r="KA19" s="42"/>
      <c r="KB19" s="42"/>
      <c r="KC19" s="42"/>
      <c r="KD19" s="42"/>
      <c r="KE19" s="42"/>
      <c r="KF19" s="42"/>
      <c r="KG19" s="42"/>
      <c r="KH19" s="42"/>
      <c r="KI19" s="42"/>
      <c r="KJ19" s="42"/>
      <c r="KK19" s="42"/>
      <c r="KL19" s="42"/>
      <c r="KM19" s="42"/>
      <c r="KN19" s="42"/>
      <c r="KO19" s="42"/>
      <c r="KP19" s="42"/>
      <c r="KQ19" s="42"/>
      <c r="KR19" s="42"/>
      <c r="KS19" s="42"/>
      <c r="KT19" s="42"/>
      <c r="KU19" s="42"/>
      <c r="KV19" s="42"/>
      <c r="KW19" s="42"/>
      <c r="KX19" s="42"/>
      <c r="KY19" s="42"/>
      <c r="KZ19" s="42"/>
      <c r="LA19" s="42"/>
      <c r="LB19" s="42"/>
      <c r="LC19" s="42"/>
      <c r="LD19" s="42"/>
      <c r="LE19" s="42"/>
      <c r="LF19" s="42"/>
      <c r="LG19" s="42"/>
      <c r="LH19" s="42"/>
      <c r="LI19" s="42"/>
      <c r="LJ19" s="42"/>
      <c r="LK19" s="42"/>
      <c r="LL19" s="42"/>
      <c r="LM19" s="42"/>
      <c r="LN19" s="42"/>
      <c r="LO19" s="42"/>
      <c r="LP19" s="42"/>
      <c r="LQ19" s="42"/>
      <c r="LR19" s="42"/>
      <c r="LS19" s="42"/>
      <c r="LT19" s="42"/>
      <c r="LU19" s="42"/>
      <c r="LV19" s="42"/>
      <c r="LW19" s="42"/>
      <c r="LX19" s="42"/>
      <c r="LY19" s="42"/>
      <c r="LZ19" s="42"/>
      <c r="MA19" s="42"/>
      <c r="MB19" s="42"/>
      <c r="MC19" s="42"/>
      <c r="MD19" s="42"/>
      <c r="ME19" s="42"/>
      <c r="MF19" s="42"/>
      <c r="MG19" s="42"/>
      <c r="MH19" s="42"/>
      <c r="MI19" s="42"/>
      <c r="MJ19" s="42"/>
      <c r="MK19" s="42"/>
      <c r="ML19" s="42"/>
      <c r="MM19" s="42"/>
      <c r="MN19" s="42"/>
      <c r="MO19" s="42"/>
      <c r="MP19" s="42"/>
      <c r="MQ19" s="42"/>
      <c r="MR19" s="42"/>
      <c r="MS19" s="42"/>
      <c r="MT19" s="42"/>
      <c r="MU19" s="42"/>
      <c r="MV19" s="42"/>
      <c r="MW19" s="42"/>
      <c r="MX19" s="42"/>
      <c r="MY19" s="42"/>
      <c r="MZ19" s="42"/>
      <c r="NA19" s="42"/>
      <c r="NB19" s="42"/>
      <c r="NC19" s="42"/>
      <c r="ND19" s="42"/>
      <c r="NE19" s="42"/>
      <c r="NF19" s="42"/>
      <c r="NG19" s="42"/>
      <c r="NH19" s="42"/>
      <c r="NI19" s="42"/>
      <c r="NJ19" s="42"/>
      <c r="NK19" s="42"/>
      <c r="NL19" s="42"/>
      <c r="NM19" s="42"/>
      <c r="NN19" s="42"/>
      <c r="NO19" s="42"/>
      <c r="NP19" s="42"/>
      <c r="NQ19" s="42"/>
      <c r="NR19" s="42"/>
      <c r="NS19" s="42"/>
      <c r="NT19" s="42"/>
      <c r="NU19" s="42"/>
      <c r="NV19" s="42"/>
      <c r="NW19" s="42"/>
      <c r="NX19" s="42"/>
      <c r="NY19" s="42"/>
      <c r="NZ19" s="42"/>
      <c r="OA19" s="42"/>
      <c r="OB19" s="42"/>
      <c r="OC19" s="42"/>
      <c r="OD19" s="42"/>
      <c r="OE19" s="42"/>
      <c r="OF19" s="42"/>
      <c r="OG19" s="42"/>
      <c r="OH19" s="42"/>
      <c r="OI19" s="42"/>
      <c r="OJ19" s="42"/>
      <c r="OK19" s="42"/>
      <c r="OL19" s="42"/>
      <c r="OM19" s="42"/>
      <c r="ON19" s="42"/>
      <c r="OO19" s="42"/>
      <c r="OP19" s="42"/>
      <c r="OQ19" s="42"/>
      <c r="OR19" s="42"/>
      <c r="OS19" s="42"/>
      <c r="OT19" s="42"/>
      <c r="OU19" s="42"/>
      <c r="OV19" s="42"/>
      <c r="OW19" s="42"/>
      <c r="OX19" s="42"/>
      <c r="OY19" s="42"/>
      <c r="OZ19" s="42"/>
      <c r="PA19" s="42"/>
      <c r="PB19" s="42"/>
      <c r="PC19" s="42"/>
      <c r="PD19" s="42"/>
      <c r="PE19" s="42"/>
      <c r="PF19" s="42"/>
      <c r="PG19" s="42"/>
      <c r="PH19" s="42"/>
      <c r="PI19" s="42"/>
      <c r="PJ19" s="42"/>
      <c r="PK19" s="42"/>
      <c r="PL19" s="42"/>
      <c r="PM19" s="42"/>
      <c r="PN19" s="42"/>
      <c r="PO19" s="42"/>
      <c r="PP19" s="42"/>
      <c r="PQ19" s="42"/>
      <c r="PR19" s="42"/>
      <c r="PS19" s="42"/>
      <c r="PT19" s="42"/>
      <c r="PU19" s="42"/>
      <c r="PV19" s="42"/>
      <c r="PW19" s="42"/>
      <c r="PX19" s="42"/>
      <c r="PY19" s="42"/>
      <c r="PZ19" s="42"/>
      <c r="QA19" s="42"/>
      <c r="QB19" s="42"/>
      <c r="QC19" s="42"/>
      <c r="QD19" s="42"/>
      <c r="QE19" s="42"/>
      <c r="QF19" s="42"/>
      <c r="QG19" s="42"/>
      <c r="QH19" s="42"/>
      <c r="QI19" s="42"/>
      <c r="QJ19" s="42"/>
      <c r="QK19" s="42"/>
      <c r="QL19" s="42"/>
      <c r="QM19" s="42"/>
      <c r="QN19" s="42"/>
      <c r="QO19" s="42"/>
      <c r="QP19" s="42"/>
      <c r="QQ19" s="42"/>
      <c r="QR19" s="42"/>
      <c r="QS19" s="42"/>
      <c r="QT19" s="42"/>
      <c r="QU19" s="42"/>
      <c r="QV19" s="42"/>
      <c r="QW19" s="42"/>
      <c r="QX19" s="42"/>
      <c r="QY19" s="42"/>
      <c r="QZ19" s="42"/>
      <c r="RA19" s="42"/>
      <c r="RB19" s="42"/>
      <c r="RC19" s="42"/>
      <c r="RD19" s="42"/>
      <c r="RE19" s="42"/>
      <c r="RF19" s="42"/>
      <c r="RG19" s="42"/>
      <c r="RH19" s="42"/>
      <c r="RI19" s="42"/>
      <c r="RJ19" s="42"/>
      <c r="RK19" s="42"/>
      <c r="RL19" s="42"/>
      <c r="RM19" s="42"/>
      <c r="RN19" s="42"/>
      <c r="RO19" s="42"/>
      <c r="RP19" s="42"/>
      <c r="RQ19" s="42"/>
      <c r="RR19" s="42"/>
      <c r="RS19" s="42"/>
      <c r="RT19" s="42"/>
      <c r="RU19" s="42"/>
      <c r="RV19" s="42"/>
      <c r="RW19" s="42"/>
      <c r="RX19" s="42"/>
      <c r="RY19" s="42"/>
      <c r="RZ19" s="42"/>
      <c r="SA19" s="42"/>
      <c r="SB19" s="42"/>
      <c r="SC19" s="42"/>
      <c r="SD19" s="42"/>
      <c r="SE19" s="42"/>
      <c r="SF19" s="42"/>
      <c r="SG19" s="42"/>
      <c r="SH19" s="42"/>
      <c r="SI19" s="42"/>
      <c r="SJ19" s="42"/>
      <c r="SK19" s="42"/>
      <c r="SL19" s="42"/>
      <c r="SM19" s="42"/>
      <c r="SN19" s="42"/>
      <c r="SO19" s="42"/>
      <c r="SP19" s="42"/>
      <c r="SQ19" s="42"/>
      <c r="SR19" s="42"/>
      <c r="SS19" s="42"/>
      <c r="ST19" s="42"/>
      <c r="SU19" s="42"/>
      <c r="SV19" s="42"/>
      <c r="SW19" s="42"/>
      <c r="SX19" s="42"/>
      <c r="SY19" s="42"/>
      <c r="SZ19" s="42"/>
      <c r="TA19" s="42"/>
      <c r="TB19" s="42"/>
      <c r="TC19" s="42"/>
      <c r="TD19" s="42"/>
      <c r="TE19" s="42"/>
      <c r="TF19" s="42"/>
      <c r="TG19" s="42"/>
      <c r="TH19" s="42"/>
      <c r="TI19" s="42"/>
      <c r="TJ19" s="42"/>
      <c r="TK19" s="42"/>
      <c r="TL19" s="42"/>
      <c r="TM19" s="42"/>
      <c r="TN19" s="42"/>
      <c r="TO19" s="42"/>
      <c r="TP19" s="42"/>
      <c r="TQ19" s="42"/>
      <c r="TR19" s="42"/>
      <c r="TS19" s="42"/>
      <c r="TT19" s="42"/>
      <c r="TU19" s="42"/>
      <c r="TV19" s="42"/>
      <c r="TW19" s="42"/>
      <c r="TX19" s="42"/>
      <c r="TY19" s="42"/>
      <c r="TZ19" s="42"/>
      <c r="UA19" s="42"/>
      <c r="UB19" s="42"/>
      <c r="UC19" s="42"/>
      <c r="UD19" s="42"/>
      <c r="UE19" s="42"/>
      <c r="UF19" s="42"/>
      <c r="UG19" s="42"/>
      <c r="UH19" s="42"/>
      <c r="UI19" s="42"/>
      <c r="UJ19" s="42"/>
      <c r="UK19" s="42"/>
      <c r="UL19" s="42"/>
      <c r="UM19" s="42"/>
      <c r="UN19" s="42"/>
      <c r="UO19" s="42"/>
      <c r="UP19" s="42"/>
      <c r="UQ19" s="42"/>
      <c r="UR19" s="42"/>
      <c r="US19" s="42"/>
      <c r="UT19" s="42"/>
      <c r="UU19" s="42"/>
      <c r="UV19" s="42"/>
      <c r="UW19" s="42"/>
      <c r="UX19" s="42"/>
      <c r="UY19" s="42"/>
      <c r="UZ19" s="42"/>
      <c r="VA19" s="42"/>
      <c r="VB19" s="42"/>
      <c r="VC19" s="42"/>
      <c r="VD19" s="42"/>
      <c r="VE19" s="42"/>
      <c r="VF19" s="42"/>
      <c r="VG19" s="42"/>
      <c r="VH19" s="42"/>
      <c r="VI19" s="42"/>
      <c r="VJ19" s="42"/>
      <c r="VK19" s="42"/>
      <c r="VL19" s="42"/>
      <c r="VM19" s="42"/>
      <c r="VN19" s="42"/>
      <c r="VO19" s="42"/>
      <c r="VP19" s="42"/>
      <c r="VQ19" s="42"/>
      <c r="VR19" s="42"/>
      <c r="VS19" s="42"/>
      <c r="VT19" s="42"/>
      <c r="VU19" s="42"/>
      <c r="VV19" s="42"/>
      <c r="VW19" s="42"/>
      <c r="VX19" s="42"/>
      <c r="VY19" s="42"/>
      <c r="VZ19" s="42"/>
      <c r="WA19" s="42"/>
      <c r="WB19" s="42"/>
      <c r="WC19" s="42"/>
      <c r="WD19" s="42"/>
      <c r="WE19" s="42"/>
      <c r="WF19" s="42"/>
      <c r="WG19" s="42"/>
      <c r="WH19" s="42"/>
      <c r="WI19" s="42"/>
      <c r="WJ19" s="42"/>
      <c r="WK19" s="42"/>
      <c r="WL19" s="42"/>
      <c r="WM19" s="42"/>
      <c r="WN19" s="42"/>
      <c r="WO19" s="42"/>
      <c r="WP19" s="42"/>
      <c r="WQ19" s="42"/>
      <c r="WR19" s="42"/>
      <c r="WS19" s="42"/>
      <c r="WT19" s="42"/>
      <c r="WU19" s="42"/>
      <c r="WV19" s="42"/>
      <c r="WW19" s="42"/>
      <c r="WX19" s="42"/>
      <c r="WY19" s="42"/>
      <c r="WZ19" s="42"/>
      <c r="XA19" s="42"/>
      <c r="XB19" s="42"/>
      <c r="XC19" s="42"/>
      <c r="XD19" s="42"/>
      <c r="XE19" s="42"/>
      <c r="XF19" s="42"/>
      <c r="XG19" s="42"/>
      <c r="XH19" s="42"/>
      <c r="XI19" s="42"/>
      <c r="XJ19" s="42"/>
      <c r="XK19" s="42"/>
      <c r="XL19" s="42"/>
      <c r="XM19" s="42"/>
      <c r="XN19" s="42"/>
      <c r="XO19" s="42"/>
      <c r="XP19" s="42"/>
      <c r="XQ19" s="42"/>
      <c r="XR19" s="42"/>
      <c r="XS19" s="42"/>
      <c r="XT19" s="42"/>
      <c r="XU19" s="42"/>
      <c r="XV19" s="42"/>
      <c r="XW19" s="42"/>
      <c r="XX19" s="42"/>
      <c r="XY19" s="42"/>
      <c r="XZ19" s="42"/>
      <c r="YA19" s="42"/>
      <c r="YB19" s="42"/>
      <c r="YC19" s="42"/>
      <c r="YD19" s="42"/>
      <c r="YE19" s="42"/>
      <c r="YF19" s="42"/>
      <c r="YG19" s="42"/>
      <c r="YH19" s="42"/>
      <c r="YI19" s="42"/>
      <c r="YJ19" s="42"/>
      <c r="YK19" s="42"/>
      <c r="YL19" s="42"/>
      <c r="YM19" s="42"/>
      <c r="YN19" s="42"/>
      <c r="YO19" s="42"/>
      <c r="YP19" s="42"/>
      <c r="YQ19" s="42"/>
      <c r="YR19" s="42"/>
      <c r="YS19" s="42"/>
      <c r="YT19" s="42"/>
      <c r="YU19" s="42"/>
      <c r="YV19" s="42"/>
      <c r="YW19" s="42"/>
      <c r="YX19" s="42"/>
      <c r="YY19" s="42"/>
      <c r="YZ19" s="42"/>
      <c r="ZA19" s="42"/>
      <c r="ZB19" s="42"/>
      <c r="ZC19" s="42"/>
      <c r="ZD19" s="42"/>
      <c r="ZE19" s="42"/>
      <c r="ZF19" s="42"/>
      <c r="ZG19" s="42"/>
      <c r="ZH19" s="42"/>
      <c r="ZI19" s="42"/>
      <c r="ZJ19" s="42"/>
      <c r="ZK19" s="42"/>
      <c r="ZL19" s="42"/>
      <c r="ZM19" s="42"/>
      <c r="ZN19" s="42"/>
      <c r="ZO19" s="42"/>
      <c r="ZP19" s="42"/>
      <c r="ZQ19" s="42"/>
      <c r="ZR19" s="42"/>
      <c r="ZS19" s="42"/>
      <c r="ZT19" s="42"/>
      <c r="ZU19" s="42"/>
      <c r="ZV19" s="42"/>
      <c r="ZW19" s="42"/>
      <c r="ZX19" s="42"/>
      <c r="ZY19" s="42"/>
      <c r="ZZ19" s="42"/>
      <c r="AAA19" s="42"/>
      <c r="AAB19" s="42"/>
      <c r="AAC19" s="42"/>
      <c r="AAD19" s="42"/>
      <c r="AAE19" s="42"/>
      <c r="AAF19" s="42"/>
      <c r="AAG19" s="42"/>
      <c r="AAH19" s="42"/>
      <c r="AAI19" s="42"/>
      <c r="AAJ19" s="42"/>
      <c r="AAK19" s="42"/>
      <c r="AAL19" s="42"/>
      <c r="AAM19" s="42"/>
      <c r="AAN19" s="42"/>
      <c r="AAO19" s="42"/>
      <c r="AAP19" s="42"/>
      <c r="AAQ19" s="42"/>
      <c r="AAR19" s="42"/>
      <c r="AAS19" s="42"/>
      <c r="AAT19" s="42"/>
      <c r="AAU19" s="42"/>
      <c r="AAV19" s="42"/>
      <c r="AAW19" s="42"/>
      <c r="AAX19" s="42"/>
      <c r="AAY19" s="42"/>
      <c r="AAZ19" s="42"/>
      <c r="ABA19" s="42"/>
      <c r="ABB19" s="42"/>
      <c r="ABC19" s="42"/>
      <c r="ABD19" s="42"/>
      <c r="ABE19" s="42"/>
      <c r="ABF19" s="42"/>
      <c r="ABG19" s="42"/>
      <c r="ABH19" s="42"/>
      <c r="ABI19" s="42"/>
      <c r="ABJ19" s="42"/>
      <c r="ABK19" s="42"/>
      <c r="ABL19" s="42"/>
      <c r="ABM19" s="42"/>
      <c r="ABN19" s="42"/>
      <c r="ABO19" s="42"/>
      <c r="ABP19" s="42"/>
      <c r="ABQ19" s="42"/>
      <c r="ABR19" s="42"/>
      <c r="ABS19" s="42"/>
      <c r="ABT19" s="42"/>
      <c r="ABU19" s="42"/>
      <c r="ABV19" s="42"/>
      <c r="ABW19" s="42"/>
      <c r="ABX19" s="42"/>
      <c r="ABY19" s="42"/>
      <c r="ABZ19" s="42"/>
      <c r="ACA19" s="42"/>
      <c r="ACB19" s="42"/>
      <c r="ACC19" s="42"/>
      <c r="ACD19" s="42"/>
      <c r="ACE19" s="42"/>
      <c r="ACF19" s="42"/>
      <c r="ACG19" s="42"/>
      <c r="ACH19" s="42"/>
      <c r="ACI19" s="42"/>
      <c r="ACJ19" s="42"/>
      <c r="ACK19" s="42"/>
      <c r="ACL19" s="42"/>
      <c r="ACM19" s="42"/>
      <c r="ACN19" s="42"/>
      <c r="ACO19" s="42"/>
      <c r="ACP19" s="42"/>
      <c r="ACQ19" s="42"/>
      <c r="ACR19" s="42"/>
      <c r="ACS19" s="42"/>
      <c r="ACT19" s="42"/>
      <c r="ACU19" s="42"/>
      <c r="ACV19" s="42"/>
      <c r="ACW19" s="42"/>
      <c r="ACX19" s="42"/>
      <c r="ACY19" s="42"/>
      <c r="ACZ19" s="42"/>
      <c r="ADA19" s="42"/>
      <c r="ADB19" s="42"/>
      <c r="ADC19" s="42"/>
      <c r="ADD19" s="42"/>
      <c r="ADE19" s="42"/>
      <c r="ADF19" s="42"/>
      <c r="ADG19" s="42"/>
      <c r="ADH19" s="42"/>
      <c r="ADI19" s="42"/>
      <c r="ADJ19" s="42"/>
      <c r="ADK19" s="42"/>
      <c r="ADL19" s="42"/>
      <c r="ADM19" s="42"/>
      <c r="ADN19" s="42"/>
      <c r="ADO19" s="42"/>
      <c r="ADP19" s="42"/>
      <c r="ADQ19" s="42"/>
      <c r="ADR19" s="42"/>
      <c r="ADS19" s="42"/>
      <c r="ADT19" s="42"/>
      <c r="ADU19" s="42"/>
      <c r="ADV19" s="42"/>
      <c r="ADW19" s="42"/>
      <c r="ADX19" s="42"/>
      <c r="ADY19" s="42"/>
      <c r="ADZ19" s="42"/>
      <c r="AEA19" s="42"/>
      <c r="AEB19" s="42"/>
      <c r="AEC19" s="42"/>
      <c r="AED19" s="42"/>
      <c r="AEE19" s="42"/>
      <c r="AEF19" s="42"/>
      <c r="AEG19" s="42"/>
      <c r="AEH19" s="42"/>
      <c r="AEI19" s="42"/>
      <c r="AEJ19" s="42"/>
      <c r="AEK19" s="42"/>
      <c r="AEL19" s="42"/>
      <c r="AEM19" s="42"/>
      <c r="AEN19" s="42"/>
      <c r="AEO19" s="42"/>
      <c r="AEP19" s="42"/>
      <c r="AEQ19" s="42"/>
      <c r="AER19" s="42"/>
      <c r="AES19" s="42"/>
      <c r="AET19" s="42"/>
      <c r="AEU19" s="42"/>
      <c r="AEV19" s="42"/>
      <c r="AEW19" s="42"/>
      <c r="AEX19" s="42"/>
      <c r="AEY19" s="42"/>
      <c r="AEZ19" s="42"/>
      <c r="AFA19" s="42"/>
      <c r="AFB19" s="42"/>
      <c r="AFC19" s="42"/>
      <c r="AFD19" s="42"/>
      <c r="AFE19" s="42"/>
      <c r="AFF19" s="42"/>
      <c r="AFG19" s="42"/>
      <c r="AFH19" s="42"/>
      <c r="AFI19" s="42"/>
      <c r="AFJ19" s="42"/>
      <c r="AFK19" s="42"/>
      <c r="AFL19" s="42"/>
      <c r="AFM19" s="42"/>
      <c r="AFN19" s="42"/>
      <c r="AFO19" s="42"/>
      <c r="AFP19" s="42"/>
      <c r="AFQ19" s="42"/>
      <c r="AFR19" s="42"/>
      <c r="AFS19" s="42"/>
      <c r="AFT19" s="42"/>
      <c r="AFU19" s="42"/>
      <c r="AFV19" s="42"/>
      <c r="AFW19" s="42"/>
      <c r="AFX19" s="42"/>
      <c r="AFY19" s="42"/>
      <c r="AFZ19" s="42"/>
      <c r="AGA19" s="42"/>
      <c r="AGB19" s="42"/>
      <c r="AGC19" s="42"/>
      <c r="AGD19" s="42"/>
      <c r="AGE19" s="42"/>
      <c r="AGF19" s="42"/>
      <c r="AGG19" s="42"/>
      <c r="AGH19" s="42"/>
      <c r="AGI19" s="42"/>
      <c r="AGJ19" s="42"/>
      <c r="AGK19" s="42"/>
      <c r="AGL19" s="42"/>
      <c r="AGM19" s="42"/>
      <c r="AGN19" s="42"/>
      <c r="AGO19" s="42"/>
      <c r="AGP19" s="42"/>
      <c r="AGQ19" s="42"/>
      <c r="AGR19" s="42"/>
      <c r="AGS19" s="42"/>
      <c r="AGT19" s="42"/>
      <c r="AGU19" s="42"/>
      <c r="AGV19" s="42"/>
      <c r="AGW19" s="42"/>
      <c r="AGX19" s="42"/>
      <c r="AGY19" s="42"/>
      <c r="AGZ19" s="42"/>
      <c r="AHA19" s="42"/>
      <c r="AHB19" s="42"/>
      <c r="AHC19" s="42"/>
      <c r="AHD19" s="42"/>
      <c r="AHE19" s="42"/>
      <c r="AHF19" s="42"/>
      <c r="AHG19" s="42"/>
      <c r="AHH19" s="42"/>
      <c r="AHI19" s="42"/>
      <c r="AHJ19" s="42"/>
      <c r="AHK19" s="42"/>
      <c r="AHL19" s="42"/>
      <c r="AHM19" s="42"/>
      <c r="AHN19" s="42"/>
      <c r="AHO19" s="42"/>
      <c r="AHP19" s="42"/>
      <c r="AHQ19" s="42"/>
      <c r="AHR19" s="42"/>
      <c r="AHS19" s="42"/>
      <c r="AHT19" s="42"/>
      <c r="AHU19" s="42"/>
      <c r="AHV19" s="42"/>
      <c r="AHW19" s="42"/>
      <c r="AHX19" s="42"/>
      <c r="AHY19" s="42"/>
      <c r="AHZ19" s="42"/>
      <c r="AIA19" s="42"/>
      <c r="AIB19" s="42"/>
      <c r="AIC19" s="42"/>
      <c r="AID19" s="42"/>
      <c r="AIE19" s="42"/>
      <c r="AIF19" s="42"/>
      <c r="AIG19" s="42"/>
      <c r="AIH19" s="42"/>
      <c r="AII19" s="42"/>
      <c r="AIJ19" s="42"/>
      <c r="AIK19" s="42"/>
      <c r="AIL19" s="42"/>
      <c r="AIM19" s="42"/>
      <c r="AIN19" s="42"/>
      <c r="AIO19" s="42"/>
      <c r="AIP19" s="42"/>
      <c r="AIQ19" s="42"/>
      <c r="AIR19" s="42"/>
      <c r="AIS19" s="42"/>
      <c r="AIT19" s="42"/>
      <c r="AIU19" s="42"/>
      <c r="AIV19" s="42"/>
      <c r="AIW19" s="42"/>
      <c r="AIX19" s="42"/>
      <c r="AIY19" s="42"/>
      <c r="AIZ19" s="42"/>
      <c r="AJA19" s="42"/>
      <c r="AJB19" s="42"/>
      <c r="AJC19" s="42"/>
      <c r="AJD19" s="42"/>
      <c r="AJE19" s="42"/>
      <c r="AJF19" s="42"/>
      <c r="AJG19" s="42"/>
      <c r="AJH19" s="42"/>
      <c r="AJI19" s="42"/>
      <c r="AJJ19" s="42"/>
      <c r="AJK19" s="42"/>
      <c r="AJL19" s="42"/>
      <c r="AJM19" s="42"/>
      <c r="AJN19" s="42"/>
      <c r="AJO19" s="42"/>
      <c r="AJP19" s="42"/>
      <c r="AJQ19" s="42"/>
      <c r="AJR19" s="42"/>
      <c r="AJS19" s="42"/>
      <c r="AJT19" s="42"/>
      <c r="AJU19" s="42"/>
      <c r="AJV19" s="42"/>
      <c r="AJW19" s="42"/>
      <c r="AJX19" s="42"/>
      <c r="AJY19" s="42"/>
      <c r="AJZ19" s="42"/>
      <c r="AKA19" s="42"/>
      <c r="AKB19" s="42"/>
      <c r="AKC19" s="42"/>
      <c r="AKD19" s="42"/>
      <c r="AKE19" s="42"/>
      <c r="AKF19" s="42"/>
      <c r="AKG19" s="42"/>
      <c r="AKH19" s="42"/>
      <c r="AKI19" s="42"/>
      <c r="AKJ19" s="42"/>
      <c r="AKK19" s="42"/>
      <c r="AKL19" s="42"/>
      <c r="AKM19" s="42"/>
      <c r="AKN19" s="42"/>
      <c r="AKO19" s="42"/>
      <c r="AKP19" s="42"/>
      <c r="AKQ19" s="42"/>
      <c r="AKR19" s="42"/>
      <c r="AKS19" s="42"/>
      <c r="AKT19" s="42"/>
      <c r="AKU19" s="42"/>
      <c r="AKV19" s="42"/>
      <c r="AKW19" s="42"/>
      <c r="AKX19" s="42"/>
      <c r="AKY19" s="42"/>
      <c r="AKZ19" s="42"/>
      <c r="ALA19" s="42"/>
      <c r="ALB19" s="42"/>
      <c r="ALC19" s="42"/>
      <c r="ALD19" s="42"/>
      <c r="ALE19" s="42"/>
      <c r="ALF19" s="42"/>
      <c r="ALG19" s="42"/>
      <c r="ALH19" s="42"/>
      <c r="ALI19" s="42"/>
      <c r="ALJ19" s="42"/>
      <c r="ALK19" s="42"/>
      <c r="ALL19" s="42"/>
      <c r="ALM19" s="42"/>
      <c r="ALN19" s="42"/>
      <c r="ALO19" s="42"/>
      <c r="ALP19" s="42"/>
      <c r="ALQ19" s="42"/>
      <c r="ALR19" s="42"/>
      <c r="ALS19" s="42"/>
      <c r="ALT19" s="42"/>
      <c r="ALU19" s="42"/>
      <c r="ALV19" s="42"/>
      <c r="ALW19" s="42"/>
      <c r="ALX19" s="42"/>
      <c r="ALY19" s="42"/>
      <c r="ALZ19" s="42"/>
      <c r="AMA19" s="42"/>
      <c r="AMB19" s="42"/>
      <c r="AMC19" s="42"/>
      <c r="AMD19" s="42"/>
      <c r="AME19" s="42"/>
      <c r="AMF19" s="42"/>
      <c r="AMG19" s="42"/>
      <c r="AMH19" s="42"/>
      <c r="AMI19" s="42"/>
      <c r="AMJ19" s="42"/>
      <c r="AMK19" s="42"/>
      <c r="AML19" s="42"/>
      <c r="AMM19" s="42"/>
      <c r="AMN19" s="42"/>
      <c r="AMO19" s="42"/>
      <c r="AMP19" s="42"/>
      <c r="AMQ19" s="42"/>
      <c r="AMR19" s="42"/>
      <c r="AMS19" s="42"/>
      <c r="AMT19" s="42"/>
      <c r="AMU19" s="42"/>
      <c r="AMV19" s="42"/>
      <c r="AMW19" s="42"/>
      <c r="AMX19" s="42"/>
      <c r="AMY19" s="42"/>
      <c r="AMZ19" s="42"/>
      <c r="ANA19" s="42"/>
      <c r="ANB19" s="42"/>
      <c r="ANC19" s="42"/>
      <c r="AND19" s="42"/>
      <c r="ANE19" s="42"/>
      <c r="ANF19" s="42"/>
      <c r="ANG19" s="42"/>
      <c r="ANH19" s="42"/>
      <c r="ANI19" s="42"/>
      <c r="ANJ19" s="42"/>
      <c r="ANK19" s="42"/>
      <c r="ANL19" s="42"/>
      <c r="ANM19" s="42"/>
      <c r="ANN19" s="42"/>
      <c r="ANO19" s="42"/>
      <c r="ANP19" s="42"/>
      <c r="ANQ19" s="42"/>
      <c r="ANR19" s="42"/>
      <c r="ANS19" s="42"/>
      <c r="ANT19" s="42"/>
      <c r="ANU19" s="42"/>
      <c r="ANV19" s="42"/>
      <c r="ANW19" s="42"/>
      <c r="ANX19" s="42"/>
      <c r="ANY19" s="42"/>
      <c r="ANZ19" s="42"/>
      <c r="AOA19" s="42"/>
      <c r="AOB19" s="42"/>
      <c r="AOC19" s="42"/>
      <c r="AOD19" s="42"/>
      <c r="AOE19" s="42"/>
      <c r="AOF19" s="42"/>
      <c r="AOG19" s="42"/>
      <c r="AOH19" s="42"/>
      <c r="AOI19" s="42"/>
      <c r="AOJ19" s="42"/>
      <c r="AOK19" s="42"/>
      <c r="AOL19" s="42"/>
      <c r="AOM19" s="42"/>
      <c r="AON19" s="42"/>
      <c r="AOO19" s="42"/>
      <c r="AOP19" s="42"/>
      <c r="AOQ19" s="42"/>
      <c r="AOR19" s="42"/>
      <c r="AOS19" s="42"/>
      <c r="AOT19" s="42"/>
      <c r="AOU19" s="42"/>
      <c r="AOV19" s="42"/>
      <c r="AOW19" s="42"/>
      <c r="AOX19" s="42"/>
      <c r="AOY19" s="42"/>
      <c r="AOZ19" s="42"/>
      <c r="APA19" s="42"/>
      <c r="APB19" s="42"/>
      <c r="APC19" s="42"/>
      <c r="APD19" s="42"/>
      <c r="APE19" s="42"/>
      <c r="APF19" s="42"/>
      <c r="APG19" s="42"/>
      <c r="APH19" s="42"/>
      <c r="API19" s="42"/>
      <c r="APJ19" s="42"/>
      <c r="APK19" s="42"/>
      <c r="APL19" s="42"/>
      <c r="APM19" s="42"/>
      <c r="APN19" s="42"/>
      <c r="APO19" s="42"/>
      <c r="APP19" s="42"/>
      <c r="APQ19" s="42"/>
      <c r="APR19" s="42"/>
      <c r="APS19" s="42"/>
      <c r="APT19" s="42"/>
      <c r="APU19" s="42"/>
      <c r="APV19" s="42"/>
      <c r="APW19" s="42"/>
      <c r="APX19" s="42"/>
      <c r="APY19" s="42"/>
      <c r="APZ19" s="42"/>
      <c r="AQA19" s="42"/>
      <c r="AQB19" s="42"/>
      <c r="AQC19" s="42"/>
      <c r="AQD19" s="42"/>
      <c r="AQE19" s="42"/>
      <c r="AQF19" s="42"/>
      <c r="AQG19" s="42"/>
      <c r="AQH19" s="42"/>
      <c r="AQI19" s="42"/>
      <c r="AQJ19" s="42"/>
      <c r="AQK19" s="42"/>
      <c r="AQL19" s="42"/>
      <c r="AQM19" s="42"/>
      <c r="AQN19" s="42"/>
      <c r="AQO19" s="42"/>
      <c r="AQP19" s="42"/>
      <c r="AQQ19" s="42"/>
      <c r="AQR19" s="42"/>
      <c r="AQS19" s="42"/>
      <c r="AQT19" s="42"/>
      <c r="AQU19" s="42"/>
      <c r="AQV19" s="42"/>
      <c r="AQW19" s="42"/>
      <c r="AQX19" s="42"/>
      <c r="AQY19" s="42"/>
      <c r="AQZ19" s="42"/>
      <c r="ARA19" s="42"/>
      <c r="ARB19" s="42"/>
      <c r="ARC19" s="42"/>
      <c r="ARD19" s="42"/>
      <c r="ARE19" s="42"/>
      <c r="ARF19" s="42"/>
      <c r="ARG19" s="42"/>
      <c r="ARH19" s="42"/>
      <c r="ARI19" s="42"/>
      <c r="ARJ19" s="42"/>
      <c r="ARK19" s="42"/>
      <c r="ARL19" s="42"/>
      <c r="ARM19" s="42"/>
      <c r="ARN19" s="42"/>
      <c r="ARO19" s="42"/>
      <c r="ARP19" s="42"/>
      <c r="ARQ19" s="42"/>
      <c r="ARR19" s="42"/>
      <c r="ARS19" s="42"/>
      <c r="ART19" s="42"/>
      <c r="ARU19" s="42"/>
      <c r="ARV19" s="42"/>
      <c r="ARW19" s="42"/>
      <c r="ARX19" s="42"/>
      <c r="ARY19" s="42"/>
      <c r="ARZ19" s="42"/>
      <c r="ASA19" s="42"/>
      <c r="ASB19" s="42"/>
      <c r="ASC19" s="42"/>
      <c r="ASD19" s="42"/>
      <c r="ASE19" s="42"/>
      <c r="ASF19" s="42"/>
      <c r="ASG19" s="42"/>
      <c r="ASH19" s="42"/>
      <c r="ASI19" s="42"/>
      <c r="ASJ19" s="42"/>
      <c r="ASK19" s="42"/>
      <c r="ASL19" s="42"/>
      <c r="ASM19" s="42"/>
      <c r="ASN19" s="42"/>
      <c r="ASO19" s="42"/>
      <c r="ASP19" s="42"/>
      <c r="ASQ19" s="42"/>
      <c r="ASR19" s="42"/>
      <c r="ASS19" s="42"/>
      <c r="AST19" s="42"/>
      <c r="ASU19" s="42"/>
      <c r="ASV19" s="42"/>
      <c r="ASW19" s="42"/>
      <c r="ASX19" s="42"/>
      <c r="ASY19" s="42"/>
      <c r="ASZ19" s="42"/>
      <c r="ATA19" s="42"/>
      <c r="ATB19" s="42"/>
      <c r="ATC19" s="42"/>
      <c r="ATD19" s="42"/>
      <c r="ATE19" s="42"/>
      <c r="ATF19" s="42"/>
      <c r="ATG19" s="42"/>
      <c r="ATH19" s="42"/>
      <c r="ATI19" s="42"/>
      <c r="ATJ19" s="42"/>
      <c r="ATK19" s="42"/>
      <c r="ATL19" s="42"/>
      <c r="ATM19" s="42"/>
      <c r="ATN19" s="42"/>
      <c r="ATO19" s="42"/>
      <c r="ATP19" s="42"/>
      <c r="ATQ19" s="42"/>
      <c r="ATR19" s="42"/>
      <c r="ATS19" s="42"/>
      <c r="ATT19" s="42"/>
      <c r="ATU19" s="42"/>
      <c r="ATV19" s="42"/>
      <c r="ATW19" s="42"/>
      <c r="ATX19" s="42"/>
      <c r="ATY19" s="42"/>
      <c r="ATZ19" s="42"/>
      <c r="AUA19" s="42"/>
      <c r="AUB19" s="42"/>
      <c r="AUC19" s="42"/>
      <c r="AUD19" s="42"/>
      <c r="AUE19" s="42"/>
      <c r="AUF19" s="42"/>
      <c r="AUG19" s="42"/>
      <c r="AUH19" s="42"/>
      <c r="AUI19" s="42"/>
      <c r="AUJ19" s="42"/>
      <c r="AUK19" s="42"/>
      <c r="AUL19" s="42"/>
      <c r="AUM19" s="42"/>
      <c r="AUN19" s="42"/>
      <c r="AUO19" s="42"/>
      <c r="AUP19" s="42"/>
      <c r="AUQ19" s="42"/>
      <c r="AUR19" s="42"/>
      <c r="AUS19" s="42"/>
      <c r="AUT19" s="42"/>
      <c r="AUU19" s="42"/>
      <c r="AUV19" s="42"/>
      <c r="AUW19" s="42"/>
      <c r="AUX19" s="42"/>
      <c r="AUY19" s="42"/>
      <c r="AUZ19" s="42"/>
      <c r="AVA19" s="42"/>
      <c r="AVB19" s="42"/>
      <c r="AVC19" s="42"/>
      <c r="AVD19" s="42"/>
      <c r="AVE19" s="42"/>
      <c r="AVF19" s="42"/>
      <c r="AVG19" s="42"/>
      <c r="AVH19" s="42"/>
      <c r="AVI19" s="42"/>
      <c r="AVJ19" s="42"/>
      <c r="AVK19" s="42"/>
      <c r="AVL19" s="42"/>
      <c r="AVM19" s="42"/>
      <c r="AVN19" s="42"/>
      <c r="AVO19" s="42"/>
      <c r="AVP19" s="42"/>
      <c r="AVQ19" s="42"/>
      <c r="AVR19" s="42"/>
      <c r="AVS19" s="42"/>
      <c r="AVT19" s="42"/>
      <c r="AVU19" s="42"/>
      <c r="AVV19" s="42"/>
      <c r="AVW19" s="42"/>
      <c r="AVX19" s="42"/>
      <c r="AVY19" s="42"/>
      <c r="AVZ19" s="42"/>
      <c r="AWA19" s="42"/>
      <c r="AWB19" s="42"/>
      <c r="AWC19" s="42"/>
      <c r="AWD19" s="42"/>
      <c r="AWE19" s="42"/>
      <c r="AWF19" s="42"/>
      <c r="AWG19" s="42"/>
      <c r="AWH19" s="42"/>
      <c r="AWI19" s="42"/>
      <c r="AWJ19" s="42"/>
      <c r="AWK19" s="42"/>
      <c r="AWL19" s="42"/>
      <c r="AWM19" s="42"/>
      <c r="AWN19" s="42"/>
      <c r="AWO19" s="42"/>
      <c r="AWP19" s="42"/>
      <c r="AWQ19" s="42"/>
      <c r="AWR19" s="42"/>
      <c r="AWS19" s="42"/>
      <c r="AWT19" s="42"/>
      <c r="AWU19" s="42"/>
      <c r="AWV19" s="42"/>
      <c r="AWW19" s="42"/>
      <c r="AWX19" s="42"/>
      <c r="AWY19" s="42"/>
      <c r="AWZ19" s="42"/>
      <c r="AXA19" s="42"/>
      <c r="AXB19" s="42"/>
      <c r="AXC19" s="42"/>
      <c r="AXD19" s="42"/>
      <c r="AXE19" s="42"/>
      <c r="AXF19" s="42"/>
      <c r="AXG19" s="42"/>
      <c r="AXH19" s="42"/>
      <c r="AXI19" s="42"/>
      <c r="AXJ19" s="42"/>
      <c r="AXK19" s="42"/>
      <c r="AXL19" s="42"/>
      <c r="AXM19" s="42"/>
      <c r="AXN19" s="42"/>
      <c r="AXO19" s="42"/>
      <c r="AXP19" s="42"/>
      <c r="AXQ19" s="42"/>
      <c r="AXR19" s="42"/>
      <c r="AXS19" s="42"/>
      <c r="AXT19" s="42"/>
      <c r="AXU19" s="42"/>
      <c r="AXV19" s="42"/>
      <c r="AXW19" s="42"/>
      <c r="AXX19" s="42"/>
      <c r="AXY19" s="42"/>
      <c r="AXZ19" s="42"/>
      <c r="AYA19" s="42"/>
      <c r="AYB19" s="42"/>
      <c r="AYC19" s="42"/>
      <c r="AYD19" s="42"/>
      <c r="AYE19" s="42"/>
      <c r="AYF19" s="42"/>
      <c r="AYG19" s="42"/>
      <c r="AYH19" s="42"/>
      <c r="AYI19" s="42"/>
      <c r="AYJ19" s="42"/>
      <c r="AYK19" s="42"/>
      <c r="AYL19" s="42"/>
      <c r="AYM19" s="42"/>
      <c r="AYN19" s="42"/>
      <c r="AYO19" s="42"/>
      <c r="AYP19" s="42"/>
      <c r="AYQ19" s="42"/>
      <c r="AYR19" s="42"/>
      <c r="AYS19" s="42"/>
      <c r="AYT19" s="42"/>
      <c r="AYU19" s="42"/>
      <c r="AYV19" s="42"/>
      <c r="AYW19" s="42"/>
      <c r="AYX19" s="42"/>
      <c r="AYY19" s="42"/>
      <c r="AYZ19" s="42"/>
      <c r="AZA19" s="42"/>
      <c r="AZB19" s="42"/>
      <c r="AZC19" s="42"/>
      <c r="AZD19" s="42"/>
      <c r="AZE19" s="42"/>
      <c r="AZF19" s="42"/>
      <c r="AZG19" s="42"/>
      <c r="AZH19" s="42"/>
      <c r="AZI19" s="42"/>
      <c r="AZJ19" s="42"/>
      <c r="AZK19" s="42"/>
      <c r="AZL19" s="42"/>
      <c r="AZM19" s="42"/>
      <c r="AZN19" s="42"/>
      <c r="AZO19" s="42"/>
      <c r="AZP19" s="42"/>
      <c r="AZQ19" s="42"/>
      <c r="AZR19" s="42"/>
      <c r="AZS19" s="42"/>
      <c r="AZT19" s="42"/>
      <c r="AZU19" s="42"/>
      <c r="AZV19" s="42"/>
      <c r="AZW19" s="42"/>
      <c r="AZX19" s="42"/>
      <c r="AZY19" s="42"/>
      <c r="AZZ19" s="42"/>
      <c r="BAA19" s="42"/>
      <c r="BAB19" s="42"/>
      <c r="BAC19" s="42"/>
      <c r="BAD19" s="42"/>
      <c r="BAE19" s="42"/>
      <c r="BAF19" s="42"/>
      <c r="BAG19" s="42"/>
      <c r="BAH19" s="42"/>
      <c r="BAI19" s="42"/>
      <c r="BAJ19" s="42"/>
      <c r="BAK19" s="42"/>
      <c r="BAL19" s="42"/>
      <c r="BAM19" s="42"/>
      <c r="BAN19" s="42"/>
      <c r="BAO19" s="42"/>
      <c r="BAP19" s="42"/>
      <c r="BAQ19" s="42"/>
      <c r="BAR19" s="42"/>
      <c r="BAS19" s="42"/>
      <c r="BAT19" s="42"/>
      <c r="BAU19" s="42"/>
      <c r="BAV19" s="42"/>
      <c r="BAW19" s="42"/>
      <c r="BAX19" s="42"/>
      <c r="BAY19" s="42"/>
      <c r="BAZ19" s="42"/>
      <c r="BBA19" s="42"/>
      <c r="BBB19" s="42"/>
      <c r="BBC19" s="42"/>
      <c r="BBD19" s="42"/>
      <c r="BBE19" s="42"/>
      <c r="BBF19" s="42"/>
      <c r="BBG19" s="42"/>
      <c r="BBH19" s="42"/>
      <c r="BBI19" s="42"/>
      <c r="BBJ19" s="42"/>
      <c r="BBK19" s="42"/>
      <c r="BBL19" s="42"/>
      <c r="BBM19" s="42"/>
      <c r="BBN19" s="42"/>
      <c r="BBO19" s="42"/>
      <c r="BBP19" s="42"/>
      <c r="BBQ19" s="42"/>
      <c r="BBR19" s="42"/>
      <c r="BBS19" s="42"/>
      <c r="BBT19" s="42"/>
      <c r="BBU19" s="42"/>
      <c r="BBV19" s="42"/>
      <c r="BBW19" s="42"/>
      <c r="BBX19" s="42"/>
      <c r="BBY19" s="42"/>
      <c r="BBZ19" s="42"/>
      <c r="BCA19" s="42"/>
      <c r="BCB19" s="42"/>
      <c r="BCC19" s="42"/>
      <c r="BCD19" s="42"/>
      <c r="BCE19" s="42"/>
      <c r="BCF19" s="42"/>
      <c r="BCG19" s="42"/>
      <c r="BCH19" s="42"/>
      <c r="BCI19" s="42"/>
      <c r="BCJ19" s="42"/>
      <c r="BCK19" s="42"/>
      <c r="BCL19" s="42"/>
      <c r="BCM19" s="42"/>
      <c r="BCN19" s="42"/>
      <c r="BCO19" s="42"/>
      <c r="BCP19" s="42"/>
      <c r="BCQ19" s="42"/>
      <c r="BCR19" s="42"/>
      <c r="BCS19" s="42"/>
      <c r="BCT19" s="42"/>
      <c r="BCU19" s="42"/>
      <c r="BCV19" s="42"/>
      <c r="BCW19" s="42"/>
      <c r="BCX19" s="42"/>
      <c r="BCY19" s="42"/>
      <c r="BCZ19" s="42"/>
      <c r="BDA19" s="42"/>
      <c r="BDB19" s="42"/>
      <c r="BDC19" s="42"/>
      <c r="BDD19" s="42"/>
      <c r="BDE19" s="42"/>
      <c r="BDF19" s="42"/>
      <c r="BDG19" s="42"/>
      <c r="BDH19" s="42"/>
      <c r="BDI19" s="42"/>
      <c r="BDJ19" s="42"/>
      <c r="BDK19" s="42"/>
      <c r="BDL19" s="42"/>
      <c r="BDM19" s="42"/>
      <c r="BDN19" s="42"/>
      <c r="BDO19" s="42"/>
      <c r="BDP19" s="42"/>
      <c r="BDQ19" s="42"/>
      <c r="BDR19" s="42"/>
      <c r="BDS19" s="42"/>
      <c r="BDT19" s="42"/>
      <c r="BDU19" s="42"/>
      <c r="BDV19" s="42"/>
      <c r="BDW19" s="42"/>
      <c r="BDX19" s="42"/>
      <c r="BDY19" s="42"/>
      <c r="BDZ19" s="42"/>
      <c r="BEA19" s="42"/>
      <c r="BEB19" s="42"/>
      <c r="BEC19" s="42"/>
      <c r="BED19" s="42"/>
      <c r="BEE19" s="42"/>
      <c r="BEF19" s="42"/>
      <c r="BEG19" s="42"/>
      <c r="BEH19" s="42"/>
      <c r="BEI19" s="42"/>
      <c r="BEJ19" s="42"/>
      <c r="BEK19" s="42"/>
      <c r="BEL19" s="42"/>
      <c r="BEM19" s="42"/>
      <c r="BEN19" s="42"/>
      <c r="BEO19" s="42"/>
      <c r="BEP19" s="42"/>
      <c r="BEQ19" s="42"/>
      <c r="BER19" s="42"/>
      <c r="BES19" s="42"/>
      <c r="BET19" s="42"/>
      <c r="BEU19" s="42"/>
      <c r="BEV19" s="42"/>
      <c r="BEW19" s="42"/>
      <c r="BEX19" s="42"/>
      <c r="BEY19" s="42"/>
      <c r="BEZ19" s="42"/>
      <c r="BFA19" s="42"/>
      <c r="BFB19" s="42"/>
      <c r="BFC19" s="42"/>
      <c r="BFD19" s="42"/>
    </row>
    <row r="20" spans="1:1512" x14ac:dyDescent="0.3">
      <c r="M20" s="40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  <c r="IW20" s="42"/>
      <c r="IX20" s="42"/>
      <c r="IY20" s="42"/>
      <c r="IZ20" s="42"/>
      <c r="JA20" s="42"/>
      <c r="JB20" s="42"/>
      <c r="JC20" s="42"/>
      <c r="JD20" s="42"/>
      <c r="JE20" s="42"/>
      <c r="JF20" s="42"/>
      <c r="JG20" s="42"/>
      <c r="JH20" s="42"/>
      <c r="JI20" s="42"/>
      <c r="JJ20" s="42"/>
      <c r="JK20" s="42"/>
      <c r="JL20" s="42"/>
      <c r="JM20" s="42"/>
      <c r="JN20" s="42"/>
      <c r="JO20" s="42"/>
      <c r="JP20" s="42"/>
      <c r="JQ20" s="42"/>
      <c r="JR20" s="42"/>
      <c r="JS20" s="42"/>
      <c r="JT20" s="42"/>
      <c r="JU20" s="42"/>
      <c r="JV20" s="42"/>
      <c r="JW20" s="42"/>
      <c r="JX20" s="42"/>
      <c r="JY20" s="42"/>
      <c r="JZ20" s="42"/>
      <c r="KA20" s="42"/>
      <c r="KB20" s="42"/>
      <c r="KC20" s="42"/>
      <c r="KD20" s="42"/>
      <c r="KE20" s="42"/>
      <c r="KF20" s="42"/>
      <c r="KG20" s="42"/>
      <c r="KH20" s="42"/>
      <c r="KI20" s="42"/>
      <c r="KJ20" s="42"/>
      <c r="KK20" s="42"/>
      <c r="KL20" s="42"/>
      <c r="KM20" s="42"/>
      <c r="KN20" s="42"/>
      <c r="KO20" s="42"/>
      <c r="KP20" s="42"/>
      <c r="KQ20" s="42"/>
      <c r="KR20" s="42"/>
      <c r="KS20" s="42"/>
      <c r="KT20" s="42"/>
      <c r="KU20" s="42"/>
      <c r="KV20" s="42"/>
      <c r="KW20" s="42"/>
      <c r="KX20" s="42"/>
      <c r="KY20" s="42"/>
      <c r="KZ20" s="42"/>
      <c r="LA20" s="42"/>
      <c r="LB20" s="42"/>
      <c r="LC20" s="42"/>
      <c r="LD20" s="42"/>
      <c r="LE20" s="42"/>
      <c r="LF20" s="42"/>
      <c r="LG20" s="42"/>
      <c r="LH20" s="42"/>
      <c r="LI20" s="42"/>
      <c r="LJ20" s="42"/>
      <c r="LK20" s="42"/>
      <c r="LL20" s="42"/>
      <c r="LM20" s="42"/>
      <c r="LN20" s="42"/>
      <c r="LO20" s="42"/>
      <c r="LP20" s="42"/>
      <c r="LQ20" s="42"/>
      <c r="LR20" s="42"/>
      <c r="LS20" s="42"/>
      <c r="LT20" s="42"/>
      <c r="LU20" s="42"/>
      <c r="LV20" s="42"/>
      <c r="LW20" s="42"/>
      <c r="LX20" s="42"/>
      <c r="LY20" s="42"/>
      <c r="LZ20" s="42"/>
      <c r="MA20" s="42"/>
      <c r="MB20" s="42"/>
      <c r="MC20" s="42"/>
      <c r="MD20" s="42"/>
      <c r="ME20" s="42"/>
      <c r="MF20" s="42"/>
      <c r="MG20" s="42"/>
      <c r="MH20" s="42"/>
      <c r="MI20" s="42"/>
      <c r="MJ20" s="42"/>
      <c r="MK20" s="42"/>
      <c r="ML20" s="42"/>
      <c r="MM20" s="42"/>
      <c r="MN20" s="42"/>
      <c r="MO20" s="42"/>
      <c r="MP20" s="42"/>
      <c r="MQ20" s="42"/>
      <c r="MR20" s="42"/>
      <c r="MS20" s="42"/>
      <c r="MT20" s="42"/>
      <c r="MU20" s="42"/>
      <c r="MV20" s="42"/>
      <c r="MW20" s="42"/>
      <c r="MX20" s="42"/>
      <c r="MY20" s="42"/>
      <c r="MZ20" s="42"/>
      <c r="NA20" s="42"/>
      <c r="NB20" s="42"/>
      <c r="NC20" s="42"/>
      <c r="ND20" s="42"/>
      <c r="NE20" s="42"/>
      <c r="NF20" s="42"/>
      <c r="NG20" s="42"/>
      <c r="NH20" s="42"/>
      <c r="NI20" s="42"/>
      <c r="NJ20" s="42"/>
      <c r="NK20" s="42"/>
      <c r="NL20" s="42"/>
      <c r="NM20" s="42"/>
      <c r="NN20" s="42"/>
      <c r="NO20" s="42"/>
      <c r="NP20" s="42"/>
      <c r="NQ20" s="42"/>
      <c r="NR20" s="42"/>
      <c r="NS20" s="42"/>
      <c r="NT20" s="42"/>
      <c r="NU20" s="42"/>
      <c r="NV20" s="42"/>
      <c r="NW20" s="42"/>
      <c r="NX20" s="42"/>
      <c r="NY20" s="42"/>
      <c r="NZ20" s="42"/>
      <c r="OA20" s="42"/>
      <c r="OB20" s="42"/>
      <c r="OC20" s="42"/>
      <c r="OD20" s="42"/>
      <c r="OE20" s="42"/>
      <c r="OF20" s="42"/>
      <c r="OG20" s="42"/>
      <c r="OH20" s="42"/>
      <c r="OI20" s="42"/>
      <c r="OJ20" s="42"/>
      <c r="OK20" s="42"/>
      <c r="OL20" s="42"/>
      <c r="OM20" s="42"/>
      <c r="ON20" s="42"/>
      <c r="OO20" s="42"/>
      <c r="OP20" s="42"/>
      <c r="OQ20" s="42"/>
      <c r="OR20" s="42"/>
      <c r="OS20" s="42"/>
      <c r="OT20" s="42"/>
      <c r="OU20" s="42"/>
      <c r="OV20" s="42"/>
      <c r="OW20" s="42"/>
      <c r="OX20" s="42"/>
      <c r="OY20" s="42"/>
      <c r="OZ20" s="42"/>
      <c r="PA20" s="42"/>
      <c r="PB20" s="42"/>
      <c r="PC20" s="42"/>
      <c r="PD20" s="42"/>
      <c r="PE20" s="42"/>
      <c r="PF20" s="42"/>
      <c r="PG20" s="42"/>
      <c r="PH20" s="42"/>
      <c r="PI20" s="42"/>
      <c r="PJ20" s="42"/>
      <c r="PK20" s="42"/>
      <c r="PL20" s="42"/>
      <c r="PM20" s="42"/>
      <c r="PN20" s="42"/>
      <c r="PO20" s="42"/>
      <c r="PP20" s="42"/>
      <c r="PQ20" s="42"/>
      <c r="PR20" s="42"/>
      <c r="PS20" s="42"/>
      <c r="PT20" s="42"/>
      <c r="PU20" s="42"/>
      <c r="PV20" s="42"/>
      <c r="PW20" s="42"/>
      <c r="PX20" s="42"/>
      <c r="PY20" s="42"/>
      <c r="PZ20" s="42"/>
      <c r="QA20" s="42"/>
      <c r="QB20" s="42"/>
      <c r="QC20" s="42"/>
      <c r="QD20" s="42"/>
      <c r="QE20" s="42"/>
      <c r="QF20" s="42"/>
      <c r="QG20" s="42"/>
      <c r="QH20" s="42"/>
      <c r="QI20" s="42"/>
      <c r="QJ20" s="42"/>
      <c r="QK20" s="42"/>
      <c r="QL20" s="42"/>
      <c r="QM20" s="42"/>
      <c r="QN20" s="42"/>
      <c r="QO20" s="42"/>
      <c r="QP20" s="42"/>
      <c r="QQ20" s="42"/>
      <c r="QR20" s="42"/>
      <c r="QS20" s="42"/>
      <c r="QT20" s="42"/>
      <c r="QU20" s="42"/>
      <c r="QV20" s="42"/>
      <c r="QW20" s="42"/>
      <c r="QX20" s="42"/>
      <c r="QY20" s="42"/>
      <c r="QZ20" s="42"/>
      <c r="RA20" s="42"/>
      <c r="RB20" s="42"/>
      <c r="RC20" s="42"/>
      <c r="RD20" s="42"/>
      <c r="RE20" s="42"/>
      <c r="RF20" s="42"/>
      <c r="RG20" s="42"/>
      <c r="RH20" s="42"/>
      <c r="RI20" s="42"/>
      <c r="RJ20" s="42"/>
      <c r="RK20" s="42"/>
      <c r="RL20" s="42"/>
      <c r="RM20" s="42"/>
      <c r="RN20" s="42"/>
      <c r="RO20" s="42"/>
      <c r="RP20" s="42"/>
      <c r="RQ20" s="42"/>
      <c r="RR20" s="42"/>
      <c r="RS20" s="42"/>
      <c r="RT20" s="42"/>
      <c r="RU20" s="42"/>
      <c r="RV20" s="42"/>
      <c r="RW20" s="42"/>
      <c r="RX20" s="42"/>
      <c r="RY20" s="42"/>
      <c r="RZ20" s="42"/>
      <c r="SA20" s="42"/>
      <c r="SB20" s="42"/>
      <c r="SC20" s="42"/>
      <c r="SD20" s="42"/>
      <c r="SE20" s="42"/>
      <c r="SF20" s="42"/>
      <c r="SG20" s="42"/>
      <c r="SH20" s="42"/>
      <c r="SI20" s="42"/>
      <c r="SJ20" s="42"/>
      <c r="SK20" s="42"/>
      <c r="SL20" s="42"/>
      <c r="SM20" s="42"/>
      <c r="SN20" s="42"/>
      <c r="SO20" s="42"/>
      <c r="SP20" s="42"/>
      <c r="SQ20" s="42"/>
      <c r="SR20" s="42"/>
      <c r="SS20" s="42"/>
      <c r="ST20" s="42"/>
      <c r="SU20" s="42"/>
      <c r="SV20" s="42"/>
      <c r="SW20" s="42"/>
      <c r="SX20" s="42"/>
      <c r="SY20" s="42"/>
      <c r="SZ20" s="42"/>
      <c r="TA20" s="42"/>
      <c r="TB20" s="42"/>
      <c r="TC20" s="42"/>
      <c r="TD20" s="42"/>
      <c r="TE20" s="42"/>
      <c r="TF20" s="42"/>
      <c r="TG20" s="42"/>
      <c r="TH20" s="42"/>
      <c r="TI20" s="42"/>
      <c r="TJ20" s="42"/>
      <c r="TK20" s="42"/>
      <c r="TL20" s="42"/>
      <c r="TM20" s="42"/>
      <c r="TN20" s="42"/>
      <c r="TO20" s="42"/>
      <c r="TP20" s="42"/>
      <c r="TQ20" s="42"/>
      <c r="TR20" s="42"/>
      <c r="TS20" s="42"/>
      <c r="TT20" s="42"/>
      <c r="TU20" s="42"/>
      <c r="TV20" s="42"/>
      <c r="TW20" s="42"/>
      <c r="TX20" s="42"/>
      <c r="TY20" s="42"/>
      <c r="TZ20" s="42"/>
      <c r="UA20" s="42"/>
      <c r="UB20" s="42"/>
      <c r="UC20" s="42"/>
      <c r="UD20" s="42"/>
      <c r="UE20" s="42"/>
      <c r="UF20" s="42"/>
      <c r="UG20" s="42"/>
      <c r="UH20" s="42"/>
      <c r="UI20" s="42"/>
      <c r="UJ20" s="42"/>
      <c r="UK20" s="42"/>
      <c r="UL20" s="42"/>
      <c r="UM20" s="42"/>
      <c r="UN20" s="42"/>
      <c r="UO20" s="42"/>
      <c r="UP20" s="42"/>
      <c r="UQ20" s="42"/>
      <c r="UR20" s="42"/>
      <c r="US20" s="42"/>
      <c r="UT20" s="42"/>
      <c r="UU20" s="42"/>
      <c r="UV20" s="42"/>
      <c r="UW20" s="42"/>
      <c r="UX20" s="42"/>
      <c r="UY20" s="42"/>
      <c r="UZ20" s="42"/>
      <c r="VA20" s="42"/>
      <c r="VB20" s="42"/>
      <c r="VC20" s="42"/>
      <c r="VD20" s="42"/>
      <c r="VE20" s="42"/>
      <c r="VF20" s="42"/>
      <c r="VG20" s="42"/>
      <c r="VH20" s="42"/>
      <c r="VI20" s="42"/>
      <c r="VJ20" s="42"/>
      <c r="VK20" s="42"/>
      <c r="VL20" s="42"/>
      <c r="VM20" s="42"/>
      <c r="VN20" s="42"/>
      <c r="VO20" s="42"/>
      <c r="VP20" s="42"/>
      <c r="VQ20" s="42"/>
      <c r="VR20" s="42"/>
      <c r="VS20" s="42"/>
      <c r="VT20" s="42"/>
      <c r="VU20" s="42"/>
      <c r="VV20" s="42"/>
      <c r="VW20" s="42"/>
      <c r="VX20" s="42"/>
      <c r="VY20" s="42"/>
      <c r="VZ20" s="42"/>
      <c r="WA20" s="42"/>
      <c r="WB20" s="42"/>
      <c r="WC20" s="42"/>
      <c r="WD20" s="42"/>
      <c r="WE20" s="42"/>
      <c r="WF20" s="42"/>
      <c r="WG20" s="42"/>
      <c r="WH20" s="42"/>
      <c r="WI20" s="42"/>
      <c r="WJ20" s="42"/>
      <c r="WK20" s="42"/>
      <c r="WL20" s="42"/>
      <c r="WM20" s="42"/>
      <c r="WN20" s="42"/>
      <c r="WO20" s="42"/>
      <c r="WP20" s="42"/>
      <c r="WQ20" s="42"/>
      <c r="WR20" s="42"/>
      <c r="WS20" s="42"/>
      <c r="WT20" s="42"/>
      <c r="WU20" s="42"/>
      <c r="WV20" s="42"/>
      <c r="WW20" s="42"/>
      <c r="WX20" s="42"/>
      <c r="WY20" s="42"/>
      <c r="WZ20" s="42"/>
      <c r="XA20" s="42"/>
      <c r="XB20" s="42"/>
      <c r="XC20" s="42"/>
      <c r="XD20" s="42"/>
      <c r="XE20" s="42"/>
      <c r="XF20" s="42"/>
      <c r="XG20" s="42"/>
      <c r="XH20" s="42"/>
      <c r="XI20" s="42"/>
      <c r="XJ20" s="42"/>
      <c r="XK20" s="42"/>
      <c r="XL20" s="42"/>
      <c r="XM20" s="42"/>
      <c r="XN20" s="42"/>
      <c r="XO20" s="42"/>
      <c r="XP20" s="42"/>
      <c r="XQ20" s="42"/>
      <c r="XR20" s="42"/>
      <c r="XS20" s="42"/>
      <c r="XT20" s="42"/>
      <c r="XU20" s="42"/>
      <c r="XV20" s="42"/>
      <c r="XW20" s="42"/>
      <c r="XX20" s="42"/>
      <c r="XY20" s="42"/>
      <c r="XZ20" s="42"/>
      <c r="YA20" s="42"/>
      <c r="YB20" s="42"/>
      <c r="YC20" s="42"/>
      <c r="YD20" s="42"/>
      <c r="YE20" s="42"/>
      <c r="YF20" s="42"/>
      <c r="YG20" s="42"/>
      <c r="YH20" s="42"/>
      <c r="YI20" s="42"/>
      <c r="YJ20" s="42"/>
      <c r="YK20" s="42"/>
      <c r="YL20" s="42"/>
      <c r="YM20" s="42"/>
      <c r="YN20" s="42"/>
      <c r="YO20" s="42"/>
      <c r="YP20" s="42"/>
      <c r="YQ20" s="42"/>
      <c r="YR20" s="42"/>
      <c r="YS20" s="42"/>
      <c r="YT20" s="42"/>
      <c r="YU20" s="42"/>
      <c r="YV20" s="42"/>
      <c r="YW20" s="42"/>
      <c r="YX20" s="42"/>
      <c r="YY20" s="42"/>
      <c r="YZ20" s="42"/>
      <c r="ZA20" s="42"/>
      <c r="ZB20" s="42"/>
      <c r="ZC20" s="42"/>
      <c r="ZD20" s="42"/>
      <c r="ZE20" s="42"/>
      <c r="ZF20" s="42"/>
      <c r="ZG20" s="42"/>
      <c r="ZH20" s="42"/>
      <c r="ZI20" s="42"/>
      <c r="ZJ20" s="42"/>
      <c r="ZK20" s="42"/>
      <c r="ZL20" s="42"/>
      <c r="ZM20" s="42"/>
      <c r="ZN20" s="42"/>
      <c r="ZO20" s="42"/>
      <c r="ZP20" s="42"/>
      <c r="ZQ20" s="42"/>
      <c r="ZR20" s="42"/>
      <c r="ZS20" s="42"/>
      <c r="ZT20" s="42"/>
      <c r="ZU20" s="42"/>
      <c r="ZV20" s="42"/>
      <c r="ZW20" s="42"/>
      <c r="ZX20" s="42"/>
      <c r="ZY20" s="42"/>
      <c r="ZZ20" s="42"/>
      <c r="AAA20" s="42"/>
      <c r="AAB20" s="42"/>
      <c r="AAC20" s="42"/>
      <c r="AAD20" s="42"/>
      <c r="AAE20" s="42"/>
      <c r="AAF20" s="42"/>
      <c r="AAG20" s="42"/>
      <c r="AAH20" s="42"/>
      <c r="AAI20" s="42"/>
      <c r="AAJ20" s="42"/>
      <c r="AAK20" s="42"/>
      <c r="AAL20" s="42"/>
      <c r="AAM20" s="42"/>
      <c r="AAN20" s="42"/>
      <c r="AAO20" s="42"/>
      <c r="AAP20" s="42"/>
      <c r="AAQ20" s="42"/>
      <c r="AAR20" s="42"/>
      <c r="AAS20" s="42"/>
      <c r="AAT20" s="42"/>
      <c r="AAU20" s="42"/>
      <c r="AAV20" s="42"/>
      <c r="AAW20" s="42"/>
      <c r="AAX20" s="42"/>
      <c r="AAY20" s="42"/>
      <c r="AAZ20" s="42"/>
      <c r="ABA20" s="42"/>
      <c r="ABB20" s="42"/>
      <c r="ABC20" s="42"/>
      <c r="ABD20" s="42"/>
      <c r="ABE20" s="42"/>
      <c r="ABF20" s="42"/>
      <c r="ABG20" s="42"/>
      <c r="ABH20" s="42"/>
      <c r="ABI20" s="42"/>
      <c r="ABJ20" s="42"/>
      <c r="ABK20" s="42"/>
      <c r="ABL20" s="42"/>
      <c r="ABM20" s="42"/>
      <c r="ABN20" s="42"/>
      <c r="ABO20" s="42"/>
      <c r="ABP20" s="42"/>
      <c r="ABQ20" s="42"/>
      <c r="ABR20" s="42"/>
      <c r="ABS20" s="42"/>
      <c r="ABT20" s="42"/>
      <c r="ABU20" s="42"/>
      <c r="ABV20" s="42"/>
      <c r="ABW20" s="42"/>
      <c r="ABX20" s="42"/>
      <c r="ABY20" s="42"/>
      <c r="ABZ20" s="42"/>
      <c r="ACA20" s="42"/>
      <c r="ACB20" s="42"/>
      <c r="ACC20" s="42"/>
      <c r="ACD20" s="42"/>
      <c r="ACE20" s="42"/>
      <c r="ACF20" s="42"/>
      <c r="ACG20" s="42"/>
      <c r="ACH20" s="42"/>
      <c r="ACI20" s="42"/>
      <c r="ACJ20" s="42"/>
      <c r="ACK20" s="42"/>
      <c r="ACL20" s="42"/>
      <c r="ACM20" s="42"/>
      <c r="ACN20" s="42"/>
      <c r="ACO20" s="42"/>
      <c r="ACP20" s="42"/>
      <c r="ACQ20" s="42"/>
      <c r="ACR20" s="42"/>
      <c r="ACS20" s="42"/>
      <c r="ACT20" s="42"/>
      <c r="ACU20" s="42"/>
      <c r="ACV20" s="42"/>
      <c r="ACW20" s="42"/>
      <c r="ACX20" s="42"/>
      <c r="ACY20" s="42"/>
      <c r="ACZ20" s="42"/>
      <c r="ADA20" s="42"/>
      <c r="ADB20" s="42"/>
      <c r="ADC20" s="42"/>
      <c r="ADD20" s="42"/>
      <c r="ADE20" s="42"/>
      <c r="ADF20" s="42"/>
      <c r="ADG20" s="42"/>
      <c r="ADH20" s="42"/>
      <c r="ADI20" s="42"/>
      <c r="ADJ20" s="42"/>
      <c r="ADK20" s="42"/>
      <c r="ADL20" s="42"/>
      <c r="ADM20" s="42"/>
      <c r="ADN20" s="42"/>
      <c r="ADO20" s="42"/>
      <c r="ADP20" s="42"/>
      <c r="ADQ20" s="42"/>
      <c r="ADR20" s="42"/>
      <c r="ADS20" s="42"/>
      <c r="ADT20" s="42"/>
      <c r="ADU20" s="42"/>
      <c r="ADV20" s="42"/>
      <c r="ADW20" s="42"/>
      <c r="ADX20" s="42"/>
      <c r="ADY20" s="42"/>
      <c r="ADZ20" s="42"/>
      <c r="AEA20" s="42"/>
      <c r="AEB20" s="42"/>
      <c r="AEC20" s="42"/>
      <c r="AED20" s="42"/>
      <c r="AEE20" s="42"/>
      <c r="AEF20" s="42"/>
      <c r="AEG20" s="42"/>
      <c r="AEH20" s="42"/>
      <c r="AEI20" s="42"/>
      <c r="AEJ20" s="42"/>
      <c r="AEK20" s="42"/>
      <c r="AEL20" s="42"/>
      <c r="AEM20" s="42"/>
      <c r="AEN20" s="42"/>
      <c r="AEO20" s="42"/>
      <c r="AEP20" s="42"/>
      <c r="AEQ20" s="42"/>
      <c r="AER20" s="42"/>
      <c r="AES20" s="42"/>
      <c r="AET20" s="42"/>
      <c r="AEU20" s="42"/>
      <c r="AEV20" s="42"/>
      <c r="AEW20" s="42"/>
      <c r="AEX20" s="42"/>
      <c r="AEY20" s="42"/>
      <c r="AEZ20" s="42"/>
      <c r="AFA20" s="42"/>
      <c r="AFB20" s="42"/>
      <c r="AFC20" s="42"/>
      <c r="AFD20" s="42"/>
      <c r="AFE20" s="42"/>
      <c r="AFF20" s="42"/>
      <c r="AFG20" s="42"/>
      <c r="AFH20" s="42"/>
      <c r="AFI20" s="42"/>
      <c r="AFJ20" s="42"/>
      <c r="AFK20" s="42"/>
      <c r="AFL20" s="42"/>
      <c r="AFM20" s="42"/>
      <c r="AFN20" s="42"/>
      <c r="AFO20" s="42"/>
      <c r="AFP20" s="42"/>
      <c r="AFQ20" s="42"/>
      <c r="AFR20" s="42"/>
      <c r="AFS20" s="42"/>
      <c r="AFT20" s="42"/>
      <c r="AFU20" s="42"/>
      <c r="AFV20" s="42"/>
      <c r="AFW20" s="42"/>
      <c r="AFX20" s="42"/>
      <c r="AFY20" s="42"/>
      <c r="AFZ20" s="42"/>
      <c r="AGA20" s="42"/>
      <c r="AGB20" s="42"/>
      <c r="AGC20" s="42"/>
      <c r="AGD20" s="42"/>
      <c r="AGE20" s="42"/>
      <c r="AGF20" s="42"/>
      <c r="AGG20" s="42"/>
      <c r="AGH20" s="42"/>
      <c r="AGI20" s="42"/>
      <c r="AGJ20" s="42"/>
      <c r="AGK20" s="42"/>
      <c r="AGL20" s="42"/>
      <c r="AGM20" s="42"/>
      <c r="AGN20" s="42"/>
      <c r="AGO20" s="42"/>
      <c r="AGP20" s="42"/>
      <c r="AGQ20" s="42"/>
      <c r="AGR20" s="42"/>
      <c r="AGS20" s="42"/>
      <c r="AGT20" s="42"/>
      <c r="AGU20" s="42"/>
      <c r="AGV20" s="42"/>
      <c r="AGW20" s="42"/>
      <c r="AGX20" s="42"/>
      <c r="AGY20" s="42"/>
      <c r="AGZ20" s="42"/>
      <c r="AHA20" s="42"/>
      <c r="AHB20" s="42"/>
      <c r="AHC20" s="42"/>
      <c r="AHD20" s="42"/>
      <c r="AHE20" s="42"/>
      <c r="AHF20" s="42"/>
      <c r="AHG20" s="42"/>
      <c r="AHH20" s="42"/>
      <c r="AHI20" s="42"/>
      <c r="AHJ20" s="42"/>
      <c r="AHK20" s="42"/>
      <c r="AHL20" s="42"/>
      <c r="AHM20" s="42"/>
      <c r="AHN20" s="42"/>
      <c r="AHO20" s="42"/>
      <c r="AHP20" s="42"/>
      <c r="AHQ20" s="42"/>
      <c r="AHR20" s="42"/>
      <c r="AHS20" s="42"/>
      <c r="AHT20" s="42"/>
      <c r="AHU20" s="42"/>
      <c r="AHV20" s="42"/>
      <c r="AHW20" s="42"/>
      <c r="AHX20" s="42"/>
      <c r="AHY20" s="42"/>
      <c r="AHZ20" s="42"/>
      <c r="AIA20" s="42"/>
      <c r="AIB20" s="42"/>
      <c r="AIC20" s="42"/>
      <c r="AID20" s="42"/>
      <c r="AIE20" s="42"/>
      <c r="AIF20" s="42"/>
      <c r="AIG20" s="42"/>
      <c r="AIH20" s="42"/>
      <c r="AII20" s="42"/>
      <c r="AIJ20" s="42"/>
      <c r="AIK20" s="42"/>
      <c r="AIL20" s="42"/>
      <c r="AIM20" s="42"/>
      <c r="AIN20" s="42"/>
      <c r="AIO20" s="42"/>
      <c r="AIP20" s="42"/>
      <c r="AIQ20" s="42"/>
      <c r="AIR20" s="42"/>
      <c r="AIS20" s="42"/>
      <c r="AIT20" s="42"/>
      <c r="AIU20" s="42"/>
      <c r="AIV20" s="42"/>
      <c r="AIW20" s="42"/>
      <c r="AIX20" s="42"/>
      <c r="AIY20" s="42"/>
      <c r="AIZ20" s="42"/>
      <c r="AJA20" s="42"/>
      <c r="AJB20" s="42"/>
      <c r="AJC20" s="42"/>
      <c r="AJD20" s="42"/>
      <c r="AJE20" s="42"/>
      <c r="AJF20" s="42"/>
      <c r="AJG20" s="42"/>
      <c r="AJH20" s="42"/>
      <c r="AJI20" s="42"/>
      <c r="AJJ20" s="42"/>
      <c r="AJK20" s="42"/>
      <c r="AJL20" s="42"/>
      <c r="AJM20" s="42"/>
      <c r="AJN20" s="42"/>
      <c r="AJO20" s="42"/>
      <c r="AJP20" s="42"/>
      <c r="AJQ20" s="42"/>
      <c r="AJR20" s="42"/>
      <c r="AJS20" s="42"/>
      <c r="AJT20" s="42"/>
      <c r="AJU20" s="42"/>
      <c r="AJV20" s="42"/>
      <c r="AJW20" s="42"/>
      <c r="AJX20" s="42"/>
      <c r="AJY20" s="42"/>
      <c r="AJZ20" s="42"/>
      <c r="AKA20" s="42"/>
      <c r="AKB20" s="42"/>
      <c r="AKC20" s="42"/>
      <c r="AKD20" s="42"/>
      <c r="AKE20" s="42"/>
      <c r="AKF20" s="42"/>
      <c r="AKG20" s="42"/>
      <c r="AKH20" s="42"/>
      <c r="AKI20" s="42"/>
      <c r="AKJ20" s="42"/>
      <c r="AKK20" s="42"/>
      <c r="AKL20" s="42"/>
      <c r="AKM20" s="42"/>
      <c r="AKN20" s="42"/>
      <c r="AKO20" s="42"/>
      <c r="AKP20" s="42"/>
      <c r="AKQ20" s="42"/>
      <c r="AKR20" s="42"/>
      <c r="AKS20" s="42"/>
      <c r="AKT20" s="42"/>
      <c r="AKU20" s="42"/>
      <c r="AKV20" s="42"/>
      <c r="AKW20" s="42"/>
      <c r="AKX20" s="42"/>
      <c r="AKY20" s="42"/>
      <c r="AKZ20" s="42"/>
      <c r="ALA20" s="42"/>
      <c r="ALB20" s="42"/>
      <c r="ALC20" s="42"/>
      <c r="ALD20" s="42"/>
      <c r="ALE20" s="42"/>
      <c r="ALF20" s="42"/>
      <c r="ALG20" s="42"/>
      <c r="ALH20" s="42"/>
      <c r="ALI20" s="42"/>
      <c r="ALJ20" s="42"/>
      <c r="ALK20" s="42"/>
      <c r="ALL20" s="42"/>
      <c r="ALM20" s="42"/>
      <c r="ALN20" s="42"/>
      <c r="ALO20" s="42"/>
      <c r="ALP20" s="42"/>
      <c r="ALQ20" s="42"/>
      <c r="ALR20" s="42"/>
      <c r="ALS20" s="42"/>
      <c r="ALT20" s="42"/>
      <c r="ALU20" s="42"/>
      <c r="ALV20" s="42"/>
      <c r="ALW20" s="42"/>
      <c r="ALX20" s="42"/>
      <c r="ALY20" s="42"/>
      <c r="ALZ20" s="42"/>
      <c r="AMA20" s="42"/>
      <c r="AMB20" s="42"/>
      <c r="AMC20" s="42"/>
      <c r="AMD20" s="42"/>
      <c r="AME20" s="42"/>
      <c r="AMF20" s="42"/>
      <c r="AMG20" s="42"/>
      <c r="AMH20" s="42"/>
      <c r="AMI20" s="42"/>
      <c r="AMJ20" s="42"/>
      <c r="AMK20" s="42"/>
      <c r="AML20" s="42"/>
      <c r="AMM20" s="42"/>
      <c r="AMN20" s="42"/>
      <c r="AMO20" s="42"/>
      <c r="AMP20" s="42"/>
      <c r="AMQ20" s="42"/>
      <c r="AMR20" s="42"/>
      <c r="AMS20" s="42"/>
      <c r="AMT20" s="42"/>
      <c r="AMU20" s="42"/>
      <c r="AMV20" s="42"/>
      <c r="AMW20" s="42"/>
      <c r="AMX20" s="42"/>
      <c r="AMY20" s="42"/>
      <c r="AMZ20" s="42"/>
      <c r="ANA20" s="42"/>
      <c r="ANB20" s="42"/>
      <c r="ANC20" s="42"/>
      <c r="AND20" s="42"/>
      <c r="ANE20" s="42"/>
      <c r="ANF20" s="42"/>
      <c r="ANG20" s="42"/>
      <c r="ANH20" s="42"/>
      <c r="ANI20" s="42"/>
      <c r="ANJ20" s="42"/>
      <c r="ANK20" s="42"/>
      <c r="ANL20" s="42"/>
      <c r="ANM20" s="42"/>
      <c r="ANN20" s="42"/>
      <c r="ANO20" s="42"/>
      <c r="ANP20" s="42"/>
      <c r="ANQ20" s="42"/>
      <c r="ANR20" s="42"/>
      <c r="ANS20" s="42"/>
      <c r="ANT20" s="42"/>
      <c r="ANU20" s="42"/>
      <c r="ANV20" s="42"/>
      <c r="ANW20" s="42"/>
      <c r="ANX20" s="42"/>
      <c r="ANY20" s="42"/>
      <c r="ANZ20" s="42"/>
      <c r="AOA20" s="42"/>
      <c r="AOB20" s="42"/>
      <c r="AOC20" s="42"/>
      <c r="AOD20" s="42"/>
      <c r="AOE20" s="42"/>
      <c r="AOF20" s="42"/>
      <c r="AOG20" s="42"/>
      <c r="AOH20" s="42"/>
      <c r="AOI20" s="42"/>
      <c r="AOJ20" s="42"/>
      <c r="AOK20" s="42"/>
      <c r="AOL20" s="42"/>
      <c r="AOM20" s="42"/>
      <c r="AON20" s="42"/>
      <c r="AOO20" s="42"/>
      <c r="AOP20" s="42"/>
      <c r="AOQ20" s="42"/>
      <c r="AOR20" s="42"/>
      <c r="AOS20" s="42"/>
      <c r="AOT20" s="42"/>
      <c r="AOU20" s="42"/>
      <c r="AOV20" s="42"/>
      <c r="AOW20" s="42"/>
      <c r="AOX20" s="42"/>
      <c r="AOY20" s="42"/>
      <c r="AOZ20" s="42"/>
      <c r="APA20" s="42"/>
      <c r="APB20" s="42"/>
      <c r="APC20" s="42"/>
      <c r="APD20" s="42"/>
      <c r="APE20" s="42"/>
      <c r="APF20" s="42"/>
      <c r="APG20" s="42"/>
      <c r="APH20" s="42"/>
      <c r="API20" s="42"/>
      <c r="APJ20" s="42"/>
      <c r="APK20" s="42"/>
      <c r="APL20" s="42"/>
      <c r="APM20" s="42"/>
      <c r="APN20" s="42"/>
      <c r="APO20" s="42"/>
      <c r="APP20" s="42"/>
      <c r="APQ20" s="42"/>
      <c r="APR20" s="42"/>
      <c r="APS20" s="42"/>
      <c r="APT20" s="42"/>
      <c r="APU20" s="42"/>
      <c r="APV20" s="42"/>
      <c r="APW20" s="42"/>
      <c r="APX20" s="42"/>
      <c r="APY20" s="42"/>
      <c r="APZ20" s="42"/>
      <c r="AQA20" s="42"/>
      <c r="AQB20" s="42"/>
      <c r="AQC20" s="42"/>
      <c r="AQD20" s="42"/>
      <c r="AQE20" s="42"/>
      <c r="AQF20" s="42"/>
      <c r="AQG20" s="42"/>
      <c r="AQH20" s="42"/>
      <c r="AQI20" s="42"/>
      <c r="AQJ20" s="42"/>
      <c r="AQK20" s="42"/>
      <c r="AQL20" s="42"/>
      <c r="AQM20" s="42"/>
      <c r="AQN20" s="42"/>
      <c r="AQO20" s="42"/>
      <c r="AQP20" s="42"/>
      <c r="AQQ20" s="42"/>
      <c r="AQR20" s="42"/>
      <c r="AQS20" s="42"/>
      <c r="AQT20" s="42"/>
      <c r="AQU20" s="42"/>
      <c r="AQV20" s="42"/>
      <c r="AQW20" s="42"/>
      <c r="AQX20" s="42"/>
      <c r="AQY20" s="42"/>
      <c r="AQZ20" s="42"/>
      <c r="ARA20" s="42"/>
      <c r="ARB20" s="42"/>
      <c r="ARC20" s="42"/>
      <c r="ARD20" s="42"/>
      <c r="ARE20" s="42"/>
      <c r="ARF20" s="42"/>
      <c r="ARG20" s="42"/>
      <c r="ARH20" s="42"/>
      <c r="ARI20" s="42"/>
      <c r="ARJ20" s="42"/>
      <c r="ARK20" s="42"/>
      <c r="ARL20" s="42"/>
      <c r="ARM20" s="42"/>
      <c r="ARN20" s="42"/>
      <c r="ARO20" s="42"/>
      <c r="ARP20" s="42"/>
      <c r="ARQ20" s="42"/>
      <c r="ARR20" s="42"/>
      <c r="ARS20" s="42"/>
      <c r="ART20" s="42"/>
      <c r="ARU20" s="42"/>
      <c r="ARV20" s="42"/>
      <c r="ARW20" s="42"/>
      <c r="ARX20" s="42"/>
      <c r="ARY20" s="42"/>
      <c r="ARZ20" s="42"/>
      <c r="ASA20" s="42"/>
      <c r="ASB20" s="42"/>
      <c r="ASC20" s="42"/>
      <c r="ASD20" s="42"/>
      <c r="ASE20" s="42"/>
      <c r="ASF20" s="42"/>
      <c r="ASG20" s="42"/>
      <c r="ASH20" s="42"/>
      <c r="ASI20" s="42"/>
      <c r="ASJ20" s="42"/>
      <c r="ASK20" s="42"/>
      <c r="ASL20" s="42"/>
      <c r="ASM20" s="42"/>
      <c r="ASN20" s="42"/>
      <c r="ASO20" s="42"/>
      <c r="ASP20" s="42"/>
      <c r="ASQ20" s="42"/>
      <c r="ASR20" s="42"/>
      <c r="ASS20" s="42"/>
      <c r="AST20" s="42"/>
      <c r="ASU20" s="42"/>
      <c r="ASV20" s="42"/>
      <c r="ASW20" s="42"/>
      <c r="ASX20" s="42"/>
      <c r="ASY20" s="42"/>
      <c r="ASZ20" s="42"/>
      <c r="ATA20" s="42"/>
      <c r="ATB20" s="42"/>
      <c r="ATC20" s="42"/>
      <c r="ATD20" s="42"/>
      <c r="ATE20" s="42"/>
      <c r="ATF20" s="42"/>
      <c r="ATG20" s="42"/>
      <c r="ATH20" s="42"/>
      <c r="ATI20" s="42"/>
      <c r="ATJ20" s="42"/>
      <c r="ATK20" s="42"/>
      <c r="ATL20" s="42"/>
      <c r="ATM20" s="42"/>
      <c r="ATN20" s="42"/>
      <c r="ATO20" s="42"/>
      <c r="ATP20" s="42"/>
      <c r="ATQ20" s="42"/>
      <c r="ATR20" s="42"/>
      <c r="ATS20" s="42"/>
      <c r="ATT20" s="42"/>
      <c r="ATU20" s="42"/>
      <c r="ATV20" s="42"/>
      <c r="ATW20" s="42"/>
      <c r="ATX20" s="42"/>
      <c r="ATY20" s="42"/>
      <c r="ATZ20" s="42"/>
      <c r="AUA20" s="42"/>
      <c r="AUB20" s="42"/>
      <c r="AUC20" s="42"/>
      <c r="AUD20" s="42"/>
      <c r="AUE20" s="42"/>
      <c r="AUF20" s="42"/>
      <c r="AUG20" s="42"/>
      <c r="AUH20" s="42"/>
      <c r="AUI20" s="42"/>
      <c r="AUJ20" s="42"/>
      <c r="AUK20" s="42"/>
      <c r="AUL20" s="42"/>
      <c r="AUM20" s="42"/>
      <c r="AUN20" s="42"/>
      <c r="AUO20" s="42"/>
      <c r="AUP20" s="42"/>
      <c r="AUQ20" s="42"/>
      <c r="AUR20" s="42"/>
      <c r="AUS20" s="42"/>
      <c r="AUT20" s="42"/>
      <c r="AUU20" s="42"/>
      <c r="AUV20" s="42"/>
      <c r="AUW20" s="42"/>
      <c r="AUX20" s="42"/>
      <c r="AUY20" s="42"/>
      <c r="AUZ20" s="42"/>
      <c r="AVA20" s="42"/>
      <c r="AVB20" s="42"/>
      <c r="AVC20" s="42"/>
      <c r="AVD20" s="42"/>
      <c r="AVE20" s="42"/>
      <c r="AVF20" s="42"/>
      <c r="AVG20" s="42"/>
      <c r="AVH20" s="42"/>
      <c r="AVI20" s="42"/>
      <c r="AVJ20" s="42"/>
      <c r="AVK20" s="42"/>
      <c r="AVL20" s="42"/>
      <c r="AVM20" s="42"/>
      <c r="AVN20" s="42"/>
      <c r="AVO20" s="42"/>
      <c r="AVP20" s="42"/>
      <c r="AVQ20" s="42"/>
      <c r="AVR20" s="42"/>
      <c r="AVS20" s="42"/>
      <c r="AVT20" s="42"/>
      <c r="AVU20" s="42"/>
      <c r="AVV20" s="42"/>
      <c r="AVW20" s="42"/>
      <c r="AVX20" s="42"/>
      <c r="AVY20" s="42"/>
      <c r="AVZ20" s="42"/>
      <c r="AWA20" s="42"/>
      <c r="AWB20" s="42"/>
      <c r="AWC20" s="42"/>
      <c r="AWD20" s="42"/>
      <c r="AWE20" s="42"/>
      <c r="AWF20" s="42"/>
      <c r="AWG20" s="42"/>
      <c r="AWH20" s="42"/>
      <c r="AWI20" s="42"/>
      <c r="AWJ20" s="42"/>
      <c r="AWK20" s="42"/>
      <c r="AWL20" s="42"/>
      <c r="AWM20" s="42"/>
      <c r="AWN20" s="42"/>
      <c r="AWO20" s="42"/>
      <c r="AWP20" s="42"/>
      <c r="AWQ20" s="42"/>
      <c r="AWR20" s="42"/>
      <c r="AWS20" s="42"/>
      <c r="AWT20" s="42"/>
      <c r="AWU20" s="42"/>
      <c r="AWV20" s="42"/>
      <c r="AWW20" s="42"/>
      <c r="AWX20" s="42"/>
      <c r="AWY20" s="42"/>
      <c r="AWZ20" s="42"/>
      <c r="AXA20" s="42"/>
      <c r="AXB20" s="42"/>
      <c r="AXC20" s="42"/>
      <c r="AXD20" s="42"/>
      <c r="AXE20" s="42"/>
      <c r="AXF20" s="42"/>
      <c r="AXG20" s="42"/>
      <c r="AXH20" s="42"/>
      <c r="AXI20" s="42"/>
      <c r="AXJ20" s="42"/>
      <c r="AXK20" s="42"/>
      <c r="AXL20" s="42"/>
      <c r="AXM20" s="42"/>
      <c r="AXN20" s="42"/>
      <c r="AXO20" s="42"/>
      <c r="AXP20" s="42"/>
      <c r="AXQ20" s="42"/>
      <c r="AXR20" s="42"/>
      <c r="AXS20" s="42"/>
      <c r="AXT20" s="42"/>
      <c r="AXU20" s="42"/>
      <c r="AXV20" s="42"/>
      <c r="AXW20" s="42"/>
      <c r="AXX20" s="42"/>
      <c r="AXY20" s="42"/>
      <c r="AXZ20" s="42"/>
      <c r="AYA20" s="42"/>
      <c r="AYB20" s="42"/>
      <c r="AYC20" s="42"/>
      <c r="AYD20" s="42"/>
      <c r="AYE20" s="42"/>
      <c r="AYF20" s="42"/>
      <c r="AYG20" s="42"/>
      <c r="AYH20" s="42"/>
      <c r="AYI20" s="42"/>
      <c r="AYJ20" s="42"/>
      <c r="AYK20" s="42"/>
      <c r="AYL20" s="42"/>
      <c r="AYM20" s="42"/>
      <c r="AYN20" s="42"/>
      <c r="AYO20" s="42"/>
      <c r="AYP20" s="42"/>
      <c r="AYQ20" s="42"/>
      <c r="AYR20" s="42"/>
      <c r="AYS20" s="42"/>
      <c r="AYT20" s="42"/>
      <c r="AYU20" s="42"/>
      <c r="AYV20" s="42"/>
      <c r="AYW20" s="42"/>
      <c r="AYX20" s="42"/>
      <c r="AYY20" s="42"/>
      <c r="AYZ20" s="42"/>
      <c r="AZA20" s="42"/>
      <c r="AZB20" s="42"/>
      <c r="AZC20" s="42"/>
      <c r="AZD20" s="42"/>
      <c r="AZE20" s="42"/>
      <c r="AZF20" s="42"/>
      <c r="AZG20" s="42"/>
      <c r="AZH20" s="42"/>
      <c r="AZI20" s="42"/>
      <c r="AZJ20" s="42"/>
      <c r="AZK20" s="42"/>
      <c r="AZL20" s="42"/>
      <c r="AZM20" s="42"/>
      <c r="AZN20" s="42"/>
      <c r="AZO20" s="42"/>
      <c r="AZP20" s="42"/>
      <c r="AZQ20" s="42"/>
      <c r="AZR20" s="42"/>
      <c r="AZS20" s="42"/>
      <c r="AZT20" s="42"/>
      <c r="AZU20" s="42"/>
      <c r="AZV20" s="42"/>
      <c r="AZW20" s="42"/>
      <c r="AZX20" s="42"/>
      <c r="AZY20" s="42"/>
      <c r="AZZ20" s="42"/>
      <c r="BAA20" s="42"/>
      <c r="BAB20" s="42"/>
      <c r="BAC20" s="42"/>
      <c r="BAD20" s="42"/>
      <c r="BAE20" s="42"/>
      <c r="BAF20" s="42"/>
      <c r="BAG20" s="42"/>
      <c r="BAH20" s="42"/>
      <c r="BAI20" s="42"/>
      <c r="BAJ20" s="42"/>
      <c r="BAK20" s="42"/>
      <c r="BAL20" s="42"/>
      <c r="BAM20" s="42"/>
      <c r="BAN20" s="42"/>
      <c r="BAO20" s="42"/>
      <c r="BAP20" s="42"/>
      <c r="BAQ20" s="42"/>
      <c r="BAR20" s="42"/>
      <c r="BAS20" s="42"/>
      <c r="BAT20" s="42"/>
      <c r="BAU20" s="42"/>
      <c r="BAV20" s="42"/>
      <c r="BAW20" s="42"/>
      <c r="BAX20" s="42"/>
      <c r="BAY20" s="42"/>
      <c r="BAZ20" s="42"/>
      <c r="BBA20" s="42"/>
      <c r="BBB20" s="42"/>
      <c r="BBC20" s="42"/>
      <c r="BBD20" s="42"/>
      <c r="BBE20" s="42"/>
      <c r="BBF20" s="42"/>
      <c r="BBG20" s="42"/>
      <c r="BBH20" s="42"/>
      <c r="BBI20" s="42"/>
      <c r="BBJ20" s="42"/>
      <c r="BBK20" s="42"/>
      <c r="BBL20" s="42"/>
      <c r="BBM20" s="42"/>
      <c r="BBN20" s="42"/>
      <c r="BBO20" s="42"/>
      <c r="BBP20" s="42"/>
      <c r="BBQ20" s="42"/>
      <c r="BBR20" s="42"/>
      <c r="BBS20" s="42"/>
      <c r="BBT20" s="42"/>
      <c r="BBU20" s="42"/>
      <c r="BBV20" s="42"/>
      <c r="BBW20" s="42"/>
      <c r="BBX20" s="42"/>
      <c r="BBY20" s="42"/>
      <c r="BBZ20" s="42"/>
      <c r="BCA20" s="42"/>
      <c r="BCB20" s="42"/>
      <c r="BCC20" s="42"/>
      <c r="BCD20" s="42"/>
      <c r="BCE20" s="42"/>
      <c r="BCF20" s="42"/>
      <c r="BCG20" s="42"/>
      <c r="BCH20" s="42"/>
      <c r="BCI20" s="42"/>
      <c r="BCJ20" s="42"/>
      <c r="BCK20" s="42"/>
      <c r="BCL20" s="42"/>
      <c r="BCM20" s="42"/>
      <c r="BCN20" s="42"/>
      <c r="BCO20" s="42"/>
      <c r="BCP20" s="42"/>
      <c r="BCQ20" s="42"/>
      <c r="BCR20" s="42"/>
      <c r="BCS20" s="42"/>
      <c r="BCT20" s="42"/>
      <c r="BCU20" s="42"/>
      <c r="BCV20" s="42"/>
      <c r="BCW20" s="42"/>
      <c r="BCX20" s="42"/>
      <c r="BCY20" s="42"/>
      <c r="BCZ20" s="42"/>
      <c r="BDA20" s="42"/>
      <c r="BDB20" s="42"/>
      <c r="BDC20" s="42"/>
      <c r="BDD20" s="42"/>
      <c r="BDE20" s="42"/>
      <c r="BDF20" s="42"/>
      <c r="BDG20" s="42"/>
      <c r="BDH20" s="42"/>
      <c r="BDI20" s="42"/>
      <c r="BDJ20" s="42"/>
      <c r="BDK20" s="42"/>
      <c r="BDL20" s="42"/>
      <c r="BDM20" s="42"/>
      <c r="BDN20" s="42"/>
      <c r="BDO20" s="42"/>
      <c r="BDP20" s="42"/>
      <c r="BDQ20" s="42"/>
      <c r="BDR20" s="42"/>
      <c r="BDS20" s="42"/>
      <c r="BDT20" s="42"/>
      <c r="BDU20" s="42"/>
      <c r="BDV20" s="42"/>
      <c r="BDW20" s="42"/>
      <c r="BDX20" s="42"/>
      <c r="BDY20" s="42"/>
      <c r="BDZ20" s="42"/>
      <c r="BEA20" s="42"/>
      <c r="BEB20" s="42"/>
      <c r="BEC20" s="42"/>
      <c r="BED20" s="42"/>
      <c r="BEE20" s="42"/>
      <c r="BEF20" s="42"/>
      <c r="BEG20" s="42"/>
      <c r="BEH20" s="42"/>
      <c r="BEI20" s="42"/>
      <c r="BEJ20" s="42"/>
      <c r="BEK20" s="42"/>
      <c r="BEL20" s="42"/>
      <c r="BEM20" s="42"/>
      <c r="BEN20" s="42"/>
      <c r="BEO20" s="42"/>
      <c r="BEP20" s="42"/>
      <c r="BEQ20" s="42"/>
      <c r="BER20" s="42"/>
      <c r="BES20" s="42"/>
      <c r="BET20" s="42"/>
      <c r="BEU20" s="42"/>
      <c r="BEV20" s="42"/>
      <c r="BEW20" s="42"/>
      <c r="BEX20" s="42"/>
      <c r="BEY20" s="42"/>
      <c r="BEZ20" s="42"/>
      <c r="BFA20" s="42"/>
      <c r="BFB20" s="42"/>
      <c r="BFC20" s="42"/>
      <c r="BFD20" s="42"/>
    </row>
    <row r="21" spans="1:1512" s="31" customFormat="1" ht="17.399999999999999" x14ac:dyDescent="0.45">
      <c r="A21" s="86" t="s">
        <v>69</v>
      </c>
      <c r="B21" s="86"/>
      <c r="C21" s="86"/>
      <c r="D21" s="86"/>
      <c r="E21" s="86"/>
      <c r="F21" s="86"/>
      <c r="G21" s="86"/>
      <c r="H21" s="86"/>
      <c r="I21" s="86"/>
      <c r="J21" s="86"/>
      <c r="K21" s="43"/>
      <c r="L21" s="43"/>
      <c r="M21" s="43"/>
      <c r="N21" s="4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  <c r="IV21" s="42"/>
      <c r="IW21" s="42"/>
      <c r="IX21" s="42"/>
      <c r="IY21" s="42"/>
      <c r="IZ21" s="42"/>
      <c r="JA21" s="42"/>
      <c r="JB21" s="42"/>
      <c r="JC21" s="42"/>
      <c r="JD21" s="42"/>
      <c r="JE21" s="42"/>
      <c r="JF21" s="42"/>
      <c r="JG21" s="42"/>
      <c r="JH21" s="42"/>
      <c r="JI21" s="42"/>
      <c r="JJ21" s="42"/>
      <c r="JK21" s="42"/>
      <c r="JL21" s="42"/>
      <c r="JM21" s="42"/>
      <c r="JN21" s="42"/>
      <c r="JO21" s="42"/>
      <c r="JP21" s="42"/>
      <c r="JQ21" s="42"/>
      <c r="JR21" s="42"/>
      <c r="JS21" s="42"/>
      <c r="JT21" s="42"/>
      <c r="JU21" s="42"/>
      <c r="JV21" s="42"/>
      <c r="JW21" s="42"/>
      <c r="JX21" s="42"/>
      <c r="JY21" s="42"/>
      <c r="JZ21" s="42"/>
      <c r="KA21" s="42"/>
      <c r="KB21" s="42"/>
      <c r="KC21" s="42"/>
      <c r="KD21" s="42"/>
      <c r="KE21" s="42"/>
      <c r="KF21" s="42"/>
      <c r="KG21" s="42"/>
      <c r="KH21" s="42"/>
      <c r="KI21" s="42"/>
      <c r="KJ21" s="42"/>
      <c r="KK21" s="42"/>
      <c r="KL21" s="42"/>
      <c r="KM21" s="42"/>
      <c r="KN21" s="42"/>
      <c r="KO21" s="42"/>
      <c r="KP21" s="42"/>
      <c r="KQ21" s="42"/>
      <c r="KR21" s="42"/>
      <c r="KS21" s="42"/>
      <c r="KT21" s="42"/>
      <c r="KU21" s="42"/>
      <c r="KV21" s="42"/>
      <c r="KW21" s="42"/>
      <c r="KX21" s="42"/>
      <c r="KY21" s="42"/>
      <c r="KZ21" s="42"/>
      <c r="LA21" s="42"/>
      <c r="LB21" s="42"/>
      <c r="LC21" s="42"/>
      <c r="LD21" s="42"/>
      <c r="LE21" s="42"/>
      <c r="LF21" s="42"/>
      <c r="LG21" s="42"/>
      <c r="LH21" s="42"/>
      <c r="LI21" s="42"/>
      <c r="LJ21" s="42"/>
      <c r="LK21" s="42"/>
      <c r="LL21" s="42"/>
      <c r="LM21" s="42"/>
      <c r="LN21" s="42"/>
      <c r="LO21" s="42"/>
      <c r="LP21" s="42"/>
      <c r="LQ21" s="42"/>
      <c r="LR21" s="42"/>
      <c r="LS21" s="42"/>
      <c r="LT21" s="42"/>
      <c r="LU21" s="42"/>
      <c r="LV21" s="42"/>
      <c r="LW21" s="42"/>
      <c r="LX21" s="42"/>
      <c r="LY21" s="42"/>
      <c r="LZ21" s="42"/>
      <c r="MA21" s="42"/>
      <c r="MB21" s="42"/>
      <c r="MC21" s="42"/>
      <c r="MD21" s="42"/>
      <c r="ME21" s="42"/>
      <c r="MF21" s="42"/>
      <c r="MG21" s="42"/>
      <c r="MH21" s="42"/>
      <c r="MI21" s="42"/>
      <c r="MJ21" s="42"/>
      <c r="MK21" s="42"/>
      <c r="ML21" s="42"/>
      <c r="MM21" s="42"/>
      <c r="MN21" s="42"/>
      <c r="MO21" s="42"/>
      <c r="MP21" s="42"/>
      <c r="MQ21" s="42"/>
      <c r="MR21" s="42"/>
      <c r="MS21" s="42"/>
      <c r="MT21" s="42"/>
      <c r="MU21" s="42"/>
      <c r="MV21" s="42"/>
      <c r="MW21" s="42"/>
      <c r="MX21" s="42"/>
      <c r="MY21" s="42"/>
      <c r="MZ21" s="42"/>
      <c r="NA21" s="42"/>
      <c r="NB21" s="42"/>
      <c r="NC21" s="42"/>
      <c r="ND21" s="42"/>
      <c r="NE21" s="42"/>
      <c r="NF21" s="42"/>
      <c r="NG21" s="42"/>
      <c r="NH21" s="42"/>
      <c r="NI21" s="42"/>
      <c r="NJ21" s="42"/>
      <c r="NK21" s="42"/>
      <c r="NL21" s="42"/>
      <c r="NM21" s="42"/>
      <c r="NN21" s="42"/>
      <c r="NO21" s="42"/>
      <c r="NP21" s="42"/>
      <c r="NQ21" s="42"/>
      <c r="NR21" s="42"/>
      <c r="NS21" s="42"/>
      <c r="NT21" s="42"/>
      <c r="NU21" s="42"/>
      <c r="NV21" s="42"/>
      <c r="NW21" s="42"/>
      <c r="NX21" s="42"/>
      <c r="NY21" s="42"/>
      <c r="NZ21" s="42"/>
      <c r="OA21" s="42"/>
      <c r="OB21" s="42"/>
      <c r="OC21" s="42"/>
      <c r="OD21" s="42"/>
      <c r="OE21" s="42"/>
      <c r="OF21" s="42"/>
      <c r="OG21" s="42"/>
      <c r="OH21" s="42"/>
      <c r="OI21" s="42"/>
      <c r="OJ21" s="42"/>
      <c r="OK21" s="42"/>
      <c r="OL21" s="42"/>
      <c r="OM21" s="42"/>
      <c r="ON21" s="42"/>
      <c r="OO21" s="42"/>
      <c r="OP21" s="42"/>
      <c r="OQ21" s="42"/>
      <c r="OR21" s="42"/>
      <c r="OS21" s="42"/>
      <c r="OT21" s="42"/>
      <c r="OU21" s="42"/>
      <c r="OV21" s="42"/>
      <c r="OW21" s="42"/>
      <c r="OX21" s="42"/>
      <c r="OY21" s="42"/>
      <c r="OZ21" s="42"/>
      <c r="PA21" s="42"/>
      <c r="PB21" s="42"/>
      <c r="PC21" s="42"/>
      <c r="PD21" s="42"/>
      <c r="PE21" s="42"/>
      <c r="PF21" s="42"/>
      <c r="PG21" s="42"/>
      <c r="PH21" s="42"/>
      <c r="PI21" s="42"/>
      <c r="PJ21" s="42"/>
      <c r="PK21" s="42"/>
      <c r="PL21" s="42"/>
      <c r="PM21" s="42"/>
      <c r="PN21" s="42"/>
      <c r="PO21" s="42"/>
      <c r="PP21" s="42"/>
      <c r="PQ21" s="42"/>
      <c r="PR21" s="42"/>
      <c r="PS21" s="42"/>
      <c r="PT21" s="42"/>
      <c r="PU21" s="42"/>
      <c r="PV21" s="42"/>
      <c r="PW21" s="42"/>
      <c r="PX21" s="42"/>
      <c r="PY21" s="42"/>
      <c r="PZ21" s="42"/>
      <c r="QA21" s="42"/>
      <c r="QB21" s="42"/>
      <c r="QC21" s="42"/>
      <c r="QD21" s="42"/>
      <c r="QE21" s="42"/>
      <c r="QF21" s="42"/>
      <c r="QG21" s="42"/>
      <c r="QH21" s="42"/>
      <c r="QI21" s="42"/>
      <c r="QJ21" s="42"/>
      <c r="QK21" s="42"/>
      <c r="QL21" s="42"/>
      <c r="QM21" s="42"/>
      <c r="QN21" s="42"/>
      <c r="QO21" s="42"/>
      <c r="QP21" s="42"/>
      <c r="QQ21" s="42"/>
      <c r="QR21" s="42"/>
      <c r="QS21" s="42"/>
      <c r="QT21" s="42"/>
      <c r="QU21" s="42"/>
      <c r="QV21" s="42"/>
      <c r="QW21" s="42"/>
      <c r="QX21" s="42"/>
      <c r="QY21" s="42"/>
      <c r="QZ21" s="42"/>
      <c r="RA21" s="42"/>
      <c r="RB21" s="42"/>
      <c r="RC21" s="42"/>
      <c r="RD21" s="42"/>
      <c r="RE21" s="42"/>
      <c r="RF21" s="42"/>
      <c r="RG21" s="42"/>
      <c r="RH21" s="42"/>
      <c r="RI21" s="42"/>
      <c r="RJ21" s="42"/>
      <c r="RK21" s="42"/>
      <c r="RL21" s="42"/>
      <c r="RM21" s="42"/>
      <c r="RN21" s="42"/>
      <c r="RO21" s="42"/>
      <c r="RP21" s="42"/>
      <c r="RQ21" s="42"/>
      <c r="RR21" s="42"/>
      <c r="RS21" s="42"/>
      <c r="RT21" s="42"/>
      <c r="RU21" s="42"/>
      <c r="RV21" s="42"/>
      <c r="RW21" s="42"/>
      <c r="RX21" s="42"/>
      <c r="RY21" s="42"/>
      <c r="RZ21" s="42"/>
      <c r="SA21" s="42"/>
      <c r="SB21" s="42"/>
      <c r="SC21" s="42"/>
      <c r="SD21" s="42"/>
      <c r="SE21" s="42"/>
      <c r="SF21" s="42"/>
      <c r="SG21" s="42"/>
      <c r="SH21" s="42"/>
      <c r="SI21" s="42"/>
      <c r="SJ21" s="42"/>
      <c r="SK21" s="42"/>
      <c r="SL21" s="42"/>
      <c r="SM21" s="42"/>
      <c r="SN21" s="42"/>
      <c r="SO21" s="42"/>
      <c r="SP21" s="42"/>
      <c r="SQ21" s="42"/>
      <c r="SR21" s="42"/>
      <c r="SS21" s="42"/>
      <c r="ST21" s="42"/>
      <c r="SU21" s="42"/>
      <c r="SV21" s="42"/>
      <c r="SW21" s="42"/>
      <c r="SX21" s="42"/>
      <c r="SY21" s="42"/>
      <c r="SZ21" s="42"/>
      <c r="TA21" s="42"/>
      <c r="TB21" s="42"/>
      <c r="TC21" s="42"/>
      <c r="TD21" s="42"/>
      <c r="TE21" s="42"/>
      <c r="TF21" s="42"/>
      <c r="TG21" s="42"/>
      <c r="TH21" s="42"/>
      <c r="TI21" s="42"/>
      <c r="TJ21" s="42"/>
      <c r="TK21" s="42"/>
      <c r="TL21" s="42"/>
      <c r="TM21" s="42"/>
      <c r="TN21" s="42"/>
      <c r="TO21" s="42"/>
      <c r="TP21" s="42"/>
      <c r="TQ21" s="42"/>
      <c r="TR21" s="42"/>
      <c r="TS21" s="42"/>
      <c r="TT21" s="42"/>
      <c r="TU21" s="42"/>
      <c r="TV21" s="42"/>
      <c r="TW21" s="42"/>
      <c r="TX21" s="42"/>
      <c r="TY21" s="42"/>
      <c r="TZ21" s="42"/>
      <c r="UA21" s="42"/>
      <c r="UB21" s="42"/>
      <c r="UC21" s="42"/>
      <c r="UD21" s="42"/>
      <c r="UE21" s="42"/>
      <c r="UF21" s="42"/>
      <c r="UG21" s="42"/>
      <c r="UH21" s="42"/>
      <c r="UI21" s="42"/>
      <c r="UJ21" s="42"/>
      <c r="UK21" s="42"/>
      <c r="UL21" s="42"/>
      <c r="UM21" s="42"/>
      <c r="UN21" s="42"/>
      <c r="UO21" s="42"/>
      <c r="UP21" s="42"/>
      <c r="UQ21" s="42"/>
      <c r="UR21" s="42"/>
      <c r="US21" s="42"/>
      <c r="UT21" s="42"/>
      <c r="UU21" s="42"/>
      <c r="UV21" s="42"/>
      <c r="UW21" s="42"/>
      <c r="UX21" s="42"/>
      <c r="UY21" s="42"/>
      <c r="UZ21" s="42"/>
      <c r="VA21" s="42"/>
      <c r="VB21" s="42"/>
      <c r="VC21" s="42"/>
      <c r="VD21" s="42"/>
      <c r="VE21" s="42"/>
      <c r="VF21" s="42"/>
      <c r="VG21" s="42"/>
      <c r="VH21" s="42"/>
      <c r="VI21" s="42"/>
      <c r="VJ21" s="42"/>
      <c r="VK21" s="42"/>
      <c r="VL21" s="42"/>
      <c r="VM21" s="42"/>
      <c r="VN21" s="42"/>
      <c r="VO21" s="42"/>
      <c r="VP21" s="42"/>
      <c r="VQ21" s="42"/>
      <c r="VR21" s="42"/>
      <c r="VS21" s="42"/>
      <c r="VT21" s="42"/>
      <c r="VU21" s="42"/>
      <c r="VV21" s="42"/>
      <c r="VW21" s="42"/>
      <c r="VX21" s="42"/>
      <c r="VY21" s="42"/>
      <c r="VZ21" s="42"/>
      <c r="WA21" s="42"/>
      <c r="WB21" s="42"/>
      <c r="WC21" s="42"/>
      <c r="WD21" s="42"/>
      <c r="WE21" s="42"/>
      <c r="WF21" s="42"/>
      <c r="WG21" s="42"/>
      <c r="WH21" s="42"/>
      <c r="WI21" s="42"/>
      <c r="WJ21" s="42"/>
      <c r="WK21" s="42"/>
      <c r="WL21" s="42"/>
      <c r="WM21" s="42"/>
      <c r="WN21" s="42"/>
      <c r="WO21" s="42"/>
      <c r="WP21" s="42"/>
      <c r="WQ21" s="42"/>
      <c r="WR21" s="42"/>
      <c r="WS21" s="42"/>
      <c r="WT21" s="42"/>
      <c r="WU21" s="42"/>
      <c r="WV21" s="42"/>
      <c r="WW21" s="42"/>
      <c r="WX21" s="42"/>
      <c r="WY21" s="42"/>
      <c r="WZ21" s="42"/>
      <c r="XA21" s="42"/>
      <c r="XB21" s="42"/>
      <c r="XC21" s="42"/>
      <c r="XD21" s="42"/>
      <c r="XE21" s="42"/>
      <c r="XF21" s="42"/>
      <c r="XG21" s="42"/>
      <c r="XH21" s="42"/>
      <c r="XI21" s="42"/>
      <c r="XJ21" s="42"/>
      <c r="XK21" s="42"/>
      <c r="XL21" s="42"/>
      <c r="XM21" s="42"/>
      <c r="XN21" s="42"/>
      <c r="XO21" s="42"/>
      <c r="XP21" s="42"/>
      <c r="XQ21" s="42"/>
      <c r="XR21" s="42"/>
      <c r="XS21" s="42"/>
      <c r="XT21" s="42"/>
      <c r="XU21" s="42"/>
      <c r="XV21" s="42"/>
      <c r="XW21" s="42"/>
      <c r="XX21" s="42"/>
      <c r="XY21" s="42"/>
      <c r="XZ21" s="42"/>
      <c r="YA21" s="42"/>
      <c r="YB21" s="42"/>
      <c r="YC21" s="42"/>
      <c r="YD21" s="42"/>
      <c r="YE21" s="42"/>
      <c r="YF21" s="42"/>
      <c r="YG21" s="42"/>
      <c r="YH21" s="42"/>
      <c r="YI21" s="42"/>
      <c r="YJ21" s="42"/>
      <c r="YK21" s="42"/>
      <c r="YL21" s="42"/>
      <c r="YM21" s="42"/>
      <c r="YN21" s="42"/>
      <c r="YO21" s="42"/>
      <c r="YP21" s="42"/>
      <c r="YQ21" s="42"/>
      <c r="YR21" s="42"/>
      <c r="YS21" s="42"/>
      <c r="YT21" s="42"/>
      <c r="YU21" s="42"/>
      <c r="YV21" s="42"/>
      <c r="YW21" s="42"/>
      <c r="YX21" s="42"/>
      <c r="YY21" s="42"/>
      <c r="YZ21" s="42"/>
      <c r="ZA21" s="42"/>
      <c r="ZB21" s="42"/>
      <c r="ZC21" s="42"/>
      <c r="ZD21" s="42"/>
      <c r="ZE21" s="42"/>
      <c r="ZF21" s="42"/>
      <c r="ZG21" s="42"/>
      <c r="ZH21" s="42"/>
      <c r="ZI21" s="42"/>
      <c r="ZJ21" s="42"/>
      <c r="ZK21" s="42"/>
      <c r="ZL21" s="42"/>
      <c r="ZM21" s="42"/>
      <c r="ZN21" s="42"/>
      <c r="ZO21" s="42"/>
      <c r="ZP21" s="42"/>
      <c r="ZQ21" s="42"/>
      <c r="ZR21" s="42"/>
      <c r="ZS21" s="42"/>
      <c r="ZT21" s="42"/>
      <c r="ZU21" s="42"/>
      <c r="ZV21" s="42"/>
      <c r="ZW21" s="42"/>
      <c r="ZX21" s="42"/>
      <c r="ZY21" s="42"/>
      <c r="ZZ21" s="42"/>
      <c r="AAA21" s="42"/>
      <c r="AAB21" s="42"/>
      <c r="AAC21" s="42"/>
      <c r="AAD21" s="42"/>
      <c r="AAE21" s="42"/>
      <c r="AAF21" s="42"/>
      <c r="AAG21" s="42"/>
      <c r="AAH21" s="42"/>
      <c r="AAI21" s="42"/>
      <c r="AAJ21" s="42"/>
      <c r="AAK21" s="42"/>
      <c r="AAL21" s="42"/>
      <c r="AAM21" s="42"/>
      <c r="AAN21" s="42"/>
      <c r="AAO21" s="42"/>
      <c r="AAP21" s="42"/>
      <c r="AAQ21" s="42"/>
      <c r="AAR21" s="42"/>
      <c r="AAS21" s="42"/>
      <c r="AAT21" s="42"/>
      <c r="AAU21" s="42"/>
      <c r="AAV21" s="42"/>
      <c r="AAW21" s="42"/>
      <c r="AAX21" s="42"/>
      <c r="AAY21" s="42"/>
      <c r="AAZ21" s="42"/>
      <c r="ABA21" s="42"/>
      <c r="ABB21" s="42"/>
      <c r="ABC21" s="42"/>
      <c r="ABD21" s="42"/>
      <c r="ABE21" s="42"/>
      <c r="ABF21" s="42"/>
      <c r="ABG21" s="42"/>
      <c r="ABH21" s="42"/>
      <c r="ABI21" s="42"/>
      <c r="ABJ21" s="42"/>
      <c r="ABK21" s="42"/>
      <c r="ABL21" s="42"/>
      <c r="ABM21" s="42"/>
      <c r="ABN21" s="42"/>
      <c r="ABO21" s="42"/>
      <c r="ABP21" s="42"/>
      <c r="ABQ21" s="42"/>
      <c r="ABR21" s="42"/>
      <c r="ABS21" s="42"/>
      <c r="ABT21" s="42"/>
      <c r="ABU21" s="42"/>
      <c r="ABV21" s="42"/>
      <c r="ABW21" s="42"/>
      <c r="ABX21" s="42"/>
      <c r="ABY21" s="42"/>
      <c r="ABZ21" s="42"/>
      <c r="ACA21" s="42"/>
      <c r="ACB21" s="42"/>
      <c r="ACC21" s="42"/>
      <c r="ACD21" s="42"/>
      <c r="ACE21" s="42"/>
      <c r="ACF21" s="42"/>
      <c r="ACG21" s="42"/>
      <c r="ACH21" s="42"/>
      <c r="ACI21" s="42"/>
      <c r="ACJ21" s="42"/>
      <c r="ACK21" s="42"/>
      <c r="ACL21" s="42"/>
      <c r="ACM21" s="42"/>
      <c r="ACN21" s="42"/>
      <c r="ACO21" s="42"/>
      <c r="ACP21" s="42"/>
      <c r="ACQ21" s="42"/>
      <c r="ACR21" s="42"/>
      <c r="ACS21" s="42"/>
      <c r="ACT21" s="42"/>
      <c r="ACU21" s="42"/>
      <c r="ACV21" s="42"/>
      <c r="ACW21" s="42"/>
      <c r="ACX21" s="42"/>
      <c r="ACY21" s="42"/>
      <c r="ACZ21" s="42"/>
      <c r="ADA21" s="42"/>
      <c r="ADB21" s="42"/>
      <c r="ADC21" s="42"/>
      <c r="ADD21" s="42"/>
      <c r="ADE21" s="42"/>
      <c r="ADF21" s="42"/>
      <c r="ADG21" s="42"/>
      <c r="ADH21" s="42"/>
      <c r="ADI21" s="42"/>
      <c r="ADJ21" s="42"/>
      <c r="ADK21" s="42"/>
      <c r="ADL21" s="42"/>
      <c r="ADM21" s="42"/>
      <c r="ADN21" s="42"/>
      <c r="ADO21" s="42"/>
      <c r="ADP21" s="42"/>
      <c r="ADQ21" s="42"/>
      <c r="ADR21" s="42"/>
      <c r="ADS21" s="42"/>
      <c r="ADT21" s="42"/>
      <c r="ADU21" s="42"/>
      <c r="ADV21" s="42"/>
      <c r="ADW21" s="42"/>
      <c r="ADX21" s="42"/>
      <c r="ADY21" s="42"/>
      <c r="ADZ21" s="42"/>
      <c r="AEA21" s="42"/>
      <c r="AEB21" s="42"/>
      <c r="AEC21" s="42"/>
      <c r="AED21" s="42"/>
      <c r="AEE21" s="42"/>
      <c r="AEF21" s="42"/>
      <c r="AEG21" s="42"/>
      <c r="AEH21" s="42"/>
      <c r="AEI21" s="42"/>
      <c r="AEJ21" s="42"/>
      <c r="AEK21" s="42"/>
      <c r="AEL21" s="42"/>
      <c r="AEM21" s="42"/>
      <c r="AEN21" s="42"/>
      <c r="AEO21" s="42"/>
      <c r="AEP21" s="42"/>
      <c r="AEQ21" s="42"/>
      <c r="AER21" s="42"/>
      <c r="AES21" s="42"/>
      <c r="AET21" s="42"/>
      <c r="AEU21" s="42"/>
      <c r="AEV21" s="42"/>
      <c r="AEW21" s="42"/>
      <c r="AEX21" s="42"/>
      <c r="AEY21" s="42"/>
      <c r="AEZ21" s="42"/>
      <c r="AFA21" s="42"/>
      <c r="AFB21" s="42"/>
      <c r="AFC21" s="42"/>
      <c r="AFD21" s="42"/>
      <c r="AFE21" s="42"/>
      <c r="AFF21" s="42"/>
      <c r="AFG21" s="42"/>
      <c r="AFH21" s="42"/>
      <c r="AFI21" s="42"/>
      <c r="AFJ21" s="42"/>
      <c r="AFK21" s="42"/>
      <c r="AFL21" s="42"/>
      <c r="AFM21" s="42"/>
      <c r="AFN21" s="42"/>
      <c r="AFO21" s="42"/>
      <c r="AFP21" s="42"/>
      <c r="AFQ21" s="42"/>
      <c r="AFR21" s="42"/>
      <c r="AFS21" s="42"/>
      <c r="AFT21" s="42"/>
      <c r="AFU21" s="42"/>
      <c r="AFV21" s="42"/>
      <c r="AFW21" s="42"/>
      <c r="AFX21" s="42"/>
      <c r="AFY21" s="42"/>
      <c r="AFZ21" s="42"/>
      <c r="AGA21" s="42"/>
      <c r="AGB21" s="42"/>
      <c r="AGC21" s="42"/>
      <c r="AGD21" s="42"/>
      <c r="AGE21" s="42"/>
      <c r="AGF21" s="42"/>
      <c r="AGG21" s="42"/>
      <c r="AGH21" s="42"/>
      <c r="AGI21" s="42"/>
      <c r="AGJ21" s="42"/>
      <c r="AGK21" s="42"/>
      <c r="AGL21" s="42"/>
      <c r="AGM21" s="42"/>
      <c r="AGN21" s="42"/>
      <c r="AGO21" s="42"/>
      <c r="AGP21" s="42"/>
      <c r="AGQ21" s="42"/>
      <c r="AGR21" s="42"/>
      <c r="AGS21" s="42"/>
      <c r="AGT21" s="42"/>
      <c r="AGU21" s="42"/>
      <c r="AGV21" s="42"/>
      <c r="AGW21" s="42"/>
      <c r="AGX21" s="42"/>
      <c r="AGY21" s="42"/>
      <c r="AGZ21" s="42"/>
      <c r="AHA21" s="42"/>
      <c r="AHB21" s="42"/>
      <c r="AHC21" s="42"/>
      <c r="AHD21" s="42"/>
      <c r="AHE21" s="42"/>
      <c r="AHF21" s="42"/>
      <c r="AHG21" s="42"/>
      <c r="AHH21" s="42"/>
      <c r="AHI21" s="42"/>
      <c r="AHJ21" s="42"/>
      <c r="AHK21" s="42"/>
      <c r="AHL21" s="42"/>
      <c r="AHM21" s="42"/>
      <c r="AHN21" s="42"/>
      <c r="AHO21" s="42"/>
      <c r="AHP21" s="42"/>
      <c r="AHQ21" s="42"/>
      <c r="AHR21" s="42"/>
      <c r="AHS21" s="42"/>
      <c r="AHT21" s="42"/>
      <c r="AHU21" s="42"/>
      <c r="AHV21" s="42"/>
      <c r="AHW21" s="42"/>
      <c r="AHX21" s="42"/>
      <c r="AHY21" s="42"/>
      <c r="AHZ21" s="42"/>
      <c r="AIA21" s="42"/>
      <c r="AIB21" s="42"/>
      <c r="AIC21" s="42"/>
      <c r="AID21" s="42"/>
      <c r="AIE21" s="42"/>
      <c r="AIF21" s="42"/>
      <c r="AIG21" s="42"/>
      <c r="AIH21" s="42"/>
      <c r="AII21" s="42"/>
      <c r="AIJ21" s="42"/>
      <c r="AIK21" s="42"/>
      <c r="AIL21" s="42"/>
      <c r="AIM21" s="42"/>
      <c r="AIN21" s="42"/>
      <c r="AIO21" s="42"/>
      <c r="AIP21" s="42"/>
      <c r="AIQ21" s="42"/>
      <c r="AIR21" s="42"/>
      <c r="AIS21" s="42"/>
      <c r="AIT21" s="42"/>
      <c r="AIU21" s="42"/>
      <c r="AIV21" s="42"/>
      <c r="AIW21" s="42"/>
      <c r="AIX21" s="42"/>
      <c r="AIY21" s="42"/>
      <c r="AIZ21" s="42"/>
      <c r="AJA21" s="42"/>
      <c r="AJB21" s="42"/>
      <c r="AJC21" s="42"/>
      <c r="AJD21" s="42"/>
      <c r="AJE21" s="42"/>
      <c r="AJF21" s="42"/>
      <c r="AJG21" s="42"/>
      <c r="AJH21" s="42"/>
      <c r="AJI21" s="42"/>
      <c r="AJJ21" s="42"/>
      <c r="AJK21" s="42"/>
      <c r="AJL21" s="42"/>
      <c r="AJM21" s="42"/>
      <c r="AJN21" s="42"/>
      <c r="AJO21" s="42"/>
      <c r="AJP21" s="42"/>
      <c r="AJQ21" s="42"/>
      <c r="AJR21" s="42"/>
      <c r="AJS21" s="42"/>
      <c r="AJT21" s="42"/>
      <c r="AJU21" s="42"/>
      <c r="AJV21" s="42"/>
      <c r="AJW21" s="42"/>
      <c r="AJX21" s="42"/>
      <c r="AJY21" s="42"/>
      <c r="AJZ21" s="42"/>
      <c r="AKA21" s="42"/>
      <c r="AKB21" s="42"/>
      <c r="AKC21" s="42"/>
      <c r="AKD21" s="42"/>
      <c r="AKE21" s="42"/>
      <c r="AKF21" s="42"/>
      <c r="AKG21" s="42"/>
      <c r="AKH21" s="42"/>
      <c r="AKI21" s="42"/>
      <c r="AKJ21" s="42"/>
      <c r="AKK21" s="42"/>
      <c r="AKL21" s="42"/>
      <c r="AKM21" s="42"/>
      <c r="AKN21" s="42"/>
      <c r="AKO21" s="42"/>
      <c r="AKP21" s="42"/>
      <c r="AKQ21" s="42"/>
      <c r="AKR21" s="42"/>
      <c r="AKS21" s="42"/>
      <c r="AKT21" s="42"/>
      <c r="AKU21" s="42"/>
      <c r="AKV21" s="42"/>
      <c r="AKW21" s="42"/>
      <c r="AKX21" s="42"/>
      <c r="AKY21" s="42"/>
      <c r="AKZ21" s="42"/>
      <c r="ALA21" s="42"/>
      <c r="ALB21" s="42"/>
      <c r="ALC21" s="42"/>
      <c r="ALD21" s="42"/>
      <c r="ALE21" s="42"/>
      <c r="ALF21" s="42"/>
      <c r="ALG21" s="42"/>
      <c r="ALH21" s="42"/>
      <c r="ALI21" s="42"/>
      <c r="ALJ21" s="42"/>
      <c r="ALK21" s="42"/>
      <c r="ALL21" s="42"/>
      <c r="ALM21" s="42"/>
      <c r="ALN21" s="42"/>
      <c r="ALO21" s="42"/>
      <c r="ALP21" s="42"/>
      <c r="ALQ21" s="42"/>
      <c r="ALR21" s="42"/>
      <c r="ALS21" s="42"/>
      <c r="ALT21" s="42"/>
      <c r="ALU21" s="42"/>
      <c r="ALV21" s="42"/>
      <c r="ALW21" s="42"/>
      <c r="ALX21" s="42"/>
      <c r="ALY21" s="42"/>
      <c r="ALZ21" s="42"/>
      <c r="AMA21" s="42"/>
      <c r="AMB21" s="42"/>
      <c r="AMC21" s="42"/>
      <c r="AMD21" s="42"/>
      <c r="AME21" s="42"/>
      <c r="AMF21" s="42"/>
      <c r="AMG21" s="42"/>
      <c r="AMH21" s="42"/>
      <c r="AMI21" s="42"/>
      <c r="AMJ21" s="42"/>
      <c r="AMK21" s="42"/>
      <c r="AML21" s="42"/>
      <c r="AMM21" s="42"/>
      <c r="AMN21" s="42"/>
      <c r="AMO21" s="42"/>
      <c r="AMP21" s="42"/>
      <c r="AMQ21" s="42"/>
      <c r="AMR21" s="42"/>
      <c r="AMS21" s="42"/>
      <c r="AMT21" s="42"/>
      <c r="AMU21" s="42"/>
      <c r="AMV21" s="42"/>
      <c r="AMW21" s="42"/>
      <c r="AMX21" s="42"/>
      <c r="AMY21" s="42"/>
      <c r="AMZ21" s="42"/>
      <c r="ANA21" s="42"/>
      <c r="ANB21" s="42"/>
      <c r="ANC21" s="42"/>
      <c r="AND21" s="42"/>
      <c r="ANE21" s="42"/>
      <c r="ANF21" s="42"/>
      <c r="ANG21" s="42"/>
      <c r="ANH21" s="42"/>
      <c r="ANI21" s="42"/>
      <c r="ANJ21" s="42"/>
      <c r="ANK21" s="42"/>
      <c r="ANL21" s="42"/>
      <c r="ANM21" s="42"/>
      <c r="ANN21" s="42"/>
      <c r="ANO21" s="42"/>
      <c r="ANP21" s="42"/>
      <c r="ANQ21" s="42"/>
      <c r="ANR21" s="42"/>
      <c r="ANS21" s="42"/>
      <c r="ANT21" s="42"/>
      <c r="ANU21" s="42"/>
      <c r="ANV21" s="42"/>
      <c r="ANW21" s="42"/>
      <c r="ANX21" s="42"/>
      <c r="ANY21" s="42"/>
      <c r="ANZ21" s="42"/>
      <c r="AOA21" s="42"/>
      <c r="AOB21" s="42"/>
      <c r="AOC21" s="42"/>
      <c r="AOD21" s="42"/>
      <c r="AOE21" s="42"/>
      <c r="AOF21" s="42"/>
      <c r="AOG21" s="42"/>
      <c r="AOH21" s="42"/>
      <c r="AOI21" s="42"/>
      <c r="AOJ21" s="42"/>
      <c r="AOK21" s="42"/>
      <c r="AOL21" s="42"/>
      <c r="AOM21" s="42"/>
      <c r="AON21" s="42"/>
      <c r="AOO21" s="42"/>
      <c r="AOP21" s="42"/>
      <c r="AOQ21" s="42"/>
      <c r="AOR21" s="42"/>
      <c r="AOS21" s="42"/>
      <c r="AOT21" s="42"/>
      <c r="AOU21" s="42"/>
      <c r="AOV21" s="42"/>
      <c r="AOW21" s="42"/>
      <c r="AOX21" s="42"/>
      <c r="AOY21" s="42"/>
      <c r="AOZ21" s="42"/>
      <c r="APA21" s="42"/>
      <c r="APB21" s="42"/>
      <c r="APC21" s="42"/>
      <c r="APD21" s="42"/>
      <c r="APE21" s="42"/>
      <c r="APF21" s="42"/>
      <c r="APG21" s="42"/>
      <c r="APH21" s="42"/>
      <c r="API21" s="42"/>
      <c r="APJ21" s="42"/>
      <c r="APK21" s="42"/>
      <c r="APL21" s="42"/>
      <c r="APM21" s="42"/>
      <c r="APN21" s="42"/>
      <c r="APO21" s="42"/>
      <c r="APP21" s="42"/>
      <c r="APQ21" s="42"/>
      <c r="APR21" s="42"/>
      <c r="APS21" s="42"/>
      <c r="APT21" s="42"/>
      <c r="APU21" s="42"/>
      <c r="APV21" s="42"/>
      <c r="APW21" s="42"/>
      <c r="APX21" s="42"/>
      <c r="APY21" s="42"/>
      <c r="APZ21" s="42"/>
      <c r="AQA21" s="42"/>
      <c r="AQB21" s="42"/>
      <c r="AQC21" s="42"/>
      <c r="AQD21" s="42"/>
      <c r="AQE21" s="42"/>
      <c r="AQF21" s="42"/>
      <c r="AQG21" s="42"/>
      <c r="AQH21" s="42"/>
      <c r="AQI21" s="42"/>
      <c r="AQJ21" s="42"/>
      <c r="AQK21" s="42"/>
      <c r="AQL21" s="42"/>
      <c r="AQM21" s="42"/>
      <c r="AQN21" s="42"/>
      <c r="AQO21" s="42"/>
      <c r="AQP21" s="42"/>
      <c r="AQQ21" s="42"/>
      <c r="AQR21" s="42"/>
      <c r="AQS21" s="42"/>
      <c r="AQT21" s="42"/>
      <c r="AQU21" s="42"/>
      <c r="AQV21" s="42"/>
      <c r="AQW21" s="42"/>
      <c r="AQX21" s="42"/>
      <c r="AQY21" s="42"/>
      <c r="AQZ21" s="42"/>
      <c r="ARA21" s="42"/>
      <c r="ARB21" s="42"/>
      <c r="ARC21" s="42"/>
      <c r="ARD21" s="42"/>
      <c r="ARE21" s="42"/>
      <c r="ARF21" s="42"/>
      <c r="ARG21" s="42"/>
      <c r="ARH21" s="42"/>
      <c r="ARI21" s="42"/>
      <c r="ARJ21" s="42"/>
      <c r="ARK21" s="42"/>
      <c r="ARL21" s="42"/>
      <c r="ARM21" s="42"/>
      <c r="ARN21" s="42"/>
      <c r="ARO21" s="42"/>
      <c r="ARP21" s="42"/>
      <c r="ARQ21" s="42"/>
      <c r="ARR21" s="42"/>
      <c r="ARS21" s="42"/>
      <c r="ART21" s="42"/>
      <c r="ARU21" s="42"/>
      <c r="ARV21" s="42"/>
      <c r="ARW21" s="42"/>
      <c r="ARX21" s="42"/>
      <c r="ARY21" s="42"/>
      <c r="ARZ21" s="42"/>
      <c r="ASA21" s="42"/>
      <c r="ASB21" s="42"/>
      <c r="ASC21" s="42"/>
      <c r="ASD21" s="42"/>
      <c r="ASE21" s="42"/>
      <c r="ASF21" s="42"/>
      <c r="ASG21" s="42"/>
      <c r="ASH21" s="42"/>
      <c r="ASI21" s="42"/>
      <c r="ASJ21" s="42"/>
      <c r="ASK21" s="42"/>
      <c r="ASL21" s="42"/>
      <c r="ASM21" s="42"/>
      <c r="ASN21" s="42"/>
      <c r="ASO21" s="42"/>
      <c r="ASP21" s="42"/>
      <c r="ASQ21" s="42"/>
      <c r="ASR21" s="42"/>
      <c r="ASS21" s="42"/>
      <c r="AST21" s="42"/>
      <c r="ASU21" s="42"/>
      <c r="ASV21" s="42"/>
      <c r="ASW21" s="42"/>
      <c r="ASX21" s="42"/>
      <c r="ASY21" s="42"/>
      <c r="ASZ21" s="42"/>
      <c r="ATA21" s="42"/>
      <c r="ATB21" s="42"/>
      <c r="ATC21" s="42"/>
      <c r="ATD21" s="42"/>
      <c r="ATE21" s="42"/>
      <c r="ATF21" s="42"/>
      <c r="ATG21" s="42"/>
      <c r="ATH21" s="42"/>
      <c r="ATI21" s="42"/>
      <c r="ATJ21" s="42"/>
      <c r="ATK21" s="42"/>
      <c r="ATL21" s="42"/>
      <c r="ATM21" s="42"/>
      <c r="ATN21" s="42"/>
      <c r="ATO21" s="42"/>
      <c r="ATP21" s="42"/>
      <c r="ATQ21" s="42"/>
      <c r="ATR21" s="42"/>
      <c r="ATS21" s="42"/>
      <c r="ATT21" s="42"/>
      <c r="ATU21" s="42"/>
      <c r="ATV21" s="42"/>
      <c r="ATW21" s="42"/>
      <c r="ATX21" s="42"/>
      <c r="ATY21" s="42"/>
      <c r="ATZ21" s="42"/>
      <c r="AUA21" s="42"/>
      <c r="AUB21" s="42"/>
      <c r="AUC21" s="42"/>
      <c r="AUD21" s="42"/>
      <c r="AUE21" s="42"/>
      <c r="AUF21" s="42"/>
      <c r="AUG21" s="42"/>
      <c r="AUH21" s="42"/>
      <c r="AUI21" s="42"/>
      <c r="AUJ21" s="42"/>
      <c r="AUK21" s="42"/>
      <c r="AUL21" s="42"/>
      <c r="AUM21" s="42"/>
      <c r="AUN21" s="42"/>
      <c r="AUO21" s="42"/>
      <c r="AUP21" s="42"/>
      <c r="AUQ21" s="42"/>
      <c r="AUR21" s="42"/>
      <c r="AUS21" s="42"/>
      <c r="AUT21" s="42"/>
      <c r="AUU21" s="42"/>
      <c r="AUV21" s="42"/>
      <c r="AUW21" s="42"/>
      <c r="AUX21" s="42"/>
      <c r="AUY21" s="42"/>
      <c r="AUZ21" s="42"/>
      <c r="AVA21" s="42"/>
      <c r="AVB21" s="42"/>
      <c r="AVC21" s="42"/>
      <c r="AVD21" s="42"/>
      <c r="AVE21" s="42"/>
      <c r="AVF21" s="42"/>
      <c r="AVG21" s="42"/>
      <c r="AVH21" s="42"/>
      <c r="AVI21" s="42"/>
      <c r="AVJ21" s="42"/>
      <c r="AVK21" s="42"/>
      <c r="AVL21" s="42"/>
      <c r="AVM21" s="42"/>
      <c r="AVN21" s="42"/>
      <c r="AVO21" s="42"/>
      <c r="AVP21" s="42"/>
      <c r="AVQ21" s="42"/>
      <c r="AVR21" s="42"/>
      <c r="AVS21" s="42"/>
      <c r="AVT21" s="42"/>
      <c r="AVU21" s="42"/>
      <c r="AVV21" s="42"/>
      <c r="AVW21" s="42"/>
      <c r="AVX21" s="42"/>
      <c r="AVY21" s="42"/>
      <c r="AVZ21" s="42"/>
      <c r="AWA21" s="42"/>
      <c r="AWB21" s="42"/>
      <c r="AWC21" s="42"/>
      <c r="AWD21" s="42"/>
      <c r="AWE21" s="42"/>
      <c r="AWF21" s="42"/>
      <c r="AWG21" s="42"/>
      <c r="AWH21" s="42"/>
      <c r="AWI21" s="42"/>
      <c r="AWJ21" s="42"/>
      <c r="AWK21" s="42"/>
      <c r="AWL21" s="42"/>
      <c r="AWM21" s="42"/>
      <c r="AWN21" s="42"/>
      <c r="AWO21" s="42"/>
      <c r="AWP21" s="42"/>
      <c r="AWQ21" s="42"/>
      <c r="AWR21" s="42"/>
      <c r="AWS21" s="42"/>
      <c r="AWT21" s="42"/>
      <c r="AWU21" s="42"/>
      <c r="AWV21" s="42"/>
      <c r="AWW21" s="42"/>
      <c r="AWX21" s="42"/>
      <c r="AWY21" s="42"/>
      <c r="AWZ21" s="42"/>
      <c r="AXA21" s="42"/>
      <c r="AXB21" s="42"/>
      <c r="AXC21" s="42"/>
      <c r="AXD21" s="42"/>
      <c r="AXE21" s="42"/>
      <c r="AXF21" s="42"/>
      <c r="AXG21" s="42"/>
      <c r="AXH21" s="42"/>
      <c r="AXI21" s="42"/>
      <c r="AXJ21" s="42"/>
      <c r="AXK21" s="42"/>
      <c r="AXL21" s="42"/>
      <c r="AXM21" s="42"/>
      <c r="AXN21" s="42"/>
      <c r="AXO21" s="42"/>
      <c r="AXP21" s="42"/>
      <c r="AXQ21" s="42"/>
      <c r="AXR21" s="42"/>
      <c r="AXS21" s="42"/>
      <c r="AXT21" s="42"/>
      <c r="AXU21" s="42"/>
      <c r="AXV21" s="42"/>
      <c r="AXW21" s="42"/>
      <c r="AXX21" s="42"/>
      <c r="AXY21" s="42"/>
      <c r="AXZ21" s="42"/>
      <c r="AYA21" s="42"/>
      <c r="AYB21" s="42"/>
      <c r="AYC21" s="42"/>
      <c r="AYD21" s="42"/>
      <c r="AYE21" s="42"/>
      <c r="AYF21" s="42"/>
      <c r="AYG21" s="42"/>
      <c r="AYH21" s="42"/>
      <c r="AYI21" s="42"/>
      <c r="AYJ21" s="42"/>
      <c r="AYK21" s="42"/>
      <c r="AYL21" s="42"/>
      <c r="AYM21" s="42"/>
      <c r="AYN21" s="42"/>
      <c r="AYO21" s="42"/>
      <c r="AYP21" s="42"/>
      <c r="AYQ21" s="42"/>
      <c r="AYR21" s="42"/>
      <c r="AYS21" s="42"/>
      <c r="AYT21" s="42"/>
      <c r="AYU21" s="42"/>
      <c r="AYV21" s="42"/>
      <c r="AYW21" s="42"/>
      <c r="AYX21" s="42"/>
      <c r="AYY21" s="42"/>
      <c r="AYZ21" s="42"/>
      <c r="AZA21" s="42"/>
      <c r="AZB21" s="42"/>
      <c r="AZC21" s="42"/>
      <c r="AZD21" s="42"/>
      <c r="AZE21" s="42"/>
      <c r="AZF21" s="42"/>
      <c r="AZG21" s="42"/>
      <c r="AZH21" s="42"/>
      <c r="AZI21" s="42"/>
      <c r="AZJ21" s="42"/>
      <c r="AZK21" s="42"/>
      <c r="AZL21" s="42"/>
      <c r="AZM21" s="42"/>
      <c r="AZN21" s="42"/>
      <c r="AZO21" s="42"/>
      <c r="AZP21" s="42"/>
      <c r="AZQ21" s="42"/>
      <c r="AZR21" s="42"/>
      <c r="AZS21" s="42"/>
      <c r="AZT21" s="42"/>
      <c r="AZU21" s="42"/>
      <c r="AZV21" s="42"/>
      <c r="AZW21" s="42"/>
      <c r="AZX21" s="42"/>
      <c r="AZY21" s="42"/>
      <c r="AZZ21" s="42"/>
      <c r="BAA21" s="42"/>
      <c r="BAB21" s="42"/>
      <c r="BAC21" s="42"/>
      <c r="BAD21" s="42"/>
      <c r="BAE21" s="42"/>
      <c r="BAF21" s="42"/>
      <c r="BAG21" s="42"/>
      <c r="BAH21" s="42"/>
      <c r="BAI21" s="42"/>
      <c r="BAJ21" s="42"/>
      <c r="BAK21" s="42"/>
      <c r="BAL21" s="42"/>
      <c r="BAM21" s="42"/>
      <c r="BAN21" s="42"/>
      <c r="BAO21" s="42"/>
      <c r="BAP21" s="42"/>
      <c r="BAQ21" s="42"/>
      <c r="BAR21" s="42"/>
      <c r="BAS21" s="42"/>
      <c r="BAT21" s="42"/>
      <c r="BAU21" s="42"/>
      <c r="BAV21" s="42"/>
      <c r="BAW21" s="42"/>
      <c r="BAX21" s="42"/>
      <c r="BAY21" s="42"/>
      <c r="BAZ21" s="42"/>
      <c r="BBA21" s="42"/>
      <c r="BBB21" s="42"/>
      <c r="BBC21" s="42"/>
      <c r="BBD21" s="42"/>
      <c r="BBE21" s="42"/>
      <c r="BBF21" s="42"/>
      <c r="BBG21" s="42"/>
      <c r="BBH21" s="42"/>
      <c r="BBI21" s="42"/>
      <c r="BBJ21" s="42"/>
      <c r="BBK21" s="42"/>
      <c r="BBL21" s="42"/>
      <c r="BBM21" s="42"/>
      <c r="BBN21" s="42"/>
      <c r="BBO21" s="42"/>
      <c r="BBP21" s="42"/>
      <c r="BBQ21" s="42"/>
      <c r="BBR21" s="42"/>
      <c r="BBS21" s="42"/>
      <c r="BBT21" s="42"/>
      <c r="BBU21" s="42"/>
      <c r="BBV21" s="42"/>
      <c r="BBW21" s="42"/>
      <c r="BBX21" s="42"/>
      <c r="BBY21" s="42"/>
      <c r="BBZ21" s="42"/>
      <c r="BCA21" s="42"/>
      <c r="BCB21" s="42"/>
      <c r="BCC21" s="42"/>
      <c r="BCD21" s="42"/>
      <c r="BCE21" s="42"/>
      <c r="BCF21" s="42"/>
      <c r="BCG21" s="42"/>
      <c r="BCH21" s="42"/>
      <c r="BCI21" s="42"/>
      <c r="BCJ21" s="42"/>
      <c r="BCK21" s="42"/>
      <c r="BCL21" s="42"/>
      <c r="BCM21" s="42"/>
      <c r="BCN21" s="42"/>
      <c r="BCO21" s="42"/>
      <c r="BCP21" s="42"/>
      <c r="BCQ21" s="42"/>
      <c r="BCR21" s="42"/>
      <c r="BCS21" s="42"/>
      <c r="BCT21" s="42"/>
      <c r="BCU21" s="42"/>
      <c r="BCV21" s="42"/>
      <c r="BCW21" s="42"/>
      <c r="BCX21" s="42"/>
      <c r="BCY21" s="42"/>
      <c r="BCZ21" s="42"/>
      <c r="BDA21" s="42"/>
      <c r="BDB21" s="42"/>
      <c r="BDC21" s="42"/>
      <c r="BDD21" s="42"/>
      <c r="BDE21" s="42"/>
      <c r="BDF21" s="42"/>
      <c r="BDG21" s="42"/>
      <c r="BDH21" s="42"/>
      <c r="BDI21" s="42"/>
      <c r="BDJ21" s="42"/>
      <c r="BDK21" s="42"/>
      <c r="BDL21" s="42"/>
      <c r="BDM21" s="42"/>
      <c r="BDN21" s="42"/>
      <c r="BDO21" s="42"/>
      <c r="BDP21" s="42"/>
      <c r="BDQ21" s="42"/>
      <c r="BDR21" s="42"/>
      <c r="BDS21" s="42"/>
      <c r="BDT21" s="42"/>
      <c r="BDU21" s="42"/>
      <c r="BDV21" s="42"/>
      <c r="BDW21" s="42"/>
      <c r="BDX21" s="42"/>
      <c r="BDY21" s="42"/>
      <c r="BDZ21" s="42"/>
      <c r="BEA21" s="42"/>
      <c r="BEB21" s="42"/>
      <c r="BEC21" s="42"/>
      <c r="BED21" s="42"/>
      <c r="BEE21" s="42"/>
      <c r="BEF21" s="42"/>
      <c r="BEG21" s="42"/>
      <c r="BEH21" s="42"/>
      <c r="BEI21" s="42"/>
      <c r="BEJ21" s="42"/>
      <c r="BEK21" s="42"/>
      <c r="BEL21" s="42"/>
      <c r="BEM21" s="42"/>
      <c r="BEN21" s="42"/>
      <c r="BEO21" s="42"/>
      <c r="BEP21" s="42"/>
      <c r="BEQ21" s="42"/>
      <c r="BER21" s="42"/>
      <c r="BES21" s="42"/>
      <c r="BET21" s="42"/>
      <c r="BEU21" s="42"/>
      <c r="BEV21" s="42"/>
      <c r="BEW21" s="42"/>
      <c r="BEX21" s="42"/>
      <c r="BEY21" s="42"/>
      <c r="BEZ21" s="42"/>
      <c r="BFA21" s="42"/>
      <c r="BFB21" s="42"/>
      <c r="BFC21" s="42"/>
      <c r="BFD21" s="42"/>
    </row>
    <row r="22" spans="1:1512" x14ac:dyDescent="0.3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</row>
    <row r="23" spans="1:1512" ht="17.399999999999999" x14ac:dyDescent="0.45">
      <c r="B23" s="10"/>
      <c r="C23" s="10"/>
      <c r="J23" s="94" t="s">
        <v>70</v>
      </c>
      <c r="K23" s="94"/>
      <c r="L23" s="94"/>
      <c r="M23" s="94"/>
    </row>
    <row r="24" spans="1:1512" ht="17.399999999999999" x14ac:dyDescent="0.45">
      <c r="B24" s="45"/>
      <c r="C24" s="46" t="s">
        <v>71</v>
      </c>
      <c r="D24" s="46" t="s">
        <v>72</v>
      </c>
      <c r="E24" s="46" t="s">
        <v>73</v>
      </c>
      <c r="F24" s="46" t="s">
        <v>74</v>
      </c>
      <c r="G24" s="46" t="s">
        <v>75</v>
      </c>
      <c r="H24" s="10"/>
      <c r="J24" s="47"/>
      <c r="K24" s="47"/>
      <c r="L24" s="47"/>
      <c r="M24" s="47"/>
    </row>
    <row r="25" spans="1:1512" ht="21" x14ac:dyDescent="0.5">
      <c r="B25" s="33" t="s">
        <v>58</v>
      </c>
      <c r="C25" s="48" t="s">
        <v>59</v>
      </c>
      <c r="D25" s="48" t="s">
        <v>59</v>
      </c>
      <c r="E25" s="48" t="s">
        <v>59</v>
      </c>
      <c r="F25" s="48" t="s">
        <v>59</v>
      </c>
      <c r="G25" s="48" t="s">
        <v>59</v>
      </c>
      <c r="H25" s="49"/>
      <c r="J25" s="46" t="s">
        <v>76</v>
      </c>
      <c r="K25" s="46" t="s">
        <v>77</v>
      </c>
      <c r="L25" s="46" t="s">
        <v>78</v>
      </c>
      <c r="M25" s="46" t="s">
        <v>79</v>
      </c>
    </row>
    <row r="26" spans="1:1512" x14ac:dyDescent="0.25">
      <c r="B26" s="90" t="s">
        <v>60</v>
      </c>
      <c r="C26" s="90">
        <v>-800</v>
      </c>
      <c r="D26" s="90">
        <v>-800</v>
      </c>
      <c r="E26" s="90">
        <v>-800</v>
      </c>
      <c r="F26" s="90">
        <v>-800</v>
      </c>
      <c r="G26" s="90">
        <v>-800</v>
      </c>
      <c r="J26" s="34">
        <v>1</v>
      </c>
      <c r="K26" s="34">
        <v>800</v>
      </c>
      <c r="L26" s="50">
        <f>K26*25%</f>
        <v>200</v>
      </c>
      <c r="M26" s="50">
        <f>K26-L26</f>
        <v>600</v>
      </c>
    </row>
    <row r="27" spans="1:1512" x14ac:dyDescent="0.25">
      <c r="B27" s="90" t="s">
        <v>61</v>
      </c>
      <c r="C27" s="90">
        <v>-200</v>
      </c>
      <c r="D27" s="90">
        <v>-200</v>
      </c>
      <c r="E27" s="90">
        <v>-200</v>
      </c>
      <c r="F27" s="90">
        <v>-200</v>
      </c>
      <c r="G27" s="90">
        <v>-200</v>
      </c>
      <c r="J27" s="34">
        <v>2</v>
      </c>
      <c r="K27" s="50">
        <f>M26</f>
        <v>600</v>
      </c>
      <c r="L27" s="50">
        <f t="shared" ref="L27:L30" si="0">K27*25%</f>
        <v>150</v>
      </c>
      <c r="M27" s="50">
        <v>450</v>
      </c>
    </row>
    <row r="28" spans="1:1512" x14ac:dyDescent="0.25">
      <c r="B28" s="90" t="s">
        <v>9</v>
      </c>
      <c r="C28" s="90">
        <f>$C$8</f>
        <v>1200</v>
      </c>
      <c r="D28" s="90">
        <f t="shared" ref="D28:G28" si="1">$C$8</f>
        <v>1200</v>
      </c>
      <c r="E28" s="90">
        <f t="shared" si="1"/>
        <v>1200</v>
      </c>
      <c r="F28" s="90">
        <f t="shared" si="1"/>
        <v>1200</v>
      </c>
      <c r="G28" s="90">
        <f t="shared" si="1"/>
        <v>1200</v>
      </c>
      <c r="J28" s="34">
        <v>3</v>
      </c>
      <c r="K28" s="50">
        <f t="shared" ref="K28:K30" si="2">M27</f>
        <v>450</v>
      </c>
      <c r="L28" s="50">
        <f t="shared" si="0"/>
        <v>112.5</v>
      </c>
      <c r="M28" s="50">
        <f t="shared" ref="M28:M30" si="3">K28-L28</f>
        <v>337.5</v>
      </c>
    </row>
    <row r="29" spans="1:1512" x14ac:dyDescent="0.25">
      <c r="B29" s="90" t="s">
        <v>80</v>
      </c>
      <c r="C29" s="90">
        <f>$C$9</f>
        <v>800</v>
      </c>
      <c r="D29" s="90">
        <f t="shared" ref="D29:G29" si="4">$C$9</f>
        <v>800</v>
      </c>
      <c r="E29" s="90">
        <f t="shared" si="4"/>
        <v>800</v>
      </c>
      <c r="F29" s="90">
        <f t="shared" si="4"/>
        <v>800</v>
      </c>
      <c r="G29" s="90">
        <f t="shared" si="4"/>
        <v>800</v>
      </c>
      <c r="J29" s="34">
        <v>4</v>
      </c>
      <c r="K29" s="50">
        <f t="shared" si="2"/>
        <v>337.5</v>
      </c>
      <c r="L29" s="50">
        <f t="shared" si="0"/>
        <v>84.375</v>
      </c>
      <c r="M29" s="50">
        <f t="shared" si="3"/>
        <v>253.125</v>
      </c>
    </row>
    <row r="30" spans="1:1512" x14ac:dyDescent="0.25">
      <c r="B30" s="51" t="s">
        <v>47</v>
      </c>
      <c r="C30" s="51">
        <f>C28-C29</f>
        <v>400</v>
      </c>
      <c r="D30" s="51">
        <f t="shared" ref="D30:G30" si="5">D28-D29</f>
        <v>400</v>
      </c>
      <c r="E30" s="51">
        <f t="shared" si="5"/>
        <v>400</v>
      </c>
      <c r="F30" s="51">
        <f t="shared" si="5"/>
        <v>400</v>
      </c>
      <c r="G30" s="51">
        <f t="shared" si="5"/>
        <v>400</v>
      </c>
      <c r="J30" s="34">
        <v>5</v>
      </c>
      <c r="K30" s="50">
        <f t="shared" si="2"/>
        <v>253.125</v>
      </c>
      <c r="L30" s="50">
        <f t="shared" si="0"/>
        <v>63.28125</v>
      </c>
      <c r="M30" s="50">
        <f t="shared" si="3"/>
        <v>189.84375</v>
      </c>
    </row>
    <row r="31" spans="1:1512" x14ac:dyDescent="0.3">
      <c r="B31" s="90" t="s">
        <v>48</v>
      </c>
      <c r="C31" s="91">
        <f>L26</f>
        <v>200</v>
      </c>
      <c r="D31" s="91">
        <f>L27</f>
        <v>150</v>
      </c>
      <c r="E31" s="91">
        <f>L28</f>
        <v>112.5</v>
      </c>
      <c r="F31" s="91">
        <f>L29</f>
        <v>84.375</v>
      </c>
      <c r="G31" s="91">
        <f>L30</f>
        <v>63.28125</v>
      </c>
      <c r="H31" s="52"/>
      <c r="J31" s="34"/>
      <c r="K31" s="34" t="s">
        <v>62</v>
      </c>
      <c r="L31" s="50"/>
      <c r="M31" s="50">
        <v>50</v>
      </c>
    </row>
    <row r="32" spans="1:1512" x14ac:dyDescent="0.3">
      <c r="B32" s="51" t="s">
        <v>49</v>
      </c>
      <c r="C32" s="53">
        <f>C30-C31</f>
        <v>200</v>
      </c>
      <c r="D32" s="53">
        <f t="shared" ref="D32:G32" si="6">D30-D31</f>
        <v>250</v>
      </c>
      <c r="E32" s="53">
        <f t="shared" si="6"/>
        <v>287.5</v>
      </c>
      <c r="F32" s="53">
        <f t="shared" si="6"/>
        <v>315.625</v>
      </c>
      <c r="G32" s="53">
        <f t="shared" si="6"/>
        <v>336.71875</v>
      </c>
      <c r="H32" s="54"/>
      <c r="J32" s="35"/>
      <c r="K32" s="34" t="s">
        <v>81</v>
      </c>
      <c r="L32" s="34"/>
      <c r="M32" s="50">
        <f>M30-M31</f>
        <v>139.84375</v>
      </c>
    </row>
    <row r="33" spans="2:13" x14ac:dyDescent="0.3">
      <c r="B33" s="90" t="s">
        <v>50</v>
      </c>
      <c r="C33" s="91">
        <f>$C$13*$C$11</f>
        <v>40</v>
      </c>
      <c r="D33" s="91">
        <f t="shared" ref="D33:G33" si="7">$C$13*$C$11</f>
        <v>40</v>
      </c>
      <c r="E33" s="91">
        <f t="shared" si="7"/>
        <v>40</v>
      </c>
      <c r="F33" s="91">
        <f t="shared" si="7"/>
        <v>40</v>
      </c>
      <c r="G33" s="91">
        <f t="shared" si="7"/>
        <v>40</v>
      </c>
      <c r="H33" s="52"/>
      <c r="J33" s="35"/>
      <c r="K33" s="34" t="s">
        <v>82</v>
      </c>
      <c r="L33" s="34"/>
      <c r="M33" s="34">
        <f>M32*C15</f>
        <v>41.953125</v>
      </c>
    </row>
    <row r="34" spans="2:13" x14ac:dyDescent="0.3">
      <c r="B34" s="51" t="s">
        <v>26</v>
      </c>
      <c r="C34" s="53">
        <f>C32-C33</f>
        <v>160</v>
      </c>
      <c r="D34" s="53">
        <f t="shared" ref="D34:G34" si="8">D32-D33</f>
        <v>210</v>
      </c>
      <c r="E34" s="53">
        <f t="shared" si="8"/>
        <v>247.5</v>
      </c>
      <c r="F34" s="53">
        <f t="shared" si="8"/>
        <v>275.625</v>
      </c>
      <c r="G34" s="53">
        <f t="shared" si="8"/>
        <v>296.71875</v>
      </c>
      <c r="H34" s="52"/>
      <c r="J34" s="35"/>
      <c r="K34" s="34" t="s">
        <v>83</v>
      </c>
      <c r="L34" s="34"/>
      <c r="M34" s="50">
        <f>M31+M33</f>
        <v>91.953125</v>
      </c>
    </row>
    <row r="35" spans="2:13" x14ac:dyDescent="0.3">
      <c r="B35" s="90" t="s">
        <v>51</v>
      </c>
      <c r="C35" s="91">
        <f>C34*$C$15</f>
        <v>48</v>
      </c>
      <c r="D35" s="91">
        <f t="shared" ref="D35:G35" si="9">D34*$C$15</f>
        <v>63</v>
      </c>
      <c r="E35" s="91">
        <f t="shared" si="9"/>
        <v>74.25</v>
      </c>
      <c r="F35" s="91">
        <f t="shared" si="9"/>
        <v>82.6875</v>
      </c>
      <c r="G35" s="91">
        <f t="shared" si="9"/>
        <v>89.015625</v>
      </c>
      <c r="H35" s="52"/>
    </row>
    <row r="36" spans="2:13" x14ac:dyDescent="0.3">
      <c r="B36" s="51" t="s">
        <v>84</v>
      </c>
      <c r="C36" s="53">
        <f>C34-C35</f>
        <v>112</v>
      </c>
      <c r="D36" s="53">
        <f>D34-D35</f>
        <v>147</v>
      </c>
      <c r="E36" s="53">
        <f>E34-E35</f>
        <v>173.25</v>
      </c>
      <c r="F36" s="53">
        <f>F34-F35</f>
        <v>192.9375</v>
      </c>
      <c r="G36" s="53">
        <f>G34-G35</f>
        <v>207.703125</v>
      </c>
      <c r="H36" s="52"/>
    </row>
    <row r="37" spans="2:13" x14ac:dyDescent="0.3">
      <c r="B37" s="55" t="s">
        <v>83</v>
      </c>
      <c r="C37" s="56"/>
      <c r="D37" s="34"/>
      <c r="E37" s="34"/>
      <c r="F37" s="34"/>
      <c r="G37" s="57">
        <f>M34</f>
        <v>91.953125</v>
      </c>
      <c r="H37" s="52"/>
    </row>
    <row r="38" spans="2:13" x14ac:dyDescent="0.3">
      <c r="B38" s="55" t="s">
        <v>85</v>
      </c>
      <c r="C38" s="34"/>
      <c r="D38" s="34"/>
      <c r="E38" s="34"/>
      <c r="F38" s="34"/>
      <c r="G38" s="55">
        <f>C27</f>
        <v>-200</v>
      </c>
      <c r="H38" s="52"/>
    </row>
    <row r="39" spans="2:13" x14ac:dyDescent="0.25">
      <c r="B39" s="51" t="s">
        <v>86</v>
      </c>
      <c r="C39" s="51">
        <f>C33*(1-$C$15)</f>
        <v>28</v>
      </c>
      <c r="D39" s="51">
        <f>D33*(1-$C$15)</f>
        <v>28</v>
      </c>
      <c r="E39" s="51">
        <f>E33*(1-$C$15)</f>
        <v>28</v>
      </c>
      <c r="F39" s="51">
        <f>F33*(1-$C$15)</f>
        <v>28</v>
      </c>
      <c r="G39" s="51">
        <f>G33*(1-$C$15)</f>
        <v>28</v>
      </c>
    </row>
    <row r="40" spans="2:13" ht="17.399999999999999" x14ac:dyDescent="0.45">
      <c r="B40" s="51" t="s">
        <v>48</v>
      </c>
      <c r="C40" s="53">
        <f>C31+C36</f>
        <v>312</v>
      </c>
      <c r="D40" s="53">
        <f>D31+D36</f>
        <v>297</v>
      </c>
      <c r="E40" s="53">
        <f>E31+E36</f>
        <v>285.75</v>
      </c>
      <c r="F40" s="53">
        <f>F31+F36</f>
        <v>277.3125</v>
      </c>
      <c r="G40" s="53">
        <f>G31+G36</f>
        <v>270.984375</v>
      </c>
      <c r="H40" s="52"/>
      <c r="J40" s="46" t="s">
        <v>87</v>
      </c>
      <c r="K40" s="58" t="s">
        <v>88</v>
      </c>
      <c r="L40" s="46" t="s">
        <v>88</v>
      </c>
      <c r="M40" s="46" t="s">
        <v>89</v>
      </c>
    </row>
    <row r="41" spans="2:13" x14ac:dyDescent="0.3">
      <c r="B41" s="51" t="s">
        <v>90</v>
      </c>
      <c r="C41" s="59">
        <f>SUM(C39:C40)</f>
        <v>340</v>
      </c>
      <c r="D41" s="59">
        <f t="shared" ref="D41:F41" si="10">SUM(D39:D40)</f>
        <v>325</v>
      </c>
      <c r="E41" s="59">
        <f t="shared" si="10"/>
        <v>313.75</v>
      </c>
      <c r="F41" s="59">
        <f t="shared" si="10"/>
        <v>305.3125</v>
      </c>
      <c r="G41" s="59">
        <f>SUM(G36:G40)</f>
        <v>398.640625</v>
      </c>
      <c r="H41" s="27"/>
      <c r="J41" s="34" t="s">
        <v>91</v>
      </c>
      <c r="K41" s="60">
        <v>-800</v>
      </c>
      <c r="L41" s="34"/>
      <c r="M41" s="34"/>
    </row>
    <row r="42" spans="2:13" x14ac:dyDescent="0.3">
      <c r="B42" s="51" t="s">
        <v>63</v>
      </c>
      <c r="C42" s="61">
        <f>$C$10</f>
        <v>0.15</v>
      </c>
      <c r="D42" s="61">
        <f t="shared" ref="D42:G42" si="11">$C$10</f>
        <v>0.15</v>
      </c>
      <c r="E42" s="61">
        <f t="shared" si="11"/>
        <v>0.15</v>
      </c>
      <c r="F42" s="61">
        <f t="shared" si="11"/>
        <v>0.15</v>
      </c>
      <c r="G42" s="61">
        <f t="shared" si="11"/>
        <v>0.15</v>
      </c>
      <c r="H42" s="62"/>
      <c r="J42" s="34" t="s">
        <v>92</v>
      </c>
      <c r="K42" s="60">
        <v>-200</v>
      </c>
      <c r="L42" s="34"/>
      <c r="M42" s="34"/>
    </row>
    <row r="43" spans="2:13" ht="15.75" customHeight="1" x14ac:dyDescent="0.25">
      <c r="B43" s="51" t="s">
        <v>58</v>
      </c>
      <c r="C43" s="51">
        <f>SUM($C$26:$C$27)</f>
        <v>-1000</v>
      </c>
      <c r="D43" s="51">
        <f t="shared" ref="D43:G43" si="12">SUM($C$26:$C$27)</f>
        <v>-1000</v>
      </c>
      <c r="E43" s="51">
        <f t="shared" si="12"/>
        <v>-1000</v>
      </c>
      <c r="F43" s="51">
        <f t="shared" si="12"/>
        <v>-1000</v>
      </c>
      <c r="G43" s="51">
        <f t="shared" si="12"/>
        <v>-1000</v>
      </c>
      <c r="J43" s="63" t="s">
        <v>93</v>
      </c>
      <c r="K43" s="60"/>
      <c r="L43" s="34">
        <f>SUM(K41:K42)</f>
        <v>-1000</v>
      </c>
      <c r="M43" s="34"/>
    </row>
    <row r="44" spans="2:13" ht="15.75" customHeight="1" x14ac:dyDescent="0.3">
      <c r="B44" s="51" t="s">
        <v>94</v>
      </c>
      <c r="C44" s="64">
        <f>$C$16</f>
        <v>0.11799999999999999</v>
      </c>
      <c r="D44" s="64">
        <f t="shared" ref="D44:G44" si="13">$C$16</f>
        <v>0.11799999999999999</v>
      </c>
      <c r="E44" s="64">
        <f t="shared" si="13"/>
        <v>0.11799999999999999</v>
      </c>
      <c r="F44" s="64">
        <f t="shared" si="13"/>
        <v>0.11799999999999999</v>
      </c>
      <c r="G44" s="64">
        <f t="shared" si="13"/>
        <v>0.11799999999999999</v>
      </c>
      <c r="H44" s="65"/>
      <c r="J44" s="63">
        <v>0</v>
      </c>
      <c r="K44" s="60"/>
      <c r="L44" s="34">
        <f>L43</f>
        <v>-1000</v>
      </c>
      <c r="M44" s="34"/>
    </row>
    <row r="45" spans="2:13" x14ac:dyDescent="0.3">
      <c r="B45" s="85" t="s">
        <v>95</v>
      </c>
      <c r="C45" s="85"/>
      <c r="D45" s="85"/>
      <c r="E45" s="85"/>
      <c r="F45" s="85"/>
      <c r="G45" s="66">
        <f>NPV(F44,L44:L49)</f>
        <v>189.89772946395789</v>
      </c>
      <c r="H45" s="40"/>
      <c r="J45" s="34">
        <v>1</v>
      </c>
      <c r="K45" s="60"/>
      <c r="L45" s="50">
        <f>C41</f>
        <v>340</v>
      </c>
      <c r="M45" s="56">
        <f>PV($C$16,J45, ,L45,0)</f>
        <v>-304.11449016100181</v>
      </c>
    </row>
    <row r="46" spans="2:13" x14ac:dyDescent="0.3">
      <c r="B46" s="85" t="s">
        <v>96</v>
      </c>
      <c r="C46" s="85"/>
      <c r="D46" s="85"/>
      <c r="E46" s="85"/>
      <c r="F46" s="85"/>
      <c r="G46" s="61">
        <f>IRR(L44:L49)</f>
        <v>0.19911974884094552</v>
      </c>
      <c r="H46" s="67"/>
      <c r="J46" s="34">
        <v>2</v>
      </c>
      <c r="K46" s="60"/>
      <c r="L46" s="50">
        <f>D41</f>
        <v>325</v>
      </c>
      <c r="M46" s="56">
        <f t="shared" ref="M46:M49" si="14">PV($C$16,J46, ,L46,0)</f>
        <v>-260.01580896118486</v>
      </c>
    </row>
    <row r="47" spans="2:13" x14ac:dyDescent="0.3">
      <c r="H47" s="68"/>
      <c r="J47" s="34">
        <v>3</v>
      </c>
      <c r="K47" s="60"/>
      <c r="L47" s="50">
        <f>E41</f>
        <v>313.75</v>
      </c>
      <c r="M47" s="56">
        <f t="shared" si="14"/>
        <v>-224.52170100886684</v>
      </c>
    </row>
    <row r="48" spans="2:13" x14ac:dyDescent="0.3">
      <c r="H48" s="40"/>
      <c r="J48" s="34">
        <v>4</v>
      </c>
      <c r="K48" s="60"/>
      <c r="L48" s="50">
        <f>F41</f>
        <v>305.3125</v>
      </c>
      <c r="M48" s="56">
        <f t="shared" si="14"/>
        <v>-195.42376280714612</v>
      </c>
    </row>
    <row r="49" spans="1:18" x14ac:dyDescent="0.3">
      <c r="G49" s="40"/>
      <c r="H49" s="40"/>
      <c r="J49" s="34">
        <v>5</v>
      </c>
      <c r="K49" s="60"/>
      <c r="L49" s="50">
        <f>G41</f>
        <v>398.640625</v>
      </c>
      <c r="M49" s="56">
        <f t="shared" si="14"/>
        <v>-228.22989860250516</v>
      </c>
    </row>
    <row r="50" spans="1:18" x14ac:dyDescent="0.3">
      <c r="G50" s="40"/>
      <c r="H50" s="40"/>
      <c r="J50" s="35"/>
      <c r="K50" s="35"/>
      <c r="L50" s="69" t="s">
        <v>97</v>
      </c>
      <c r="M50" s="56">
        <f>SUM(M45:M49)</f>
        <v>-1212.3056615407047</v>
      </c>
    </row>
    <row r="51" spans="1:18" x14ac:dyDescent="0.3">
      <c r="G51" s="40"/>
      <c r="H51" s="40"/>
      <c r="L51" s="70"/>
      <c r="M51" s="40"/>
    </row>
    <row r="52" spans="1:18" x14ac:dyDescent="0.3">
      <c r="G52" s="40"/>
      <c r="H52" s="40"/>
      <c r="L52" s="70"/>
      <c r="M52" s="40"/>
    </row>
    <row r="53" spans="1:18" x14ac:dyDescent="0.3">
      <c r="G53" s="40"/>
      <c r="H53" s="40"/>
      <c r="L53" s="70"/>
      <c r="M53" s="40"/>
    </row>
    <row r="54" spans="1:18" x14ac:dyDescent="0.3">
      <c r="G54" s="40"/>
      <c r="H54" s="40"/>
      <c r="L54" s="70"/>
      <c r="M54" s="40"/>
    </row>
    <row r="55" spans="1:18" x14ac:dyDescent="0.3">
      <c r="C55" s="27"/>
    </row>
    <row r="58" spans="1:18" ht="17.399999999999999" x14ac:dyDescent="0.45">
      <c r="A58" s="79" t="s">
        <v>98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60" spans="1:18" ht="17.399999999999999" x14ac:dyDescent="0.45">
      <c r="B60" s="80" t="str">
        <f>B29</f>
        <v>Operating cost</v>
      </c>
      <c r="C60" s="81"/>
      <c r="J60" s="46" t="s">
        <v>99</v>
      </c>
      <c r="K60" s="46" t="s">
        <v>100</v>
      </c>
    </row>
    <row r="61" spans="1:18" x14ac:dyDescent="0.25">
      <c r="B61" s="34" t="s">
        <v>47</v>
      </c>
      <c r="C61" s="92">
        <v>400</v>
      </c>
      <c r="J61" s="34" t="s">
        <v>42</v>
      </c>
      <c r="K61" s="34">
        <v>800</v>
      </c>
    </row>
    <row r="62" spans="1:18" x14ac:dyDescent="0.25">
      <c r="B62" s="34" t="s">
        <v>21</v>
      </c>
      <c r="C62" s="93">
        <v>200</v>
      </c>
      <c r="J62" s="34" t="s">
        <v>101</v>
      </c>
      <c r="K62" s="50">
        <f>149*35%</f>
        <v>52.15</v>
      </c>
    </row>
    <row r="63" spans="1:18" x14ac:dyDescent="0.25">
      <c r="B63" s="34" t="s">
        <v>49</v>
      </c>
      <c r="C63" s="71">
        <v>200</v>
      </c>
      <c r="J63" s="34" t="s">
        <v>102</v>
      </c>
      <c r="K63" s="34">
        <v>250</v>
      </c>
    </row>
    <row r="64" spans="1:18" x14ac:dyDescent="0.25">
      <c r="B64" s="34" t="s">
        <v>103</v>
      </c>
      <c r="C64" s="92">
        <v>40</v>
      </c>
    </row>
    <row r="65" spans="1:484" x14ac:dyDescent="0.25">
      <c r="B65" s="34" t="s">
        <v>26</v>
      </c>
      <c r="C65" s="71">
        <v>160</v>
      </c>
    </row>
    <row r="66" spans="1:484" x14ac:dyDescent="0.25">
      <c r="B66" s="34" t="s">
        <v>104</v>
      </c>
      <c r="C66" s="92">
        <v>48</v>
      </c>
    </row>
    <row r="67" spans="1:484" x14ac:dyDescent="0.25">
      <c r="B67" s="34" t="s">
        <v>84</v>
      </c>
      <c r="C67" s="72">
        <f>((EBITDA-Depreciation)-Interest-Tax)</f>
        <v>112</v>
      </c>
    </row>
    <row r="68" spans="1:484" x14ac:dyDescent="0.3">
      <c r="Q68" t="s">
        <v>105</v>
      </c>
    </row>
    <row r="69" spans="1:484" s="73" customFormat="1" x14ac:dyDescent="0.3">
      <c r="A69" s="43"/>
      <c r="B69" s="82" t="s">
        <v>106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HM69" s="42"/>
      <c r="HN69" s="42"/>
      <c r="HO69" s="42"/>
      <c r="HP69" s="42"/>
      <c r="HQ69" s="42"/>
      <c r="HR69" s="42"/>
      <c r="HS69" s="42"/>
      <c r="HT69" s="42"/>
      <c r="HU69" s="42"/>
      <c r="HV69" s="42"/>
      <c r="HW69" s="42"/>
      <c r="HX69" s="42"/>
      <c r="HY69" s="42"/>
      <c r="HZ69" s="42"/>
      <c r="IA69" s="42"/>
      <c r="IB69" s="42"/>
      <c r="IC69" s="42"/>
      <c r="ID69" s="42"/>
      <c r="IE69" s="42"/>
      <c r="IF69" s="42"/>
      <c r="IG69" s="42"/>
      <c r="IH69" s="42"/>
      <c r="II69" s="42"/>
      <c r="IJ69" s="42"/>
      <c r="IK69" s="42"/>
      <c r="IL69" s="42"/>
      <c r="IM69" s="42"/>
      <c r="IN69" s="42"/>
      <c r="IO69" s="42"/>
      <c r="IP69" s="42"/>
      <c r="IQ69" s="42"/>
      <c r="IR69" s="42"/>
      <c r="IS69" s="42"/>
      <c r="IT69" s="42"/>
      <c r="IU69" s="42"/>
      <c r="IV69" s="42"/>
      <c r="IW69" s="42"/>
      <c r="IX69" s="42"/>
      <c r="IY69" s="42"/>
      <c r="IZ69" s="42"/>
      <c r="JA69" s="42"/>
      <c r="JB69" s="42"/>
      <c r="JC69" s="42"/>
      <c r="JD69" s="42"/>
      <c r="JE69" s="42"/>
      <c r="JF69" s="42"/>
      <c r="JG69" s="42"/>
      <c r="JH69" s="42"/>
      <c r="JI69" s="42"/>
      <c r="JJ69" s="42"/>
      <c r="JK69" s="42"/>
      <c r="JL69" s="42"/>
      <c r="JM69" s="42"/>
      <c r="JN69" s="42"/>
      <c r="JO69" s="42"/>
      <c r="JP69" s="42"/>
      <c r="JQ69" s="42"/>
      <c r="JR69" s="42"/>
      <c r="JS69" s="42"/>
      <c r="JT69" s="42"/>
      <c r="JU69" s="42"/>
      <c r="JV69" s="42"/>
      <c r="JW69" s="42"/>
      <c r="JX69" s="42"/>
      <c r="JY69" s="42"/>
      <c r="JZ69" s="42"/>
      <c r="KA69" s="42"/>
      <c r="KB69" s="42"/>
      <c r="KC69" s="42"/>
      <c r="KD69" s="42"/>
      <c r="KE69" s="42"/>
      <c r="KF69" s="42"/>
      <c r="KG69" s="42"/>
      <c r="KH69" s="42"/>
      <c r="KI69" s="42"/>
      <c r="KJ69" s="42"/>
      <c r="KK69" s="42"/>
      <c r="KL69" s="42"/>
      <c r="KM69" s="42"/>
      <c r="KN69" s="42"/>
      <c r="KO69" s="42"/>
      <c r="KP69" s="42"/>
      <c r="KQ69" s="42"/>
      <c r="KR69" s="42"/>
      <c r="KS69" s="42"/>
      <c r="KT69" s="42"/>
      <c r="KU69" s="42"/>
      <c r="KV69" s="42"/>
      <c r="KW69" s="42"/>
      <c r="KX69" s="42"/>
      <c r="KY69" s="42"/>
      <c r="KZ69" s="42"/>
      <c r="LA69" s="42"/>
      <c r="LB69" s="42"/>
      <c r="LC69" s="42"/>
      <c r="LD69" s="42"/>
      <c r="LE69" s="42"/>
      <c r="LF69" s="42"/>
      <c r="LG69" s="42"/>
      <c r="LH69" s="42"/>
      <c r="LI69" s="42"/>
      <c r="LJ69" s="42"/>
      <c r="LK69" s="42"/>
      <c r="LL69" s="42"/>
      <c r="LM69" s="42"/>
      <c r="LN69" s="42"/>
      <c r="LO69" s="42"/>
      <c r="LP69" s="42"/>
      <c r="LQ69" s="42"/>
      <c r="LR69" s="42"/>
      <c r="LS69" s="42"/>
      <c r="LT69" s="42"/>
      <c r="LU69" s="42"/>
      <c r="LV69" s="42"/>
      <c r="LW69" s="42"/>
      <c r="LX69" s="42"/>
      <c r="LY69" s="42"/>
      <c r="LZ69" s="42"/>
      <c r="MA69" s="42"/>
      <c r="MB69" s="42"/>
      <c r="MC69" s="42"/>
      <c r="MD69" s="42"/>
      <c r="ME69" s="42"/>
      <c r="MF69" s="42"/>
      <c r="MG69" s="42"/>
      <c r="MH69" s="42"/>
      <c r="MI69" s="42"/>
      <c r="MJ69" s="42"/>
      <c r="MK69" s="42"/>
      <c r="ML69" s="42"/>
      <c r="MM69" s="42"/>
      <c r="MN69" s="42"/>
      <c r="MO69" s="42"/>
      <c r="MP69" s="42"/>
      <c r="MQ69" s="42"/>
      <c r="MR69" s="42"/>
      <c r="MS69" s="42"/>
      <c r="MT69" s="42"/>
      <c r="MU69" s="42"/>
      <c r="MV69" s="42"/>
      <c r="MW69" s="42"/>
      <c r="MX69" s="42"/>
      <c r="MY69" s="42"/>
      <c r="MZ69" s="42"/>
      <c r="NA69" s="42"/>
      <c r="NB69" s="42"/>
      <c r="NC69" s="42"/>
      <c r="ND69" s="42"/>
      <c r="NE69" s="42"/>
      <c r="NF69" s="42"/>
      <c r="NG69" s="42"/>
      <c r="NH69" s="42"/>
      <c r="NI69" s="42"/>
      <c r="NJ69" s="42"/>
      <c r="NK69" s="42"/>
      <c r="NL69" s="42"/>
      <c r="NM69" s="42"/>
      <c r="NN69" s="42"/>
      <c r="NO69" s="42"/>
      <c r="NP69" s="42"/>
      <c r="NQ69" s="42"/>
      <c r="NR69" s="42"/>
      <c r="NS69" s="42"/>
      <c r="NT69" s="42"/>
      <c r="NU69" s="42"/>
      <c r="NV69" s="42"/>
      <c r="NW69" s="42"/>
      <c r="NX69" s="42"/>
      <c r="NY69" s="42"/>
      <c r="NZ69" s="42"/>
      <c r="OA69" s="42"/>
      <c r="OB69" s="42"/>
      <c r="OC69" s="42"/>
      <c r="OD69" s="42"/>
      <c r="OE69" s="42"/>
      <c r="OF69" s="42"/>
      <c r="OG69" s="42"/>
      <c r="OH69" s="42"/>
      <c r="OI69" s="42"/>
      <c r="OJ69" s="42"/>
      <c r="OK69" s="42"/>
      <c r="OL69" s="42"/>
      <c r="OM69" s="42"/>
      <c r="ON69" s="42"/>
      <c r="OO69" s="42"/>
      <c r="OP69" s="42"/>
      <c r="OQ69" s="42"/>
      <c r="OR69" s="42"/>
      <c r="OS69" s="42"/>
      <c r="OT69" s="42"/>
      <c r="OU69" s="42"/>
      <c r="OV69" s="42"/>
      <c r="OW69" s="42"/>
      <c r="OX69" s="42"/>
      <c r="OY69" s="42"/>
      <c r="OZ69" s="42"/>
      <c r="PA69" s="42"/>
      <c r="PB69" s="42"/>
      <c r="PC69" s="42"/>
      <c r="PD69" s="42"/>
      <c r="PE69" s="42"/>
      <c r="PF69" s="42"/>
      <c r="PG69" s="42"/>
      <c r="PH69" s="42"/>
      <c r="PI69" s="42"/>
      <c r="PJ69" s="42"/>
      <c r="PK69" s="42"/>
      <c r="PL69" s="42"/>
      <c r="PM69" s="42"/>
      <c r="PN69" s="42"/>
      <c r="PO69" s="42"/>
      <c r="PP69" s="42"/>
      <c r="PQ69" s="42"/>
      <c r="PR69" s="42"/>
      <c r="PS69" s="42"/>
      <c r="PT69" s="42"/>
      <c r="PU69" s="42"/>
      <c r="PV69" s="42"/>
      <c r="PW69" s="42"/>
      <c r="PX69" s="42"/>
      <c r="PY69" s="42"/>
      <c r="PZ69" s="42"/>
      <c r="QA69" s="42"/>
      <c r="QB69" s="42"/>
      <c r="QC69" s="42"/>
      <c r="QD69" s="42"/>
      <c r="QE69" s="42"/>
      <c r="QF69" s="42"/>
      <c r="QG69" s="42"/>
      <c r="QH69" s="42"/>
      <c r="QI69" s="42"/>
      <c r="QJ69" s="42"/>
      <c r="QK69" s="42"/>
      <c r="QL69" s="42"/>
      <c r="QM69" s="42"/>
      <c r="QN69" s="42"/>
      <c r="QO69" s="42"/>
      <c r="QP69" s="42"/>
      <c r="QQ69" s="42"/>
      <c r="QR69" s="42"/>
      <c r="QS69" s="42"/>
      <c r="QT69" s="42"/>
      <c r="QU69" s="42"/>
      <c r="QV69" s="42"/>
      <c r="QW69" s="42"/>
      <c r="QX69" s="42"/>
      <c r="QY69" s="42"/>
      <c r="QZ69" s="42"/>
      <c r="RA69" s="42"/>
      <c r="RB69" s="42"/>
      <c r="RC69" s="42"/>
      <c r="RD69" s="42"/>
      <c r="RE69" s="42"/>
      <c r="RF69" s="42"/>
      <c r="RG69" s="42"/>
      <c r="RH69" s="42"/>
      <c r="RI69" s="42"/>
      <c r="RJ69" s="42"/>
      <c r="RK69" s="42"/>
      <c r="RL69" s="42"/>
      <c r="RM69" s="42"/>
      <c r="RN69" s="42"/>
      <c r="RO69" s="42"/>
      <c r="RP69" s="42"/>
    </row>
    <row r="70" spans="1:484" x14ac:dyDescent="0.3"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2"/>
      <c r="FJ70" s="42"/>
      <c r="FK70" s="42"/>
      <c r="FL70" s="42"/>
      <c r="FM70" s="42"/>
      <c r="FN70" s="42"/>
      <c r="FO70" s="42"/>
      <c r="FP70" s="42"/>
      <c r="FQ70" s="42"/>
      <c r="FR70" s="42"/>
      <c r="FS70" s="42"/>
      <c r="FT70" s="42"/>
      <c r="FU70" s="42"/>
      <c r="FV70" s="42"/>
      <c r="FW70" s="42"/>
      <c r="FX70" s="42"/>
      <c r="FY70" s="42"/>
      <c r="FZ70" s="42"/>
      <c r="GA70" s="42"/>
      <c r="GB70" s="42"/>
      <c r="GC70" s="42"/>
      <c r="GD70" s="42"/>
      <c r="GE70" s="42"/>
      <c r="GF70" s="42"/>
      <c r="GG70" s="42"/>
      <c r="GH70" s="42"/>
      <c r="GI70" s="42"/>
      <c r="GJ70" s="42"/>
      <c r="GK70" s="42"/>
      <c r="GL70" s="42"/>
      <c r="GM70" s="42"/>
      <c r="GN70" s="42"/>
      <c r="GO70" s="42"/>
      <c r="GP70" s="42"/>
      <c r="GQ70" s="42"/>
      <c r="GR70" s="42"/>
      <c r="GS70" s="42"/>
      <c r="GT70" s="42"/>
      <c r="GU70" s="42"/>
      <c r="GV70" s="42"/>
      <c r="GW70" s="42"/>
      <c r="GX70" s="42"/>
      <c r="GY70" s="42"/>
      <c r="GZ70" s="42"/>
      <c r="HA70" s="42"/>
      <c r="HB70" s="42"/>
      <c r="HC70" s="42"/>
      <c r="HD70" s="42"/>
      <c r="HE70" s="42"/>
      <c r="HF70" s="42"/>
      <c r="HG70" s="42"/>
      <c r="HH70" s="42"/>
      <c r="HI70" s="42"/>
      <c r="HJ70" s="42"/>
      <c r="HK70" s="42"/>
      <c r="HL70" s="42"/>
      <c r="HM70" s="42"/>
      <c r="HN70" s="42"/>
      <c r="HO70" s="42"/>
      <c r="HP70" s="42"/>
      <c r="HQ70" s="42"/>
      <c r="HR70" s="42"/>
      <c r="HS70" s="42"/>
      <c r="HT70" s="42"/>
      <c r="HU70" s="42"/>
      <c r="HV70" s="42"/>
      <c r="HW70" s="42"/>
      <c r="HX70" s="42"/>
      <c r="HY70" s="42"/>
      <c r="HZ70" s="42"/>
      <c r="IA70" s="42"/>
      <c r="IB70" s="42"/>
      <c r="IC70" s="42"/>
      <c r="ID70" s="42"/>
      <c r="IE70" s="42"/>
      <c r="IF70" s="42"/>
      <c r="IG70" s="42"/>
      <c r="IH70" s="42"/>
      <c r="II70" s="42"/>
      <c r="IJ70" s="42"/>
      <c r="IK70" s="42"/>
      <c r="IL70" s="42"/>
      <c r="IM70" s="42"/>
      <c r="IN70" s="42"/>
      <c r="IO70" s="42"/>
      <c r="IP70" s="42"/>
      <c r="IQ70" s="42"/>
      <c r="IR70" s="42"/>
      <c r="IS70" s="42"/>
      <c r="IT70" s="42"/>
      <c r="IU70" s="42"/>
      <c r="IV70" s="42"/>
      <c r="IW70" s="42"/>
      <c r="IX70" s="42"/>
      <c r="IY70" s="42"/>
      <c r="IZ70" s="42"/>
      <c r="JA70" s="42"/>
      <c r="JB70" s="42"/>
      <c r="JC70" s="42"/>
      <c r="JD70" s="42"/>
      <c r="JE70" s="42"/>
      <c r="JF70" s="42"/>
      <c r="JG70" s="42"/>
      <c r="JH70" s="42"/>
      <c r="JI70" s="42"/>
      <c r="JJ70" s="42"/>
      <c r="JK70" s="42"/>
      <c r="JL70" s="42"/>
      <c r="JM70" s="42"/>
      <c r="JN70" s="42"/>
      <c r="JO70" s="42"/>
      <c r="JP70" s="42"/>
      <c r="JQ70" s="42"/>
      <c r="JR70" s="42"/>
      <c r="JS70" s="42"/>
      <c r="JT70" s="42"/>
      <c r="JU70" s="42"/>
      <c r="JV70" s="42"/>
      <c r="JW70" s="42"/>
      <c r="JX70" s="42"/>
      <c r="JY70" s="42"/>
      <c r="JZ70" s="42"/>
      <c r="KA70" s="42"/>
      <c r="KB70" s="42"/>
      <c r="KC70" s="42"/>
      <c r="KD70" s="42"/>
      <c r="KE70" s="42"/>
      <c r="KF70" s="42"/>
      <c r="KG70" s="42"/>
      <c r="KH70" s="42"/>
      <c r="KI70" s="42"/>
      <c r="KJ70" s="42"/>
      <c r="KK70" s="42"/>
      <c r="KL70" s="42"/>
      <c r="KM70" s="42"/>
      <c r="KN70" s="42"/>
      <c r="KO70" s="42"/>
      <c r="KP70" s="42"/>
      <c r="KQ70" s="42"/>
      <c r="KR70" s="42"/>
      <c r="KS70" s="42"/>
      <c r="KT70" s="42"/>
      <c r="KU70" s="42"/>
      <c r="KV70" s="42"/>
      <c r="KW70" s="42"/>
      <c r="KX70" s="42"/>
      <c r="KY70" s="42"/>
      <c r="KZ70" s="42"/>
      <c r="LA70" s="42"/>
      <c r="LB70" s="42"/>
      <c r="LC70" s="42"/>
      <c r="LD70" s="42"/>
      <c r="LE70" s="42"/>
      <c r="LF70" s="42"/>
      <c r="LG70" s="42"/>
      <c r="LH70" s="42"/>
      <c r="LI70" s="42"/>
      <c r="LJ70" s="42"/>
      <c r="LK70" s="42"/>
      <c r="LL70" s="42"/>
      <c r="LM70" s="42"/>
      <c r="LN70" s="42"/>
      <c r="LO70" s="42"/>
      <c r="LP70" s="42"/>
      <c r="LQ70" s="42"/>
      <c r="LR70" s="42"/>
      <c r="LS70" s="42"/>
      <c r="LT70" s="42"/>
      <c r="LU70" s="42"/>
      <c r="LV70" s="42"/>
      <c r="LW70" s="42"/>
      <c r="LX70" s="42"/>
      <c r="LY70" s="42"/>
      <c r="LZ70" s="42"/>
      <c r="MA70" s="42"/>
      <c r="MB70" s="42"/>
      <c r="MC70" s="42"/>
      <c r="MD70" s="42"/>
      <c r="ME70" s="42"/>
      <c r="MF70" s="42"/>
      <c r="MG70" s="42"/>
      <c r="MH70" s="42"/>
      <c r="MI70" s="42"/>
      <c r="MJ70" s="42"/>
      <c r="MK70" s="42"/>
      <c r="ML70" s="42"/>
      <c r="MM70" s="42"/>
      <c r="MN70" s="42"/>
      <c r="MO70" s="42"/>
      <c r="MP70" s="42"/>
      <c r="MQ70" s="42"/>
      <c r="MR70" s="42"/>
      <c r="MS70" s="42"/>
      <c r="MT70" s="42"/>
      <c r="MU70" s="42"/>
      <c r="MV70" s="42"/>
      <c r="MW70" s="42"/>
      <c r="MX70" s="42"/>
      <c r="MY70" s="42"/>
      <c r="MZ70" s="42"/>
      <c r="NA70" s="42"/>
      <c r="NB70" s="42"/>
      <c r="NC70" s="42"/>
      <c r="ND70" s="42"/>
      <c r="NE70" s="42"/>
      <c r="NF70" s="42"/>
      <c r="NG70" s="42"/>
      <c r="NH70" s="42"/>
      <c r="NI70" s="42"/>
      <c r="NJ70" s="42"/>
      <c r="NK70" s="42"/>
      <c r="NL70" s="42"/>
      <c r="NM70" s="42"/>
      <c r="NN70" s="42"/>
      <c r="NO70" s="42"/>
      <c r="NP70" s="42"/>
      <c r="NQ70" s="42"/>
      <c r="NR70" s="42"/>
      <c r="NS70" s="42"/>
      <c r="NT70" s="42"/>
      <c r="NU70" s="42"/>
      <c r="NV70" s="42"/>
      <c r="NW70" s="42"/>
      <c r="NX70" s="42"/>
      <c r="NY70" s="42"/>
      <c r="NZ70" s="42"/>
      <c r="OA70" s="42"/>
      <c r="OB70" s="42"/>
      <c r="OC70" s="42"/>
      <c r="OD70" s="42"/>
      <c r="OE70" s="42"/>
      <c r="OF70" s="42"/>
      <c r="OG70" s="42"/>
      <c r="OH70" s="42"/>
      <c r="OI70" s="42"/>
      <c r="OJ70" s="42"/>
      <c r="OK70" s="42"/>
      <c r="OL70" s="42"/>
      <c r="OM70" s="42"/>
      <c r="ON70" s="42"/>
      <c r="OO70" s="42"/>
      <c r="OP70" s="42"/>
      <c r="OQ70" s="42"/>
      <c r="OR70" s="42"/>
      <c r="OS70" s="42"/>
      <c r="OT70" s="42"/>
      <c r="OU70" s="42"/>
      <c r="OV70" s="42"/>
      <c r="OW70" s="42"/>
      <c r="OX70" s="42"/>
      <c r="OY70" s="42"/>
      <c r="OZ70" s="42"/>
      <c r="PA70" s="42"/>
      <c r="PB70" s="42"/>
      <c r="PC70" s="42"/>
      <c r="PD70" s="42"/>
      <c r="PE70" s="42"/>
      <c r="PF70" s="42"/>
      <c r="PG70" s="42"/>
      <c r="PH70" s="42"/>
      <c r="PI70" s="42"/>
      <c r="PJ70" s="42"/>
      <c r="PK70" s="42"/>
      <c r="PL70" s="42"/>
      <c r="PM70" s="42"/>
      <c r="PN70" s="42"/>
      <c r="PO70" s="42"/>
      <c r="PP70" s="42"/>
      <c r="PQ70" s="42"/>
      <c r="PR70" s="42"/>
      <c r="PS70" s="42"/>
      <c r="PT70" s="42"/>
      <c r="PU70" s="42"/>
      <c r="PV70" s="42"/>
      <c r="PW70" s="42"/>
      <c r="PX70" s="42"/>
      <c r="PY70" s="42"/>
      <c r="PZ70" s="42"/>
      <c r="QA70" s="42"/>
      <c r="QB70" s="42"/>
      <c r="QC70" s="42"/>
      <c r="QD70" s="42"/>
      <c r="QE70" s="42"/>
      <c r="QF70" s="42"/>
      <c r="QG70" s="42"/>
      <c r="QH70" s="42"/>
      <c r="QI70" s="42"/>
      <c r="QJ70" s="42"/>
      <c r="QK70" s="42"/>
      <c r="QL70" s="42"/>
      <c r="QM70" s="42"/>
      <c r="QN70" s="42"/>
      <c r="QO70" s="42"/>
      <c r="QP70" s="42"/>
      <c r="QQ70" s="42"/>
      <c r="QR70" s="42"/>
      <c r="QS70" s="42"/>
      <c r="QT70" s="42"/>
      <c r="QU70" s="42"/>
      <c r="QV70" s="42"/>
      <c r="QW70" s="42"/>
      <c r="QX70" s="42"/>
      <c r="QY70" s="42"/>
      <c r="QZ70" s="42"/>
      <c r="RA70" s="42"/>
      <c r="RB70" s="42"/>
      <c r="RC70" s="42"/>
      <c r="RD70" s="42"/>
      <c r="RE70" s="42"/>
      <c r="RF70" s="42"/>
      <c r="RG70" s="42"/>
      <c r="RH70" s="42"/>
      <c r="RI70" s="42"/>
      <c r="RJ70" s="42"/>
      <c r="RK70" s="42"/>
      <c r="RL70" s="42"/>
      <c r="RM70" s="42"/>
      <c r="RN70" s="42"/>
      <c r="RO70" s="42"/>
      <c r="RP70" s="42"/>
    </row>
    <row r="71" spans="1:484" x14ac:dyDescent="0.25">
      <c r="B71" s="35" t="s">
        <v>107</v>
      </c>
      <c r="C71" s="35"/>
      <c r="D71" s="35"/>
      <c r="E71" s="35"/>
      <c r="F71" s="35"/>
      <c r="G71" s="35"/>
      <c r="H71" s="35"/>
    </row>
    <row r="73" spans="1:484" x14ac:dyDescent="0.3">
      <c r="B73" s="10"/>
      <c r="C73" s="10"/>
      <c r="J73" s="10"/>
      <c r="K73" s="10"/>
    </row>
    <row r="74" spans="1:484" ht="17.399999999999999" x14ac:dyDescent="0.45">
      <c r="B74" s="45"/>
      <c r="C74" s="46" t="s">
        <v>71</v>
      </c>
      <c r="D74" s="46" t="s">
        <v>72</v>
      </c>
      <c r="E74" s="46" t="s">
        <v>73</v>
      </c>
      <c r="F74" s="46" t="s">
        <v>74</v>
      </c>
      <c r="G74" s="46" t="s">
        <v>75</v>
      </c>
      <c r="H74" s="95" t="s">
        <v>75</v>
      </c>
      <c r="J74" s="10"/>
      <c r="K74" s="10"/>
      <c r="L74" s="10"/>
      <c r="M74" s="10"/>
      <c r="N74" s="10"/>
      <c r="O74" s="10"/>
    </row>
    <row r="75" spans="1:484" ht="18" x14ac:dyDescent="0.35">
      <c r="B75" s="48" t="s">
        <v>58</v>
      </c>
      <c r="C75" s="48" t="s">
        <v>108</v>
      </c>
      <c r="D75" s="48" t="s">
        <v>108</v>
      </c>
      <c r="E75" s="48" t="s">
        <v>108</v>
      </c>
      <c r="F75" s="48" t="s">
        <v>108</v>
      </c>
      <c r="G75" s="48" t="s">
        <v>108</v>
      </c>
      <c r="H75" s="96" t="s">
        <v>108</v>
      </c>
      <c r="J75" s="49"/>
      <c r="K75" s="49"/>
      <c r="L75" s="49"/>
      <c r="M75" s="49"/>
      <c r="N75" s="49"/>
      <c r="O75" s="49"/>
    </row>
    <row r="76" spans="1:484" x14ac:dyDescent="0.25">
      <c r="B76" s="34" t="s">
        <v>60</v>
      </c>
      <c r="C76" s="34">
        <v>800</v>
      </c>
      <c r="D76" s="34">
        <v>800</v>
      </c>
      <c r="E76" s="34">
        <v>800</v>
      </c>
      <c r="F76" s="34">
        <v>800</v>
      </c>
      <c r="G76" s="34">
        <v>800</v>
      </c>
      <c r="H76" s="97">
        <v>800</v>
      </c>
    </row>
    <row r="77" spans="1:484" x14ac:dyDescent="0.25">
      <c r="B77" s="34" t="s">
        <v>61</v>
      </c>
      <c r="C77" s="34">
        <v>200</v>
      </c>
      <c r="D77" s="34">
        <v>200</v>
      </c>
      <c r="E77" s="34">
        <v>200</v>
      </c>
      <c r="F77" s="34">
        <v>200</v>
      </c>
      <c r="G77" s="34">
        <v>200</v>
      </c>
      <c r="H77" s="97">
        <v>200</v>
      </c>
    </row>
    <row r="78" spans="1:484" x14ac:dyDescent="0.3">
      <c r="B78" s="36" t="s">
        <v>9</v>
      </c>
      <c r="C78" s="34">
        <v>1200</v>
      </c>
      <c r="D78" s="34">
        <v>1200</v>
      </c>
      <c r="E78" s="34">
        <v>1200</v>
      </c>
      <c r="F78" s="34">
        <v>1200</v>
      </c>
      <c r="G78" s="34">
        <f t="shared" ref="G78" si="15">$C$8</f>
        <v>1200</v>
      </c>
      <c r="H78" s="97">
        <v>1292.296875</v>
      </c>
      <c r="J78" s="74"/>
    </row>
    <row r="79" spans="1:484" x14ac:dyDescent="0.25">
      <c r="B79" s="34" t="s">
        <v>80</v>
      </c>
      <c r="C79" s="34">
        <v>800</v>
      </c>
      <c r="D79" s="34">
        <v>800</v>
      </c>
      <c r="E79" s="34">
        <v>800</v>
      </c>
      <c r="F79" s="34">
        <v>800</v>
      </c>
      <c r="G79" s="34">
        <f t="shared" ref="G79" si="16">$C$9</f>
        <v>800</v>
      </c>
      <c r="H79" s="97">
        <v>800</v>
      </c>
    </row>
    <row r="80" spans="1:484" x14ac:dyDescent="0.25">
      <c r="B80" s="34" t="s">
        <v>47</v>
      </c>
      <c r="C80" s="34">
        <v>400</v>
      </c>
      <c r="D80" s="34">
        <v>400</v>
      </c>
      <c r="E80" s="34">
        <v>400</v>
      </c>
      <c r="F80" s="34">
        <v>400</v>
      </c>
      <c r="G80" s="34">
        <f t="shared" ref="G80" si="17">G78-G79</f>
        <v>400</v>
      </c>
      <c r="H80" s="97">
        <v>400</v>
      </c>
    </row>
    <row r="81" spans="2:15" x14ac:dyDescent="0.3">
      <c r="B81" s="36" t="s">
        <v>48</v>
      </c>
      <c r="C81" s="75">
        <v>200</v>
      </c>
      <c r="D81" s="75">
        <v>150</v>
      </c>
      <c r="E81" s="75">
        <v>112.5</v>
      </c>
      <c r="F81" s="75">
        <v>84.375</v>
      </c>
      <c r="G81" s="76">
        <f>M80</f>
        <v>0</v>
      </c>
      <c r="H81" s="98">
        <v>63.28125</v>
      </c>
      <c r="J81" s="74"/>
      <c r="K81" s="54"/>
      <c r="L81" s="54"/>
      <c r="M81" s="54"/>
      <c r="N81" s="54"/>
      <c r="O81" s="54"/>
    </row>
    <row r="82" spans="2:15" x14ac:dyDescent="0.3">
      <c r="B82" s="36" t="s">
        <v>49</v>
      </c>
      <c r="C82" s="75">
        <v>200</v>
      </c>
      <c r="D82" s="75">
        <v>250</v>
      </c>
      <c r="E82" s="75">
        <v>287.5</v>
      </c>
      <c r="F82" s="75">
        <v>315.625</v>
      </c>
      <c r="G82" s="75">
        <f t="shared" ref="G82" si="18">G80-G81</f>
        <v>400</v>
      </c>
      <c r="H82" s="98">
        <v>336.71875</v>
      </c>
      <c r="J82" s="74"/>
      <c r="K82" s="54"/>
      <c r="L82" s="54"/>
      <c r="M82" s="54"/>
      <c r="N82" s="54"/>
      <c r="O82" s="54"/>
    </row>
    <row r="83" spans="2:15" x14ac:dyDescent="0.3">
      <c r="B83" s="34" t="s">
        <v>50</v>
      </c>
      <c r="C83" s="76">
        <v>40</v>
      </c>
      <c r="D83" s="76">
        <v>40</v>
      </c>
      <c r="E83" s="76">
        <v>40</v>
      </c>
      <c r="F83" s="76">
        <v>40</v>
      </c>
      <c r="G83" s="76">
        <f t="shared" ref="G83" si="19">$C$13*$C$11</f>
        <v>40</v>
      </c>
      <c r="H83" s="98">
        <v>40</v>
      </c>
      <c r="K83" s="52"/>
      <c r="L83" s="52"/>
      <c r="M83" s="52"/>
      <c r="N83" s="52"/>
      <c r="O83" s="52"/>
    </row>
    <row r="84" spans="2:15" x14ac:dyDescent="0.3">
      <c r="B84" s="34" t="s">
        <v>26</v>
      </c>
      <c r="C84" s="76">
        <v>160</v>
      </c>
      <c r="D84" s="76">
        <v>210</v>
      </c>
      <c r="E84" s="76">
        <v>247.5</v>
      </c>
      <c r="F84" s="76">
        <v>275.625</v>
      </c>
      <c r="G84" s="76">
        <f t="shared" ref="G84" si="20">G82-G83</f>
        <v>360</v>
      </c>
      <c r="H84" s="98">
        <v>296.71875</v>
      </c>
      <c r="K84" s="52"/>
      <c r="L84" s="52"/>
      <c r="M84" s="52"/>
      <c r="N84" s="52"/>
      <c r="O84" s="52"/>
    </row>
    <row r="85" spans="2:15" x14ac:dyDescent="0.3">
      <c r="B85" s="34" t="s">
        <v>51</v>
      </c>
      <c r="C85" s="76">
        <v>48</v>
      </c>
      <c r="D85" s="76">
        <v>63</v>
      </c>
      <c r="E85" s="76">
        <v>74.25</v>
      </c>
      <c r="F85" s="76">
        <v>82.6875</v>
      </c>
      <c r="G85" s="76">
        <f t="shared" ref="G85" si="21">G84*$C$15</f>
        <v>108</v>
      </c>
      <c r="H85" s="98">
        <v>89.015625</v>
      </c>
      <c r="K85" s="52"/>
      <c r="L85" s="52"/>
      <c r="M85" s="52"/>
      <c r="N85" s="52"/>
      <c r="O85" s="52"/>
    </row>
    <row r="86" spans="2:15" x14ac:dyDescent="0.3">
      <c r="B86" s="34" t="s">
        <v>84</v>
      </c>
      <c r="C86" s="76">
        <v>112</v>
      </c>
      <c r="D86" s="76">
        <v>147</v>
      </c>
      <c r="E86" s="76">
        <v>173.25</v>
      </c>
      <c r="F86" s="76">
        <v>192.9375</v>
      </c>
      <c r="G86" s="76">
        <f t="shared" ref="G86" si="22">G84-G85</f>
        <v>252</v>
      </c>
      <c r="H86" s="98">
        <f>(H78-H79)-(H81)-H83-H85</f>
        <v>300</v>
      </c>
      <c r="K86" s="52"/>
      <c r="L86" s="52"/>
      <c r="M86" s="52"/>
      <c r="N86" s="52"/>
      <c r="O86" s="52"/>
    </row>
    <row r="87" spans="2:15" x14ac:dyDescent="0.25">
      <c r="B87" s="35"/>
      <c r="C87" s="77"/>
      <c r="D87" s="35"/>
      <c r="E87" s="35"/>
      <c r="F87" s="35"/>
      <c r="G87" s="35"/>
      <c r="H87" s="35"/>
    </row>
  </sheetData>
  <mergeCells count="9">
    <mergeCell ref="A2:N2"/>
    <mergeCell ref="A58:R58"/>
    <mergeCell ref="B60:C60"/>
    <mergeCell ref="B69:Q69"/>
    <mergeCell ref="J23:M23"/>
    <mergeCell ref="B19:N19"/>
    <mergeCell ref="B45:F45"/>
    <mergeCell ref="B46:F46"/>
    <mergeCell ref="A21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Question</vt:lpstr>
      <vt:lpstr>Scenario Summary</vt:lpstr>
      <vt:lpstr>Project</vt:lpstr>
      <vt:lpstr>Solution</vt:lpstr>
      <vt:lpstr>Depreciation</vt:lpstr>
      <vt:lpstr>EBIT</vt:lpstr>
      <vt:lpstr>EBITDA</vt:lpstr>
      <vt:lpstr>EBT</vt:lpstr>
      <vt:lpstr>Interest</vt:lpstr>
      <vt:lpstr>Net_Profit</vt:lpstr>
      <vt:lpstr>Tax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RMX3360</dc:creator>
  <cp:keywords/>
  <dc:description/>
  <cp:lastModifiedBy>Neha Bathla</cp:lastModifiedBy>
  <cp:revision/>
  <dcterms:created xsi:type="dcterms:W3CDTF">2015-06-05T12:47:20Z</dcterms:created>
  <dcterms:modified xsi:type="dcterms:W3CDTF">2023-10-27T07:58:14Z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dad5750aba9d471683b5a98f1826bed9</vt:lpwstr>
  </property>
</Properties>
</file>