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5.xml" ContentType="application/vnd.openxmlformats-officedocument.drawing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91963\Downloads\"/>
    </mc:Choice>
  </mc:AlternateContent>
  <xr:revisionPtr revIDLastSave="0" documentId="13_ncr:1_{E48964AF-B525-41F3-89D2-105B9CD3EDA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DGIndia" sheetId="34" r:id="rId1"/>
    <sheet name="Dshbrd1" sheetId="19" r:id="rId2"/>
    <sheet name="SDG 1" sheetId="1" r:id="rId3"/>
    <sheet name="Dshbrd2" sheetId="20" r:id="rId4"/>
    <sheet name="SDG 2" sheetId="2" r:id="rId5"/>
    <sheet name="Dshbrd3" sheetId="21" r:id="rId6"/>
    <sheet name="SDG 3" sheetId="3" r:id="rId7"/>
    <sheet name="Dshbrd4" sheetId="22" r:id="rId8"/>
    <sheet name="SDG 4" sheetId="4" r:id="rId9"/>
    <sheet name="Dshbrd5" sheetId="23" r:id="rId10"/>
    <sheet name="SDG 5" sheetId="5" r:id="rId11"/>
    <sheet name="Dshbrd6" sheetId="24" r:id="rId12"/>
    <sheet name="SDG 6" sheetId="6" r:id="rId13"/>
    <sheet name="Dshbrd7" sheetId="25" r:id="rId14"/>
    <sheet name="SDG 7" sheetId="7" r:id="rId15"/>
    <sheet name="Dshbrd8" sheetId="26" r:id="rId16"/>
    <sheet name="SDG 8" sheetId="8" r:id="rId17"/>
    <sheet name="Dshbrd9" sheetId="27" r:id="rId18"/>
    <sheet name="SDG 9" sheetId="9" r:id="rId19"/>
    <sheet name="Dshbrd10" sheetId="28" r:id="rId20"/>
    <sheet name="SDG 10" sheetId="10" r:id="rId21"/>
    <sheet name="Dshbrd11" sheetId="29" r:id="rId22"/>
    <sheet name="SDG 11" sheetId="11" r:id="rId23"/>
    <sheet name="Dshbrd12" sheetId="30" r:id="rId24"/>
    <sheet name="SDG 12" sheetId="12" r:id="rId25"/>
    <sheet name="Dshbrd15" sheetId="31" r:id="rId26"/>
    <sheet name="SDG 15" sheetId="13" r:id="rId27"/>
    <sheet name="Dshbrd16" sheetId="32" r:id="rId28"/>
    <sheet name="SDG 16" sheetId="14" r:id="rId29"/>
    <sheet name="DshbrdComposite" sheetId="33" r:id="rId30"/>
    <sheet name="Composite Index Scores" sheetId="15" r:id="rId31"/>
  </sheets>
  <definedNames>
    <definedName name="_xlnm._FilterDatabase" localSheetId="30" hidden="1">'Composite Index Scores'!$B$1:$B$106</definedName>
    <definedName name="_xlnm._FilterDatabase" localSheetId="22" hidden="1">'SDG 11'!$C$1:$C$894</definedName>
    <definedName name="_xlchart.v5.0" hidden="1">Dshbrd1!$D$4</definedName>
    <definedName name="_xlchart.v5.1" hidden="1">Dshbrd1!$D$5:$D$38</definedName>
    <definedName name="_xlchart.v5.10" hidden="1">Dshbrd3!$F$4</definedName>
    <definedName name="_xlchart.v5.11" hidden="1">Dshbrd3!$F$5:$F$38</definedName>
    <definedName name="_xlchart.v5.12" hidden="1">Dshbrd4!$D$4</definedName>
    <definedName name="_xlchart.v5.13" hidden="1">Dshbrd4!$D$5:$D$38</definedName>
    <definedName name="_xlchart.v5.14" hidden="1">Dshbrd4!$F$4</definedName>
    <definedName name="_xlchart.v5.15" hidden="1">Dshbrd4!$F$5:$F$38</definedName>
    <definedName name="_xlchart.v5.16" hidden="1">Dshbrd5!$D$4</definedName>
    <definedName name="_xlchart.v5.17" hidden="1">Dshbrd5!$D$5:$D$38</definedName>
    <definedName name="_xlchart.v5.18" hidden="1">Dshbrd5!$F$4</definedName>
    <definedName name="_xlchart.v5.19" hidden="1">Dshbrd5!$F$5:$F$38</definedName>
    <definedName name="_xlchart.v5.2" hidden="1">Dshbrd1!$F$4</definedName>
    <definedName name="_xlchart.v5.20" hidden="1">Dshbrd6!$D$4</definedName>
    <definedName name="_xlchart.v5.21" hidden="1">Dshbrd6!$D$5:$D$38</definedName>
    <definedName name="_xlchart.v5.22" hidden="1">Dshbrd6!$F$4</definedName>
    <definedName name="_xlchart.v5.23" hidden="1">Dshbrd6!$F$5:$F$38</definedName>
    <definedName name="_xlchart.v5.24" hidden="1">Dshbrd7!$D$4</definedName>
    <definedName name="_xlchart.v5.25" hidden="1">Dshbrd7!$D$5:$D$38</definedName>
    <definedName name="_xlchart.v5.26" hidden="1">Dshbrd7!$F$4</definedName>
    <definedName name="_xlchart.v5.27" hidden="1">Dshbrd7!$F$5:$F$38</definedName>
    <definedName name="_xlchart.v5.28" hidden="1">Dshbrd8!$D$4</definedName>
    <definedName name="_xlchart.v5.29" hidden="1">Dshbrd8!$D$5:$D$38</definedName>
    <definedName name="_xlchart.v5.3" hidden="1">Dshbrd1!$F$5:$F$38</definedName>
    <definedName name="_xlchart.v5.30" hidden="1">Dshbrd8!$F$4</definedName>
    <definedName name="_xlchart.v5.31" hidden="1">Dshbrd8!$F$5:$F$38</definedName>
    <definedName name="_xlchart.v5.32" hidden="1">Dshbrd9!$D$4</definedName>
    <definedName name="_xlchart.v5.33" hidden="1">Dshbrd9!$D$5:$D$38</definedName>
    <definedName name="_xlchart.v5.34" hidden="1">Dshbrd9!$F$4</definedName>
    <definedName name="_xlchart.v5.35" hidden="1">Dshbrd9!$F$5:$F$38</definedName>
    <definedName name="_xlchart.v5.36" hidden="1">Dshbrd10!$D$4</definedName>
    <definedName name="_xlchart.v5.37" hidden="1">Dshbrd10!$D$5:$D$38</definedName>
    <definedName name="_xlchart.v5.38" hidden="1">Dshbrd10!$F$4</definedName>
    <definedName name="_xlchart.v5.39" hidden="1">Dshbrd10!$F$5:$F$38</definedName>
    <definedName name="_xlchart.v5.4" hidden="1">Dshbrd2!$D$4</definedName>
    <definedName name="_xlchart.v5.40" hidden="1">Dshbrd11!$D$4</definedName>
    <definedName name="_xlchart.v5.41" hidden="1">Dshbrd11!$D$5:$D$38</definedName>
    <definedName name="_xlchart.v5.42" hidden="1">Dshbrd11!$F$4</definedName>
    <definedName name="_xlchart.v5.43" hidden="1">Dshbrd11!$F$5:$F$38</definedName>
    <definedName name="_xlchart.v5.44" hidden="1">Dshbrd12!$D$4</definedName>
    <definedName name="_xlchart.v5.45" hidden="1">Dshbrd12!$D$5:$D$38</definedName>
    <definedName name="_xlchart.v5.46" hidden="1">Dshbrd12!$F$4</definedName>
    <definedName name="_xlchart.v5.47" hidden="1">Dshbrd12!$F$5:$F$38</definedName>
    <definedName name="_xlchart.v5.48" hidden="1">Dshbrd15!$D$4</definedName>
    <definedName name="_xlchart.v5.49" hidden="1">Dshbrd15!$D$5:$D$38</definedName>
    <definedName name="_xlchart.v5.5" hidden="1">Dshbrd2!$D$5:$D$38</definedName>
    <definedName name="_xlchart.v5.50" hidden="1">Dshbrd15!$F$4</definedName>
    <definedName name="_xlchart.v5.51" hidden="1">Dshbrd15!$F$5:$F$38</definedName>
    <definedName name="_xlchart.v5.52" hidden="1">Dshbrd16!$D$4</definedName>
    <definedName name="_xlchart.v5.53" hidden="1">Dshbrd16!$D$5:$D$38</definedName>
    <definedName name="_xlchart.v5.54" hidden="1">Dshbrd16!$F$4</definedName>
    <definedName name="_xlchart.v5.55" hidden="1">Dshbrd16!$F$5:$F$38</definedName>
    <definedName name="_xlchart.v5.56" hidden="1">DshbrdComposite!$D$4</definedName>
    <definedName name="_xlchart.v5.57" hidden="1">DshbrdComposite!$D$5:$D$38</definedName>
    <definedName name="_xlchart.v5.58" hidden="1">DshbrdComposite!$F$4</definedName>
    <definedName name="_xlchart.v5.59" hidden="1">DshbrdComposite!$F$5:$F$38</definedName>
    <definedName name="_xlchart.v5.6" hidden="1">Dshbrd2!$F$4</definedName>
    <definedName name="_xlchart.v5.7" hidden="1">Dshbrd2!$F$5:$F$38</definedName>
    <definedName name="_xlchart.v5.8" hidden="1">Dshbrd3!$D$4</definedName>
    <definedName name="_xlchart.v5.9" hidden="1">Dshbrd3!$D$5:$D$38</definedName>
  </definedNames>
  <calcPr calcId="191029"/>
  <pivotCaches>
    <pivotCache cacheId="0" r:id="rId32"/>
    <pivotCache cacheId="1" r:id="rId33"/>
    <pivotCache cacheId="2" r:id="rId34"/>
    <pivotCache cacheId="3" r:id="rId35"/>
    <pivotCache cacheId="4" r:id="rId36"/>
    <pivotCache cacheId="5" r:id="rId37"/>
    <pivotCache cacheId="6" r:id="rId38"/>
    <pivotCache cacheId="7" r:id="rId39"/>
    <pivotCache cacheId="8" r:id="rId40"/>
    <pivotCache cacheId="9" r:id="rId41"/>
    <pivotCache cacheId="10" r:id="rId42"/>
    <pivotCache cacheId="11" r:id="rId43"/>
    <pivotCache cacheId="12" r:id="rId44"/>
    <pivotCache cacheId="13" r:id="rId45"/>
    <pivotCache cacheId="14" r:id="rId46"/>
  </pivotCaches>
</workbook>
</file>

<file path=xl/calcChain.xml><?xml version="1.0" encoding="utf-8"?>
<calcChain xmlns="http://schemas.openxmlformats.org/spreadsheetml/2006/main">
  <c r="F5" i="21" l="1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2" i="15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G106" i="14"/>
  <c r="F106" i="14"/>
  <c r="G105" i="14"/>
  <c r="F105" i="14"/>
  <c r="G104" i="14"/>
  <c r="F104" i="14"/>
  <c r="G103" i="14"/>
  <c r="F103" i="14"/>
  <c r="G102" i="14"/>
  <c r="F102" i="14"/>
  <c r="G101" i="14"/>
  <c r="F101" i="14"/>
  <c r="G100" i="14"/>
  <c r="F100" i="14"/>
  <c r="G99" i="14"/>
  <c r="F99" i="14"/>
  <c r="G98" i="14"/>
  <c r="F98" i="14"/>
  <c r="G97" i="14"/>
  <c r="F97" i="14"/>
  <c r="G96" i="14"/>
  <c r="F96" i="14"/>
  <c r="G95" i="14"/>
  <c r="F95" i="14"/>
  <c r="G94" i="14"/>
  <c r="F94" i="14"/>
  <c r="G93" i="14"/>
  <c r="F93" i="14"/>
  <c r="G92" i="14"/>
  <c r="F92" i="14"/>
  <c r="G91" i="14"/>
  <c r="F91" i="14"/>
  <c r="G90" i="14"/>
  <c r="F90" i="14"/>
  <c r="G89" i="14"/>
  <c r="F89" i="14"/>
  <c r="G88" i="14"/>
  <c r="F88" i="14"/>
  <c r="G87" i="14"/>
  <c r="F87" i="14"/>
  <c r="G86" i="14"/>
  <c r="F86" i="14"/>
  <c r="G85" i="14"/>
  <c r="F85" i="14"/>
  <c r="G84" i="14"/>
  <c r="F84" i="14"/>
  <c r="G83" i="14"/>
  <c r="F83" i="14"/>
  <c r="G82" i="14"/>
  <c r="F82" i="14"/>
  <c r="G81" i="14"/>
  <c r="F81" i="14"/>
  <c r="G80" i="14"/>
  <c r="F80" i="14"/>
  <c r="G79" i="14"/>
  <c r="F79" i="14"/>
  <c r="G78" i="14"/>
  <c r="F78" i="14"/>
  <c r="G77" i="14"/>
  <c r="F77" i="14"/>
  <c r="G76" i="14"/>
  <c r="F76" i="14"/>
  <c r="G75" i="14"/>
  <c r="F75" i="14"/>
  <c r="G74" i="14"/>
  <c r="F74" i="14"/>
  <c r="G73" i="14"/>
  <c r="F73" i="14"/>
  <c r="F72" i="14"/>
  <c r="F71" i="14"/>
  <c r="G70" i="14"/>
  <c r="F70" i="14"/>
  <c r="G69" i="14"/>
  <c r="F69" i="14"/>
  <c r="G68" i="14"/>
  <c r="F68" i="14"/>
  <c r="G67" i="14"/>
  <c r="F67" i="14"/>
  <c r="G66" i="14"/>
  <c r="F66" i="14"/>
  <c r="G65" i="14"/>
  <c r="F65" i="14"/>
  <c r="G64" i="14"/>
  <c r="F64" i="14"/>
  <c r="G63" i="14"/>
  <c r="F63" i="14"/>
  <c r="G62" i="14"/>
  <c r="F62" i="14"/>
  <c r="G61" i="14"/>
  <c r="F61" i="14"/>
  <c r="G60" i="14"/>
  <c r="F60" i="14"/>
  <c r="G59" i="14"/>
  <c r="F59" i="14"/>
  <c r="G58" i="14"/>
  <c r="F58" i="14"/>
  <c r="G57" i="14"/>
  <c r="F57" i="14"/>
  <c r="G56" i="14"/>
  <c r="F56" i="14"/>
  <c r="G55" i="14"/>
  <c r="F55" i="14"/>
  <c r="G54" i="14"/>
  <c r="F54" i="14"/>
  <c r="G53" i="14"/>
  <c r="F53" i="14"/>
  <c r="G52" i="14"/>
  <c r="F52" i="14"/>
  <c r="G51" i="14"/>
  <c r="F51" i="14"/>
  <c r="G50" i="14"/>
  <c r="F50" i="14"/>
  <c r="G49" i="14"/>
  <c r="F49" i="14"/>
  <c r="G48" i="14"/>
  <c r="F48" i="14"/>
  <c r="G47" i="14"/>
  <c r="F47" i="14"/>
  <c r="G46" i="14"/>
  <c r="F46" i="14"/>
  <c r="F45" i="14"/>
  <c r="G44" i="14"/>
  <c r="F44" i="14"/>
  <c r="G43" i="14"/>
  <c r="F43" i="14"/>
  <c r="G42" i="14"/>
  <c r="F42" i="14"/>
  <c r="G41" i="14"/>
  <c r="F41" i="14"/>
  <c r="G40" i="14"/>
  <c r="F40" i="14"/>
  <c r="G39" i="14"/>
  <c r="F39" i="14"/>
  <c r="G38" i="14"/>
  <c r="F38" i="14"/>
  <c r="G37" i="14"/>
  <c r="F37" i="14"/>
  <c r="G36" i="14"/>
  <c r="F36" i="14"/>
  <c r="G35" i="14"/>
  <c r="F35" i="14"/>
  <c r="G34" i="14"/>
  <c r="F34" i="14"/>
  <c r="G33" i="14"/>
  <c r="F33" i="14"/>
  <c r="G32" i="14"/>
  <c r="F32" i="14"/>
  <c r="G31" i="14"/>
  <c r="F31" i="14"/>
  <c r="G30" i="14"/>
  <c r="F30" i="14"/>
  <c r="G29" i="14"/>
  <c r="F29" i="14"/>
  <c r="G28" i="14"/>
  <c r="F28" i="14"/>
  <c r="G27" i="14"/>
  <c r="F27" i="14"/>
  <c r="G26" i="14"/>
  <c r="F26" i="14"/>
  <c r="G25" i="14"/>
  <c r="F25" i="14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3" i="14"/>
  <c r="F3" i="14"/>
  <c r="G2" i="14"/>
  <c r="F2" i="14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G3" i="13"/>
  <c r="F3" i="13"/>
  <c r="G2" i="13"/>
  <c r="F2" i="13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K106" i="12"/>
  <c r="J106" i="12"/>
  <c r="H106" i="12"/>
  <c r="G106" i="12"/>
  <c r="K105" i="12"/>
  <c r="J105" i="12"/>
  <c r="H105" i="12"/>
  <c r="G105" i="12"/>
  <c r="K104" i="12"/>
  <c r="J104" i="12"/>
  <c r="H104" i="12"/>
  <c r="G104" i="12"/>
  <c r="K103" i="12"/>
  <c r="J103" i="12"/>
  <c r="H103" i="12"/>
  <c r="G103" i="12"/>
  <c r="K102" i="12"/>
  <c r="J102" i="12"/>
  <c r="H102" i="12"/>
  <c r="G102" i="12"/>
  <c r="K101" i="12"/>
  <c r="J101" i="12"/>
  <c r="H101" i="12"/>
  <c r="G101" i="12"/>
  <c r="K100" i="12"/>
  <c r="J100" i="12"/>
  <c r="H100" i="12"/>
  <c r="G100" i="12"/>
  <c r="K99" i="12"/>
  <c r="J99" i="12"/>
  <c r="H99" i="12"/>
  <c r="G99" i="12"/>
  <c r="K98" i="12"/>
  <c r="J98" i="12"/>
  <c r="H98" i="12"/>
  <c r="G98" i="12"/>
  <c r="K97" i="12"/>
  <c r="J97" i="12"/>
  <c r="H97" i="12"/>
  <c r="G97" i="12"/>
  <c r="K96" i="12"/>
  <c r="J96" i="12"/>
  <c r="H96" i="12"/>
  <c r="G96" i="12"/>
  <c r="K95" i="12"/>
  <c r="J95" i="12"/>
  <c r="H95" i="12"/>
  <c r="G95" i="12"/>
  <c r="K94" i="12"/>
  <c r="J94" i="12"/>
  <c r="H94" i="12"/>
  <c r="G94" i="12"/>
  <c r="K93" i="12"/>
  <c r="J93" i="12"/>
  <c r="H93" i="12"/>
  <c r="G93" i="12"/>
  <c r="K92" i="12"/>
  <c r="J92" i="12"/>
  <c r="H92" i="12"/>
  <c r="G92" i="12"/>
  <c r="K91" i="12"/>
  <c r="J91" i="12"/>
  <c r="H91" i="12"/>
  <c r="G91" i="12"/>
  <c r="K90" i="12"/>
  <c r="J90" i="12"/>
  <c r="H90" i="12"/>
  <c r="G90" i="12"/>
  <c r="K89" i="12"/>
  <c r="J89" i="12"/>
  <c r="H89" i="12"/>
  <c r="G89" i="12"/>
  <c r="K88" i="12"/>
  <c r="J88" i="12"/>
  <c r="H88" i="12"/>
  <c r="G88" i="12"/>
  <c r="K87" i="12"/>
  <c r="J87" i="12"/>
  <c r="H87" i="12"/>
  <c r="G87" i="12"/>
  <c r="K86" i="12"/>
  <c r="J86" i="12"/>
  <c r="H86" i="12"/>
  <c r="G86" i="12"/>
  <c r="K85" i="12"/>
  <c r="J85" i="12"/>
  <c r="H85" i="12"/>
  <c r="G85" i="12"/>
  <c r="K84" i="12"/>
  <c r="J84" i="12"/>
  <c r="H84" i="12"/>
  <c r="G84" i="12"/>
  <c r="K83" i="12"/>
  <c r="J83" i="12"/>
  <c r="H83" i="12"/>
  <c r="G83" i="12"/>
  <c r="K82" i="12"/>
  <c r="J82" i="12"/>
  <c r="H82" i="12"/>
  <c r="G82" i="12"/>
  <c r="K81" i="12"/>
  <c r="J81" i="12"/>
  <c r="H81" i="12"/>
  <c r="G81" i="12"/>
  <c r="K80" i="12"/>
  <c r="J80" i="12"/>
  <c r="H80" i="12"/>
  <c r="G80" i="12"/>
  <c r="K79" i="12"/>
  <c r="J79" i="12"/>
  <c r="H79" i="12"/>
  <c r="G79" i="12"/>
  <c r="K78" i="12"/>
  <c r="J78" i="12"/>
  <c r="H78" i="12"/>
  <c r="G78" i="12"/>
  <c r="K77" i="12"/>
  <c r="J77" i="12"/>
  <c r="H77" i="12"/>
  <c r="G77" i="12"/>
  <c r="K76" i="12"/>
  <c r="J76" i="12"/>
  <c r="H76" i="12"/>
  <c r="G76" i="12"/>
  <c r="K75" i="12"/>
  <c r="J75" i="12"/>
  <c r="H75" i="12"/>
  <c r="G75" i="12"/>
  <c r="K74" i="12"/>
  <c r="J74" i="12"/>
  <c r="H74" i="12"/>
  <c r="G74" i="12"/>
  <c r="K73" i="12"/>
  <c r="J73" i="12"/>
  <c r="H73" i="12"/>
  <c r="G73" i="12"/>
  <c r="K72" i="12"/>
  <c r="J72" i="12"/>
  <c r="H72" i="12"/>
  <c r="G72" i="12"/>
  <c r="K71" i="12"/>
  <c r="J71" i="12"/>
  <c r="H71" i="12"/>
  <c r="G71" i="12"/>
  <c r="K70" i="12"/>
  <c r="J70" i="12"/>
  <c r="H70" i="12"/>
  <c r="G70" i="12"/>
  <c r="K69" i="12"/>
  <c r="J69" i="12"/>
  <c r="H69" i="12"/>
  <c r="G69" i="12"/>
  <c r="K68" i="12"/>
  <c r="J68" i="12"/>
  <c r="H68" i="12"/>
  <c r="G68" i="12"/>
  <c r="K67" i="12"/>
  <c r="J67" i="12"/>
  <c r="H67" i="12"/>
  <c r="G67" i="12"/>
  <c r="K66" i="12"/>
  <c r="J66" i="12"/>
  <c r="H66" i="12"/>
  <c r="G66" i="12"/>
  <c r="K65" i="12"/>
  <c r="J65" i="12"/>
  <c r="H65" i="12"/>
  <c r="G65" i="12"/>
  <c r="K64" i="12"/>
  <c r="J64" i="12"/>
  <c r="H64" i="12"/>
  <c r="G64" i="12"/>
  <c r="K63" i="12"/>
  <c r="J63" i="12"/>
  <c r="H63" i="12"/>
  <c r="G63" i="12"/>
  <c r="K62" i="12"/>
  <c r="J62" i="12"/>
  <c r="H62" i="12"/>
  <c r="G62" i="12"/>
  <c r="K61" i="12"/>
  <c r="J61" i="12"/>
  <c r="H61" i="12"/>
  <c r="G61" i="12"/>
  <c r="K60" i="12"/>
  <c r="J60" i="12"/>
  <c r="H60" i="12"/>
  <c r="G60" i="12"/>
  <c r="K59" i="12"/>
  <c r="J59" i="12"/>
  <c r="H59" i="12"/>
  <c r="G59" i="12"/>
  <c r="K58" i="12"/>
  <c r="J58" i="12"/>
  <c r="H58" i="12"/>
  <c r="G58" i="12"/>
  <c r="K57" i="12"/>
  <c r="J57" i="12"/>
  <c r="H57" i="12"/>
  <c r="G57" i="12"/>
  <c r="K56" i="12"/>
  <c r="J56" i="12"/>
  <c r="H56" i="12"/>
  <c r="G56" i="12"/>
  <c r="K55" i="12"/>
  <c r="J55" i="12"/>
  <c r="H55" i="12"/>
  <c r="G55" i="12"/>
  <c r="K54" i="12"/>
  <c r="J54" i="12"/>
  <c r="H54" i="12"/>
  <c r="G54" i="12"/>
  <c r="K53" i="12"/>
  <c r="J53" i="12"/>
  <c r="H53" i="12"/>
  <c r="G53" i="12"/>
  <c r="K52" i="12"/>
  <c r="J52" i="12"/>
  <c r="H52" i="12"/>
  <c r="G52" i="12"/>
  <c r="K51" i="12"/>
  <c r="J51" i="12"/>
  <c r="H51" i="12"/>
  <c r="G51" i="12"/>
  <c r="K50" i="12"/>
  <c r="J50" i="12"/>
  <c r="H50" i="12"/>
  <c r="G50" i="12"/>
  <c r="K49" i="12"/>
  <c r="J49" i="12"/>
  <c r="H49" i="12"/>
  <c r="G49" i="12"/>
  <c r="K48" i="12"/>
  <c r="J48" i="12"/>
  <c r="H48" i="12"/>
  <c r="G48" i="12"/>
  <c r="K47" i="12"/>
  <c r="J47" i="12"/>
  <c r="H47" i="12"/>
  <c r="G47" i="12"/>
  <c r="K46" i="12"/>
  <c r="J46" i="12"/>
  <c r="H46" i="12"/>
  <c r="G46" i="12"/>
  <c r="J45" i="12"/>
  <c r="H45" i="12"/>
  <c r="G45" i="12"/>
  <c r="K44" i="12"/>
  <c r="J44" i="12"/>
  <c r="H44" i="12"/>
  <c r="G44" i="12"/>
  <c r="K43" i="12"/>
  <c r="J43" i="12"/>
  <c r="H43" i="12"/>
  <c r="G43" i="12"/>
  <c r="K42" i="12"/>
  <c r="J42" i="12"/>
  <c r="H42" i="12"/>
  <c r="G42" i="12"/>
  <c r="K41" i="12"/>
  <c r="J41" i="12"/>
  <c r="H41" i="12"/>
  <c r="G41" i="12"/>
  <c r="K40" i="12"/>
  <c r="J40" i="12"/>
  <c r="H40" i="12"/>
  <c r="G40" i="12"/>
  <c r="K39" i="12"/>
  <c r="J39" i="12"/>
  <c r="H39" i="12"/>
  <c r="G39" i="12"/>
  <c r="K38" i="12"/>
  <c r="J38" i="12"/>
  <c r="H38" i="12"/>
  <c r="G38" i="12"/>
  <c r="K37" i="12"/>
  <c r="J37" i="12"/>
  <c r="H37" i="12"/>
  <c r="G37" i="12"/>
  <c r="K36" i="12"/>
  <c r="J36" i="12"/>
  <c r="H36" i="12"/>
  <c r="G36" i="12"/>
  <c r="K35" i="12"/>
  <c r="J35" i="12"/>
  <c r="H35" i="12"/>
  <c r="G35" i="12"/>
  <c r="K34" i="12"/>
  <c r="J34" i="12"/>
  <c r="H34" i="12"/>
  <c r="G34" i="12"/>
  <c r="K33" i="12"/>
  <c r="J33" i="12"/>
  <c r="H33" i="12"/>
  <c r="G33" i="12"/>
  <c r="K32" i="12"/>
  <c r="J32" i="12"/>
  <c r="H32" i="12"/>
  <c r="G32" i="12"/>
  <c r="K31" i="12"/>
  <c r="J31" i="12"/>
  <c r="H31" i="12"/>
  <c r="G31" i="12"/>
  <c r="K30" i="12"/>
  <c r="J30" i="12"/>
  <c r="H30" i="12"/>
  <c r="G30" i="12"/>
  <c r="K29" i="12"/>
  <c r="J29" i="12"/>
  <c r="H29" i="12"/>
  <c r="G29" i="12"/>
  <c r="K28" i="12"/>
  <c r="J28" i="12"/>
  <c r="H28" i="12"/>
  <c r="G28" i="12"/>
  <c r="K27" i="12"/>
  <c r="J27" i="12"/>
  <c r="H27" i="12"/>
  <c r="G27" i="12"/>
  <c r="K26" i="12"/>
  <c r="J26" i="12"/>
  <c r="H26" i="12"/>
  <c r="G26" i="12"/>
  <c r="K25" i="12"/>
  <c r="J25" i="12"/>
  <c r="H25" i="12"/>
  <c r="G25" i="12"/>
  <c r="K24" i="12"/>
  <c r="J24" i="12"/>
  <c r="H24" i="12"/>
  <c r="G24" i="12"/>
  <c r="K23" i="12"/>
  <c r="J23" i="12"/>
  <c r="H23" i="12"/>
  <c r="G23" i="12"/>
  <c r="K22" i="12"/>
  <c r="J22" i="12"/>
  <c r="H22" i="12"/>
  <c r="G22" i="12"/>
  <c r="J21" i="12"/>
  <c r="H21" i="12"/>
  <c r="G21" i="12"/>
  <c r="K20" i="12"/>
  <c r="J20" i="12"/>
  <c r="H20" i="12"/>
  <c r="G20" i="12"/>
  <c r="K19" i="12"/>
  <c r="J19" i="12"/>
  <c r="H19" i="12"/>
  <c r="G19" i="12"/>
  <c r="K18" i="12"/>
  <c r="J18" i="12"/>
  <c r="H18" i="12"/>
  <c r="G18" i="12"/>
  <c r="K17" i="12"/>
  <c r="J17" i="12"/>
  <c r="H17" i="12"/>
  <c r="G17" i="12"/>
  <c r="K16" i="12"/>
  <c r="J16" i="12"/>
  <c r="H16" i="12"/>
  <c r="G16" i="12"/>
  <c r="K15" i="12"/>
  <c r="J15" i="12"/>
  <c r="H15" i="12"/>
  <c r="G15" i="12"/>
  <c r="K14" i="12"/>
  <c r="J14" i="12"/>
  <c r="H14" i="12"/>
  <c r="G14" i="12"/>
  <c r="K13" i="12"/>
  <c r="J13" i="12"/>
  <c r="H13" i="12"/>
  <c r="G13" i="12"/>
  <c r="K12" i="12"/>
  <c r="J12" i="12"/>
  <c r="H12" i="12"/>
  <c r="G12" i="12"/>
  <c r="K11" i="12"/>
  <c r="J11" i="12"/>
  <c r="H11" i="12"/>
  <c r="G11" i="12"/>
  <c r="K10" i="12"/>
  <c r="J10" i="12"/>
  <c r="H10" i="12"/>
  <c r="G10" i="12"/>
  <c r="K9" i="12"/>
  <c r="J9" i="12"/>
  <c r="H9" i="12"/>
  <c r="G9" i="12"/>
  <c r="K8" i="12"/>
  <c r="J8" i="12"/>
  <c r="H8" i="12"/>
  <c r="G8" i="12"/>
  <c r="K7" i="12"/>
  <c r="J7" i="12"/>
  <c r="H7" i="12"/>
  <c r="G7" i="12"/>
  <c r="K6" i="12"/>
  <c r="J6" i="12"/>
  <c r="H6" i="12"/>
  <c r="G6" i="12"/>
  <c r="K5" i="12"/>
  <c r="J5" i="12"/>
  <c r="H5" i="12"/>
  <c r="G5" i="12"/>
  <c r="K4" i="12"/>
  <c r="J4" i="12"/>
  <c r="H4" i="12"/>
  <c r="G4" i="12"/>
  <c r="K3" i="12"/>
  <c r="J3" i="12"/>
  <c r="H3" i="12"/>
  <c r="G3" i="12"/>
  <c r="K2" i="12"/>
  <c r="J2" i="12"/>
  <c r="H2" i="12"/>
  <c r="G2" i="12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3" i="11"/>
  <c r="G2" i="11"/>
  <c r="F2" i="11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I106" i="10"/>
  <c r="H106" i="10"/>
  <c r="F106" i="10"/>
  <c r="I105" i="10"/>
  <c r="H105" i="10"/>
  <c r="F105" i="10"/>
  <c r="I104" i="10"/>
  <c r="H104" i="10"/>
  <c r="F104" i="10"/>
  <c r="I103" i="10"/>
  <c r="H103" i="10"/>
  <c r="F103" i="10"/>
  <c r="I102" i="10"/>
  <c r="H102" i="10"/>
  <c r="F102" i="10"/>
  <c r="I101" i="10"/>
  <c r="H101" i="10"/>
  <c r="F101" i="10"/>
  <c r="I100" i="10"/>
  <c r="H100" i="10"/>
  <c r="F100" i="10"/>
  <c r="I99" i="10"/>
  <c r="H99" i="10"/>
  <c r="F99" i="10"/>
  <c r="I98" i="10"/>
  <c r="H98" i="10"/>
  <c r="F98" i="10"/>
  <c r="I97" i="10"/>
  <c r="H97" i="10"/>
  <c r="F97" i="10"/>
  <c r="I96" i="10"/>
  <c r="H96" i="10"/>
  <c r="F96" i="10"/>
  <c r="I95" i="10"/>
  <c r="H95" i="10"/>
  <c r="F95" i="10"/>
  <c r="I94" i="10"/>
  <c r="H94" i="10"/>
  <c r="F94" i="10"/>
  <c r="I93" i="10"/>
  <c r="H93" i="10"/>
  <c r="F93" i="10"/>
  <c r="I92" i="10"/>
  <c r="H92" i="10"/>
  <c r="F92" i="10"/>
  <c r="I91" i="10"/>
  <c r="H91" i="10"/>
  <c r="F91" i="10"/>
  <c r="I90" i="10"/>
  <c r="H90" i="10"/>
  <c r="F90" i="10"/>
  <c r="I89" i="10"/>
  <c r="H89" i="10"/>
  <c r="F89" i="10"/>
  <c r="I88" i="10"/>
  <c r="H88" i="10"/>
  <c r="F88" i="10"/>
  <c r="I87" i="10"/>
  <c r="H87" i="10"/>
  <c r="F87" i="10"/>
  <c r="I86" i="10"/>
  <c r="H86" i="10"/>
  <c r="F86" i="10"/>
  <c r="I85" i="10"/>
  <c r="H85" i="10"/>
  <c r="F85" i="10"/>
  <c r="I84" i="10"/>
  <c r="H84" i="10"/>
  <c r="F84" i="10"/>
  <c r="I83" i="10"/>
  <c r="H83" i="10"/>
  <c r="F83" i="10"/>
  <c r="I82" i="10"/>
  <c r="H82" i="10"/>
  <c r="F82" i="10"/>
  <c r="I81" i="10"/>
  <c r="H81" i="10"/>
  <c r="F81" i="10"/>
  <c r="I80" i="10"/>
  <c r="H80" i="10"/>
  <c r="F80" i="10"/>
  <c r="I79" i="10"/>
  <c r="H79" i="10"/>
  <c r="F79" i="10"/>
  <c r="I78" i="10"/>
  <c r="H78" i="10"/>
  <c r="F78" i="10"/>
  <c r="I77" i="10"/>
  <c r="H77" i="10"/>
  <c r="F77" i="10"/>
  <c r="I76" i="10"/>
  <c r="H76" i="10"/>
  <c r="F76" i="10"/>
  <c r="H75" i="10"/>
  <c r="F75" i="10"/>
  <c r="I74" i="10"/>
  <c r="H74" i="10"/>
  <c r="F74" i="10"/>
  <c r="I73" i="10"/>
  <c r="H73" i="10"/>
  <c r="F73" i="10"/>
  <c r="I72" i="10"/>
  <c r="H72" i="10"/>
  <c r="F72" i="10"/>
  <c r="I71" i="10"/>
  <c r="H71" i="10"/>
  <c r="F71" i="10"/>
  <c r="I70" i="10"/>
  <c r="H70" i="10"/>
  <c r="F70" i="10"/>
  <c r="I69" i="10"/>
  <c r="H69" i="10"/>
  <c r="F69" i="10"/>
  <c r="I68" i="10"/>
  <c r="H68" i="10"/>
  <c r="F68" i="10"/>
  <c r="I67" i="10"/>
  <c r="H67" i="10"/>
  <c r="F67" i="10"/>
  <c r="I66" i="10"/>
  <c r="H66" i="10"/>
  <c r="F66" i="10"/>
  <c r="I65" i="10"/>
  <c r="H65" i="10"/>
  <c r="F65" i="10"/>
  <c r="I64" i="10"/>
  <c r="H64" i="10"/>
  <c r="F64" i="10"/>
  <c r="I63" i="10"/>
  <c r="H63" i="10"/>
  <c r="F63" i="10"/>
  <c r="I62" i="10"/>
  <c r="H62" i="10"/>
  <c r="F62" i="10"/>
  <c r="I61" i="10"/>
  <c r="H61" i="10"/>
  <c r="F61" i="10"/>
  <c r="I60" i="10"/>
  <c r="H60" i="10"/>
  <c r="F60" i="10"/>
  <c r="I59" i="10"/>
  <c r="H59" i="10"/>
  <c r="F59" i="10"/>
  <c r="I58" i="10"/>
  <c r="H58" i="10"/>
  <c r="F58" i="10"/>
  <c r="I57" i="10"/>
  <c r="H57" i="10"/>
  <c r="F57" i="10"/>
  <c r="I56" i="10"/>
  <c r="H56" i="10"/>
  <c r="F56" i="10"/>
  <c r="I55" i="10"/>
  <c r="H55" i="10"/>
  <c r="F55" i="10"/>
  <c r="I54" i="10"/>
  <c r="H54" i="10"/>
  <c r="F54" i="10"/>
  <c r="I53" i="10"/>
  <c r="H53" i="10"/>
  <c r="F53" i="10"/>
  <c r="I52" i="10"/>
  <c r="H52" i="10"/>
  <c r="F52" i="10"/>
  <c r="I51" i="10"/>
  <c r="H51" i="10"/>
  <c r="F51" i="10"/>
  <c r="I50" i="10"/>
  <c r="H50" i="10"/>
  <c r="F50" i="10"/>
  <c r="I49" i="10"/>
  <c r="H49" i="10"/>
  <c r="F49" i="10"/>
  <c r="I48" i="10"/>
  <c r="H48" i="10"/>
  <c r="F48" i="10"/>
  <c r="I47" i="10"/>
  <c r="H47" i="10"/>
  <c r="F47" i="10"/>
  <c r="I46" i="10"/>
  <c r="H46" i="10"/>
  <c r="F46" i="10"/>
  <c r="I45" i="10"/>
  <c r="H45" i="10"/>
  <c r="F45" i="10"/>
  <c r="I44" i="10"/>
  <c r="H44" i="10"/>
  <c r="F44" i="10"/>
  <c r="I43" i="10"/>
  <c r="H43" i="10"/>
  <c r="F43" i="10"/>
  <c r="I42" i="10"/>
  <c r="H42" i="10"/>
  <c r="F42" i="10"/>
  <c r="I41" i="10"/>
  <c r="H41" i="10"/>
  <c r="F41" i="10"/>
  <c r="I40" i="10"/>
  <c r="H40" i="10"/>
  <c r="F40" i="10"/>
  <c r="I39" i="10"/>
  <c r="H39" i="10"/>
  <c r="F39" i="10"/>
  <c r="I38" i="10"/>
  <c r="H38" i="10"/>
  <c r="F38" i="10"/>
  <c r="I37" i="10"/>
  <c r="H37" i="10"/>
  <c r="F37" i="10"/>
  <c r="I36" i="10"/>
  <c r="H36" i="10"/>
  <c r="F36" i="10"/>
  <c r="I35" i="10"/>
  <c r="H35" i="10"/>
  <c r="F35" i="10"/>
  <c r="I34" i="10"/>
  <c r="H34" i="10"/>
  <c r="F34" i="10"/>
  <c r="I33" i="10"/>
  <c r="H33" i="10"/>
  <c r="F33" i="10"/>
  <c r="I32" i="10"/>
  <c r="H32" i="10"/>
  <c r="F32" i="10"/>
  <c r="I31" i="10"/>
  <c r="H31" i="10"/>
  <c r="F31" i="10"/>
  <c r="I30" i="10"/>
  <c r="H30" i="10"/>
  <c r="F30" i="10"/>
  <c r="I29" i="10"/>
  <c r="H29" i="10"/>
  <c r="F29" i="10"/>
  <c r="I28" i="10"/>
  <c r="H28" i="10"/>
  <c r="F28" i="10"/>
  <c r="I27" i="10"/>
  <c r="H27" i="10"/>
  <c r="F27" i="10"/>
  <c r="I26" i="10"/>
  <c r="H26" i="10"/>
  <c r="F26" i="10"/>
  <c r="I25" i="10"/>
  <c r="H25" i="10"/>
  <c r="F25" i="10"/>
  <c r="I24" i="10"/>
  <c r="H24" i="10"/>
  <c r="F24" i="10"/>
  <c r="I23" i="10"/>
  <c r="H23" i="10"/>
  <c r="F23" i="10"/>
  <c r="I22" i="10"/>
  <c r="H22" i="10"/>
  <c r="F22" i="10"/>
  <c r="I21" i="10"/>
  <c r="H21" i="10"/>
  <c r="F21" i="10"/>
  <c r="I20" i="10"/>
  <c r="H20" i="10"/>
  <c r="F20" i="10"/>
  <c r="I19" i="10"/>
  <c r="H19" i="10"/>
  <c r="F19" i="10"/>
  <c r="I18" i="10"/>
  <c r="H18" i="10"/>
  <c r="F18" i="10"/>
  <c r="I17" i="10"/>
  <c r="H17" i="10"/>
  <c r="F17" i="10"/>
  <c r="H16" i="10"/>
  <c r="F16" i="10"/>
  <c r="I15" i="10"/>
  <c r="H15" i="10"/>
  <c r="F15" i="10"/>
  <c r="I14" i="10"/>
  <c r="H14" i="10"/>
  <c r="F14" i="10"/>
  <c r="I13" i="10"/>
  <c r="H13" i="10"/>
  <c r="F13" i="10"/>
  <c r="I12" i="10"/>
  <c r="H12" i="10"/>
  <c r="F12" i="10"/>
  <c r="I11" i="10"/>
  <c r="H11" i="10"/>
  <c r="F11" i="10"/>
  <c r="I10" i="10"/>
  <c r="H10" i="10"/>
  <c r="F10" i="10"/>
  <c r="I9" i="10"/>
  <c r="H9" i="10"/>
  <c r="F9" i="10"/>
  <c r="I8" i="10"/>
  <c r="H8" i="10"/>
  <c r="F8" i="10"/>
  <c r="I7" i="10"/>
  <c r="H7" i="10"/>
  <c r="F7" i="10"/>
  <c r="I6" i="10"/>
  <c r="H6" i="10"/>
  <c r="F6" i="10"/>
  <c r="I5" i="10"/>
  <c r="H5" i="10"/>
  <c r="F5" i="10"/>
  <c r="I4" i="10"/>
  <c r="H4" i="10"/>
  <c r="F4" i="10"/>
  <c r="I3" i="10"/>
  <c r="H3" i="10"/>
  <c r="F3" i="10"/>
  <c r="I2" i="10"/>
  <c r="H2" i="10"/>
  <c r="F2" i="10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N106" i="9"/>
  <c r="M106" i="9"/>
  <c r="K106" i="9"/>
  <c r="J106" i="9"/>
  <c r="N105" i="9"/>
  <c r="M105" i="9"/>
  <c r="K105" i="9"/>
  <c r="J105" i="9"/>
  <c r="N104" i="9"/>
  <c r="M104" i="9"/>
  <c r="K104" i="9"/>
  <c r="J104" i="9"/>
  <c r="N103" i="9"/>
  <c r="M103" i="9"/>
  <c r="K103" i="9"/>
  <c r="J103" i="9"/>
  <c r="N102" i="9"/>
  <c r="M102" i="9"/>
  <c r="K102" i="9"/>
  <c r="J102" i="9"/>
  <c r="N101" i="9"/>
  <c r="M101" i="9"/>
  <c r="K101" i="9"/>
  <c r="J101" i="9"/>
  <c r="N100" i="9"/>
  <c r="M100" i="9"/>
  <c r="K100" i="9"/>
  <c r="J100" i="9"/>
  <c r="N99" i="9"/>
  <c r="M99" i="9"/>
  <c r="K99" i="9"/>
  <c r="J99" i="9"/>
  <c r="N98" i="9"/>
  <c r="M98" i="9"/>
  <c r="K98" i="9"/>
  <c r="J98" i="9"/>
  <c r="N97" i="9"/>
  <c r="M97" i="9"/>
  <c r="K97" i="9"/>
  <c r="J97" i="9"/>
  <c r="N96" i="9"/>
  <c r="M96" i="9"/>
  <c r="K96" i="9"/>
  <c r="J96" i="9"/>
  <c r="N95" i="9"/>
  <c r="M95" i="9"/>
  <c r="K95" i="9"/>
  <c r="J95" i="9"/>
  <c r="N94" i="9"/>
  <c r="M94" i="9"/>
  <c r="K94" i="9"/>
  <c r="J94" i="9"/>
  <c r="N93" i="9"/>
  <c r="M93" i="9"/>
  <c r="K93" i="9"/>
  <c r="J93" i="9"/>
  <c r="N92" i="9"/>
  <c r="M92" i="9"/>
  <c r="K92" i="9"/>
  <c r="J92" i="9"/>
  <c r="N91" i="9"/>
  <c r="M91" i="9"/>
  <c r="K91" i="9"/>
  <c r="J91" i="9"/>
  <c r="N90" i="9"/>
  <c r="M90" i="9"/>
  <c r="K90" i="9"/>
  <c r="J90" i="9"/>
  <c r="N89" i="9"/>
  <c r="M89" i="9"/>
  <c r="K89" i="9"/>
  <c r="J89" i="9"/>
  <c r="N88" i="9"/>
  <c r="M88" i="9"/>
  <c r="K88" i="9"/>
  <c r="J88" i="9"/>
  <c r="N87" i="9"/>
  <c r="M87" i="9"/>
  <c r="K87" i="9"/>
  <c r="J87" i="9"/>
  <c r="N86" i="9"/>
  <c r="M86" i="9"/>
  <c r="K86" i="9"/>
  <c r="J86" i="9"/>
  <c r="N85" i="9"/>
  <c r="M85" i="9"/>
  <c r="K85" i="9"/>
  <c r="J85" i="9"/>
  <c r="N84" i="9"/>
  <c r="M84" i="9"/>
  <c r="K84" i="9"/>
  <c r="J84" i="9"/>
  <c r="N83" i="9"/>
  <c r="M83" i="9"/>
  <c r="K83" i="9"/>
  <c r="J83" i="9"/>
  <c r="N82" i="9"/>
  <c r="M82" i="9"/>
  <c r="K82" i="9"/>
  <c r="J82" i="9"/>
  <c r="N81" i="9"/>
  <c r="M81" i="9"/>
  <c r="K81" i="9"/>
  <c r="J81" i="9"/>
  <c r="N80" i="9"/>
  <c r="M80" i="9"/>
  <c r="K80" i="9"/>
  <c r="J80" i="9"/>
  <c r="N79" i="9"/>
  <c r="M79" i="9"/>
  <c r="K79" i="9"/>
  <c r="J79" i="9"/>
  <c r="N78" i="9"/>
  <c r="M78" i="9"/>
  <c r="K78" i="9"/>
  <c r="J78" i="9"/>
  <c r="N77" i="9"/>
  <c r="M77" i="9"/>
  <c r="K77" i="9"/>
  <c r="J77" i="9"/>
  <c r="N76" i="9"/>
  <c r="M76" i="9"/>
  <c r="K76" i="9"/>
  <c r="J76" i="9"/>
  <c r="N75" i="9"/>
  <c r="M75" i="9"/>
  <c r="K75" i="9"/>
  <c r="J75" i="9"/>
  <c r="N74" i="9"/>
  <c r="M74" i="9"/>
  <c r="K74" i="9"/>
  <c r="J74" i="9"/>
  <c r="N73" i="9"/>
  <c r="M73" i="9"/>
  <c r="K73" i="9"/>
  <c r="J73" i="9"/>
  <c r="N72" i="9"/>
  <c r="M72" i="9"/>
  <c r="K72" i="9"/>
  <c r="J72" i="9"/>
  <c r="N71" i="9"/>
  <c r="M71" i="9"/>
  <c r="K71" i="9"/>
  <c r="J71" i="9"/>
  <c r="N70" i="9"/>
  <c r="M70" i="9"/>
  <c r="K70" i="9"/>
  <c r="J70" i="9"/>
  <c r="N69" i="9"/>
  <c r="M69" i="9"/>
  <c r="K69" i="9"/>
  <c r="J69" i="9"/>
  <c r="N68" i="9"/>
  <c r="M68" i="9"/>
  <c r="K68" i="9"/>
  <c r="J68" i="9"/>
  <c r="N67" i="9"/>
  <c r="M67" i="9"/>
  <c r="K67" i="9"/>
  <c r="J67" i="9"/>
  <c r="N66" i="9"/>
  <c r="M66" i="9"/>
  <c r="K66" i="9"/>
  <c r="J66" i="9"/>
  <c r="N65" i="9"/>
  <c r="M65" i="9"/>
  <c r="K65" i="9"/>
  <c r="J65" i="9"/>
  <c r="N64" i="9"/>
  <c r="M64" i="9"/>
  <c r="K64" i="9"/>
  <c r="J64" i="9"/>
  <c r="N63" i="9"/>
  <c r="M63" i="9"/>
  <c r="K63" i="9"/>
  <c r="J63" i="9"/>
  <c r="N62" i="9"/>
  <c r="M62" i="9"/>
  <c r="K62" i="9"/>
  <c r="J62" i="9"/>
  <c r="N61" i="9"/>
  <c r="M61" i="9"/>
  <c r="K61" i="9"/>
  <c r="J61" i="9"/>
  <c r="N60" i="9"/>
  <c r="M60" i="9"/>
  <c r="K60" i="9"/>
  <c r="J60" i="9"/>
  <c r="N59" i="9"/>
  <c r="M59" i="9"/>
  <c r="K59" i="9"/>
  <c r="J59" i="9"/>
  <c r="N58" i="9"/>
  <c r="M58" i="9"/>
  <c r="K58" i="9"/>
  <c r="J58" i="9"/>
  <c r="N57" i="9"/>
  <c r="M57" i="9"/>
  <c r="K57" i="9"/>
  <c r="J57" i="9"/>
  <c r="N56" i="9"/>
  <c r="M56" i="9"/>
  <c r="K56" i="9"/>
  <c r="J56" i="9"/>
  <c r="N55" i="9"/>
  <c r="M55" i="9"/>
  <c r="K55" i="9"/>
  <c r="J55" i="9"/>
  <c r="N54" i="9"/>
  <c r="M54" i="9"/>
  <c r="K54" i="9"/>
  <c r="J54" i="9"/>
  <c r="N53" i="9"/>
  <c r="M53" i="9"/>
  <c r="K53" i="9"/>
  <c r="J53" i="9"/>
  <c r="N52" i="9"/>
  <c r="M52" i="9"/>
  <c r="K52" i="9"/>
  <c r="J52" i="9"/>
  <c r="N51" i="9"/>
  <c r="M51" i="9"/>
  <c r="K51" i="9"/>
  <c r="J51" i="9"/>
  <c r="N50" i="9"/>
  <c r="M50" i="9"/>
  <c r="K50" i="9"/>
  <c r="J50" i="9"/>
  <c r="N49" i="9"/>
  <c r="M49" i="9"/>
  <c r="K49" i="9"/>
  <c r="J49" i="9"/>
  <c r="N48" i="9"/>
  <c r="M48" i="9"/>
  <c r="K48" i="9"/>
  <c r="J48" i="9"/>
  <c r="N47" i="9"/>
  <c r="M47" i="9"/>
  <c r="K47" i="9"/>
  <c r="J47" i="9"/>
  <c r="N46" i="9"/>
  <c r="M46" i="9"/>
  <c r="K46" i="9"/>
  <c r="J46" i="9"/>
  <c r="M45" i="9"/>
  <c r="K45" i="9"/>
  <c r="J45" i="9"/>
  <c r="N44" i="9"/>
  <c r="M44" i="9"/>
  <c r="K44" i="9"/>
  <c r="J44" i="9"/>
  <c r="N43" i="9"/>
  <c r="M43" i="9"/>
  <c r="K43" i="9"/>
  <c r="J43" i="9"/>
  <c r="N42" i="9"/>
  <c r="M42" i="9"/>
  <c r="K42" i="9"/>
  <c r="J42" i="9"/>
  <c r="N41" i="9"/>
  <c r="M41" i="9"/>
  <c r="K41" i="9"/>
  <c r="J41" i="9"/>
  <c r="N40" i="9"/>
  <c r="M40" i="9"/>
  <c r="K40" i="9"/>
  <c r="J40" i="9"/>
  <c r="N39" i="9"/>
  <c r="M39" i="9"/>
  <c r="K39" i="9"/>
  <c r="J39" i="9"/>
  <c r="N38" i="9"/>
  <c r="M38" i="9"/>
  <c r="K38" i="9"/>
  <c r="J38" i="9"/>
  <c r="N37" i="9"/>
  <c r="M37" i="9"/>
  <c r="K37" i="9"/>
  <c r="J37" i="9"/>
  <c r="N36" i="9"/>
  <c r="M36" i="9"/>
  <c r="K36" i="9"/>
  <c r="J36" i="9"/>
  <c r="N35" i="9"/>
  <c r="M35" i="9"/>
  <c r="K35" i="9"/>
  <c r="J35" i="9"/>
  <c r="N34" i="9"/>
  <c r="M34" i="9"/>
  <c r="K34" i="9"/>
  <c r="J34" i="9"/>
  <c r="N33" i="9"/>
  <c r="M33" i="9"/>
  <c r="K33" i="9"/>
  <c r="J33" i="9"/>
  <c r="N32" i="9"/>
  <c r="M32" i="9"/>
  <c r="K32" i="9"/>
  <c r="J32" i="9"/>
  <c r="N31" i="9"/>
  <c r="M31" i="9"/>
  <c r="K31" i="9"/>
  <c r="J31" i="9"/>
  <c r="N30" i="9"/>
  <c r="M30" i="9"/>
  <c r="K30" i="9"/>
  <c r="J30" i="9"/>
  <c r="N29" i="9"/>
  <c r="M29" i="9"/>
  <c r="K29" i="9"/>
  <c r="J29" i="9"/>
  <c r="N28" i="9"/>
  <c r="M28" i="9"/>
  <c r="K28" i="9"/>
  <c r="J28" i="9"/>
  <c r="N27" i="9"/>
  <c r="M27" i="9"/>
  <c r="K27" i="9"/>
  <c r="J27" i="9"/>
  <c r="N26" i="9"/>
  <c r="M26" i="9"/>
  <c r="K26" i="9"/>
  <c r="J26" i="9"/>
  <c r="N25" i="9"/>
  <c r="M25" i="9"/>
  <c r="K25" i="9"/>
  <c r="J25" i="9"/>
  <c r="N24" i="9"/>
  <c r="M24" i="9"/>
  <c r="K24" i="9"/>
  <c r="J24" i="9"/>
  <c r="N23" i="9"/>
  <c r="M23" i="9"/>
  <c r="K23" i="9"/>
  <c r="J23" i="9"/>
  <c r="N22" i="9"/>
  <c r="M22" i="9"/>
  <c r="K22" i="9"/>
  <c r="J22" i="9"/>
  <c r="M21" i="9"/>
  <c r="K21" i="9"/>
  <c r="J21" i="9"/>
  <c r="M20" i="9"/>
  <c r="K20" i="9"/>
  <c r="J20" i="9"/>
  <c r="N19" i="9"/>
  <c r="M19" i="9"/>
  <c r="K19" i="9"/>
  <c r="J19" i="9"/>
  <c r="N18" i="9"/>
  <c r="M18" i="9"/>
  <c r="K18" i="9"/>
  <c r="J18" i="9"/>
  <c r="N17" i="9"/>
  <c r="M17" i="9"/>
  <c r="K17" i="9"/>
  <c r="J17" i="9"/>
  <c r="N16" i="9"/>
  <c r="M16" i="9"/>
  <c r="K16" i="9"/>
  <c r="J16" i="9"/>
  <c r="N15" i="9"/>
  <c r="M15" i="9"/>
  <c r="K15" i="9"/>
  <c r="J15" i="9"/>
  <c r="N14" i="9"/>
  <c r="M14" i="9"/>
  <c r="K14" i="9"/>
  <c r="J14" i="9"/>
  <c r="N13" i="9"/>
  <c r="M13" i="9"/>
  <c r="K13" i="9"/>
  <c r="J13" i="9"/>
  <c r="N12" i="9"/>
  <c r="M12" i="9"/>
  <c r="K12" i="9"/>
  <c r="J12" i="9"/>
  <c r="N11" i="9"/>
  <c r="M11" i="9"/>
  <c r="K11" i="9"/>
  <c r="J11" i="9"/>
  <c r="N10" i="9"/>
  <c r="M10" i="9"/>
  <c r="K10" i="9"/>
  <c r="J10" i="9"/>
  <c r="N9" i="9"/>
  <c r="M9" i="9"/>
  <c r="K9" i="9"/>
  <c r="J9" i="9"/>
  <c r="N8" i="9"/>
  <c r="M8" i="9"/>
  <c r="K8" i="9"/>
  <c r="J8" i="9"/>
  <c r="N7" i="9"/>
  <c r="M7" i="9"/>
  <c r="K7" i="9"/>
  <c r="J7" i="9"/>
  <c r="N6" i="9"/>
  <c r="M6" i="9"/>
  <c r="K6" i="9"/>
  <c r="J6" i="9"/>
  <c r="N5" i="9"/>
  <c r="M5" i="9"/>
  <c r="K5" i="9"/>
  <c r="J5" i="9"/>
  <c r="N4" i="9"/>
  <c r="M4" i="9"/>
  <c r="K4" i="9"/>
  <c r="J4" i="9"/>
  <c r="N3" i="9"/>
  <c r="M3" i="9"/>
  <c r="K3" i="9"/>
  <c r="J3" i="9"/>
  <c r="N2" i="9"/>
  <c r="M2" i="9"/>
  <c r="K2" i="9"/>
  <c r="J2" i="9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G97" i="8"/>
  <c r="F97" i="8"/>
  <c r="G96" i="8"/>
  <c r="F96" i="8"/>
  <c r="G95" i="8"/>
  <c r="F95" i="8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2" i="8"/>
  <c r="F82" i="8"/>
  <c r="G81" i="8"/>
  <c r="F81" i="8"/>
  <c r="G80" i="8"/>
  <c r="F80" i="8"/>
  <c r="G79" i="8"/>
  <c r="F79" i="8"/>
  <c r="G78" i="8"/>
  <c r="F78" i="8"/>
  <c r="G77" i="8"/>
  <c r="F77" i="8"/>
  <c r="G76" i="8"/>
  <c r="F76" i="8"/>
  <c r="G75" i="8"/>
  <c r="F75" i="8"/>
  <c r="G74" i="8"/>
  <c r="F74" i="8"/>
  <c r="F73" i="8"/>
  <c r="F72" i="8"/>
  <c r="F71" i="8"/>
  <c r="G70" i="8"/>
  <c r="F70" i="8"/>
  <c r="G69" i="8"/>
  <c r="F69" i="8"/>
  <c r="G68" i="8"/>
  <c r="F68" i="8"/>
  <c r="G67" i="8"/>
  <c r="F67" i="8"/>
  <c r="G66" i="8"/>
  <c r="F66" i="8"/>
  <c r="G65" i="8"/>
  <c r="F65" i="8"/>
  <c r="G64" i="8"/>
  <c r="F64" i="8"/>
  <c r="G63" i="8"/>
  <c r="F63" i="8"/>
  <c r="G62" i="8"/>
  <c r="F62" i="8"/>
  <c r="G61" i="8"/>
  <c r="F61" i="8"/>
  <c r="G60" i="8"/>
  <c r="F60" i="8"/>
  <c r="G59" i="8"/>
  <c r="F59" i="8"/>
  <c r="G58" i="8"/>
  <c r="F58" i="8"/>
  <c r="G57" i="8"/>
  <c r="F57" i="8"/>
  <c r="G56" i="8"/>
  <c r="F56" i="8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G4" i="8"/>
  <c r="F4" i="8"/>
  <c r="G3" i="8"/>
  <c r="F3" i="8"/>
  <c r="G2" i="8"/>
  <c r="F2" i="8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K106" i="7"/>
  <c r="J106" i="7"/>
  <c r="H106" i="7"/>
  <c r="G106" i="7"/>
  <c r="K105" i="7"/>
  <c r="J105" i="7"/>
  <c r="H105" i="7"/>
  <c r="G105" i="7"/>
  <c r="K104" i="7"/>
  <c r="J104" i="7"/>
  <c r="H104" i="7"/>
  <c r="G104" i="7"/>
  <c r="K103" i="7"/>
  <c r="J103" i="7"/>
  <c r="H103" i="7"/>
  <c r="G103" i="7"/>
  <c r="K102" i="7"/>
  <c r="J102" i="7"/>
  <c r="H102" i="7"/>
  <c r="G102" i="7"/>
  <c r="K101" i="7"/>
  <c r="J101" i="7"/>
  <c r="H101" i="7"/>
  <c r="G101" i="7"/>
  <c r="K100" i="7"/>
  <c r="J100" i="7"/>
  <c r="H100" i="7"/>
  <c r="G100" i="7"/>
  <c r="J99" i="7"/>
  <c r="H99" i="7"/>
  <c r="G99" i="7"/>
  <c r="K98" i="7"/>
  <c r="J98" i="7"/>
  <c r="H98" i="7"/>
  <c r="G98" i="7"/>
  <c r="K97" i="7"/>
  <c r="J97" i="7"/>
  <c r="H97" i="7"/>
  <c r="G97" i="7"/>
  <c r="K96" i="7"/>
  <c r="J96" i="7"/>
  <c r="H96" i="7"/>
  <c r="G96" i="7"/>
  <c r="K95" i="7"/>
  <c r="J95" i="7"/>
  <c r="H95" i="7"/>
  <c r="G95" i="7"/>
  <c r="K94" i="7"/>
  <c r="J94" i="7"/>
  <c r="H94" i="7"/>
  <c r="G94" i="7"/>
  <c r="K93" i="7"/>
  <c r="J93" i="7"/>
  <c r="H93" i="7"/>
  <c r="G93" i="7"/>
  <c r="K92" i="7"/>
  <c r="J92" i="7"/>
  <c r="H92" i="7"/>
  <c r="G92" i="7"/>
  <c r="K91" i="7"/>
  <c r="J91" i="7"/>
  <c r="H91" i="7"/>
  <c r="G91" i="7"/>
  <c r="K90" i="7"/>
  <c r="J90" i="7"/>
  <c r="H90" i="7"/>
  <c r="G90" i="7"/>
  <c r="K89" i="7"/>
  <c r="J89" i="7"/>
  <c r="H89" i="7"/>
  <c r="G89" i="7"/>
  <c r="K88" i="7"/>
  <c r="J88" i="7"/>
  <c r="H88" i="7"/>
  <c r="G88" i="7"/>
  <c r="K87" i="7"/>
  <c r="J87" i="7"/>
  <c r="H87" i="7"/>
  <c r="G87" i="7"/>
  <c r="K86" i="7"/>
  <c r="J86" i="7"/>
  <c r="H86" i="7"/>
  <c r="G86" i="7"/>
  <c r="K85" i="7"/>
  <c r="J85" i="7"/>
  <c r="H85" i="7"/>
  <c r="G85" i="7"/>
  <c r="K84" i="7"/>
  <c r="J84" i="7"/>
  <c r="H84" i="7"/>
  <c r="G84" i="7"/>
  <c r="K83" i="7"/>
  <c r="J83" i="7"/>
  <c r="H83" i="7"/>
  <c r="G83" i="7"/>
  <c r="K82" i="7"/>
  <c r="J82" i="7"/>
  <c r="H82" i="7"/>
  <c r="G82" i="7"/>
  <c r="K81" i="7"/>
  <c r="J81" i="7"/>
  <c r="H81" i="7"/>
  <c r="G81" i="7"/>
  <c r="K80" i="7"/>
  <c r="J80" i="7"/>
  <c r="H80" i="7"/>
  <c r="G80" i="7"/>
  <c r="K79" i="7"/>
  <c r="J79" i="7"/>
  <c r="H79" i="7"/>
  <c r="G79" i="7"/>
  <c r="K78" i="7"/>
  <c r="J78" i="7"/>
  <c r="H78" i="7"/>
  <c r="G78" i="7"/>
  <c r="K77" i="7"/>
  <c r="J77" i="7"/>
  <c r="H77" i="7"/>
  <c r="G77" i="7"/>
  <c r="K76" i="7"/>
  <c r="J76" i="7"/>
  <c r="H76" i="7"/>
  <c r="G76" i="7"/>
  <c r="K75" i="7"/>
  <c r="J75" i="7"/>
  <c r="H75" i="7"/>
  <c r="G75" i="7"/>
  <c r="K74" i="7"/>
  <c r="J74" i="7"/>
  <c r="H74" i="7"/>
  <c r="G74" i="7"/>
  <c r="K73" i="7"/>
  <c r="J73" i="7"/>
  <c r="H73" i="7"/>
  <c r="G73" i="7"/>
  <c r="K72" i="7"/>
  <c r="J72" i="7"/>
  <c r="H72" i="7"/>
  <c r="G72" i="7"/>
  <c r="K71" i="7"/>
  <c r="J71" i="7"/>
  <c r="H71" i="7"/>
  <c r="G71" i="7"/>
  <c r="K70" i="7"/>
  <c r="J70" i="7"/>
  <c r="H70" i="7"/>
  <c r="G70" i="7"/>
  <c r="K69" i="7"/>
  <c r="J69" i="7"/>
  <c r="H69" i="7"/>
  <c r="G69" i="7"/>
  <c r="K68" i="7"/>
  <c r="J68" i="7"/>
  <c r="H68" i="7"/>
  <c r="G68" i="7"/>
  <c r="K67" i="7"/>
  <c r="J67" i="7"/>
  <c r="H67" i="7"/>
  <c r="G67" i="7"/>
  <c r="K66" i="7"/>
  <c r="J66" i="7"/>
  <c r="H66" i="7"/>
  <c r="G66" i="7"/>
  <c r="K65" i="7"/>
  <c r="J65" i="7"/>
  <c r="H65" i="7"/>
  <c r="G65" i="7"/>
  <c r="K64" i="7"/>
  <c r="J64" i="7"/>
  <c r="H64" i="7"/>
  <c r="G64" i="7"/>
  <c r="K63" i="7"/>
  <c r="J63" i="7"/>
  <c r="H63" i="7"/>
  <c r="G63" i="7"/>
  <c r="K62" i="7"/>
  <c r="J62" i="7"/>
  <c r="H62" i="7"/>
  <c r="G62" i="7"/>
  <c r="K61" i="7"/>
  <c r="J61" i="7"/>
  <c r="H61" i="7"/>
  <c r="G61" i="7"/>
  <c r="K60" i="7"/>
  <c r="J60" i="7"/>
  <c r="H60" i="7"/>
  <c r="G60" i="7"/>
  <c r="K59" i="7"/>
  <c r="J59" i="7"/>
  <c r="H59" i="7"/>
  <c r="G59" i="7"/>
  <c r="K58" i="7"/>
  <c r="J58" i="7"/>
  <c r="H58" i="7"/>
  <c r="G58" i="7"/>
  <c r="K57" i="7"/>
  <c r="J57" i="7"/>
  <c r="H57" i="7"/>
  <c r="G57" i="7"/>
  <c r="K56" i="7"/>
  <c r="J56" i="7"/>
  <c r="H56" i="7"/>
  <c r="G56" i="7"/>
  <c r="K55" i="7"/>
  <c r="J55" i="7"/>
  <c r="H55" i="7"/>
  <c r="G55" i="7"/>
  <c r="K54" i="7"/>
  <c r="J54" i="7"/>
  <c r="H54" i="7"/>
  <c r="G54" i="7"/>
  <c r="K53" i="7"/>
  <c r="J53" i="7"/>
  <c r="H53" i="7"/>
  <c r="G53" i="7"/>
  <c r="K52" i="7"/>
  <c r="J52" i="7"/>
  <c r="H52" i="7"/>
  <c r="G52" i="7"/>
  <c r="K51" i="7"/>
  <c r="J51" i="7"/>
  <c r="H51" i="7"/>
  <c r="G51" i="7"/>
  <c r="K50" i="7"/>
  <c r="J50" i="7"/>
  <c r="H50" i="7"/>
  <c r="G50" i="7"/>
  <c r="K49" i="7"/>
  <c r="J49" i="7"/>
  <c r="H49" i="7"/>
  <c r="G49" i="7"/>
  <c r="K48" i="7"/>
  <c r="J48" i="7"/>
  <c r="H48" i="7"/>
  <c r="G48" i="7"/>
  <c r="K47" i="7"/>
  <c r="J47" i="7"/>
  <c r="H47" i="7"/>
  <c r="G47" i="7"/>
  <c r="K46" i="7"/>
  <c r="J46" i="7"/>
  <c r="H46" i="7"/>
  <c r="G46" i="7"/>
  <c r="K45" i="7"/>
  <c r="J45" i="7"/>
  <c r="H45" i="7"/>
  <c r="G45" i="7"/>
  <c r="K44" i="7"/>
  <c r="J44" i="7"/>
  <c r="H44" i="7"/>
  <c r="G44" i="7"/>
  <c r="K43" i="7"/>
  <c r="J43" i="7"/>
  <c r="H43" i="7"/>
  <c r="G43" i="7"/>
  <c r="K42" i="7"/>
  <c r="J42" i="7"/>
  <c r="H42" i="7"/>
  <c r="G42" i="7"/>
  <c r="K41" i="7"/>
  <c r="J41" i="7"/>
  <c r="H41" i="7"/>
  <c r="G41" i="7"/>
  <c r="K40" i="7"/>
  <c r="J40" i="7"/>
  <c r="H40" i="7"/>
  <c r="G40" i="7"/>
  <c r="K39" i="7"/>
  <c r="J39" i="7"/>
  <c r="H39" i="7"/>
  <c r="G39" i="7"/>
  <c r="K38" i="7"/>
  <c r="J38" i="7"/>
  <c r="H38" i="7"/>
  <c r="G38" i="7"/>
  <c r="K37" i="7"/>
  <c r="J37" i="7"/>
  <c r="H37" i="7"/>
  <c r="G37" i="7"/>
  <c r="K36" i="7"/>
  <c r="J36" i="7"/>
  <c r="H36" i="7"/>
  <c r="G36" i="7"/>
  <c r="K35" i="7"/>
  <c r="J35" i="7"/>
  <c r="H35" i="7"/>
  <c r="G35" i="7"/>
  <c r="K34" i="7"/>
  <c r="J34" i="7"/>
  <c r="H34" i="7"/>
  <c r="G34" i="7"/>
  <c r="K33" i="7"/>
  <c r="J33" i="7"/>
  <c r="H33" i="7"/>
  <c r="G33" i="7"/>
  <c r="K32" i="7"/>
  <c r="J32" i="7"/>
  <c r="H32" i="7"/>
  <c r="G32" i="7"/>
  <c r="K31" i="7"/>
  <c r="J31" i="7"/>
  <c r="H31" i="7"/>
  <c r="G31" i="7"/>
  <c r="K30" i="7"/>
  <c r="J30" i="7"/>
  <c r="H30" i="7"/>
  <c r="G30" i="7"/>
  <c r="K29" i="7"/>
  <c r="J29" i="7"/>
  <c r="H29" i="7"/>
  <c r="G29" i="7"/>
  <c r="K28" i="7"/>
  <c r="J28" i="7"/>
  <c r="H28" i="7"/>
  <c r="G28" i="7"/>
  <c r="K27" i="7"/>
  <c r="J27" i="7"/>
  <c r="H27" i="7"/>
  <c r="G27" i="7"/>
  <c r="K26" i="7"/>
  <c r="J26" i="7"/>
  <c r="H26" i="7"/>
  <c r="G26" i="7"/>
  <c r="K25" i="7"/>
  <c r="J25" i="7"/>
  <c r="H25" i="7"/>
  <c r="G25" i="7"/>
  <c r="K24" i="7"/>
  <c r="J24" i="7"/>
  <c r="H24" i="7"/>
  <c r="G24" i="7"/>
  <c r="K23" i="7"/>
  <c r="J23" i="7"/>
  <c r="H23" i="7"/>
  <c r="G23" i="7"/>
  <c r="K22" i="7"/>
  <c r="J22" i="7"/>
  <c r="H22" i="7"/>
  <c r="G22" i="7"/>
  <c r="K21" i="7"/>
  <c r="J21" i="7"/>
  <c r="H21" i="7"/>
  <c r="G21" i="7"/>
  <c r="K20" i="7"/>
  <c r="J20" i="7"/>
  <c r="H20" i="7"/>
  <c r="G20" i="7"/>
  <c r="K19" i="7"/>
  <c r="J19" i="7"/>
  <c r="H19" i="7"/>
  <c r="G19" i="7"/>
  <c r="K18" i="7"/>
  <c r="J18" i="7"/>
  <c r="H18" i="7"/>
  <c r="G18" i="7"/>
  <c r="K17" i="7"/>
  <c r="J17" i="7"/>
  <c r="H17" i="7"/>
  <c r="G17" i="7"/>
  <c r="K16" i="7"/>
  <c r="J16" i="7"/>
  <c r="H16" i="7"/>
  <c r="G16" i="7"/>
  <c r="J15" i="7"/>
  <c r="H15" i="7"/>
  <c r="G15" i="7"/>
  <c r="J14" i="7"/>
  <c r="H14" i="7"/>
  <c r="G14" i="7"/>
  <c r="K13" i="7"/>
  <c r="J13" i="7"/>
  <c r="H13" i="7"/>
  <c r="G13" i="7"/>
  <c r="K12" i="7"/>
  <c r="J12" i="7"/>
  <c r="H12" i="7"/>
  <c r="G12" i="7"/>
  <c r="K11" i="7"/>
  <c r="J11" i="7"/>
  <c r="H11" i="7"/>
  <c r="G11" i="7"/>
  <c r="K10" i="7"/>
  <c r="J10" i="7"/>
  <c r="H10" i="7"/>
  <c r="G10" i="7"/>
  <c r="K9" i="7"/>
  <c r="J9" i="7"/>
  <c r="H9" i="7"/>
  <c r="G9" i="7"/>
  <c r="K8" i="7"/>
  <c r="J8" i="7"/>
  <c r="H8" i="7"/>
  <c r="G8" i="7"/>
  <c r="K7" i="7"/>
  <c r="J7" i="7"/>
  <c r="H7" i="7"/>
  <c r="G7" i="7"/>
  <c r="K6" i="7"/>
  <c r="J6" i="7"/>
  <c r="H6" i="7"/>
  <c r="G6" i="7"/>
  <c r="K5" i="7"/>
  <c r="J5" i="7"/>
  <c r="H5" i="7"/>
  <c r="G5" i="7"/>
  <c r="K4" i="7"/>
  <c r="J4" i="7"/>
  <c r="H4" i="7"/>
  <c r="G4" i="7"/>
  <c r="K3" i="7"/>
  <c r="J3" i="7"/>
  <c r="H3" i="7"/>
  <c r="G3" i="7"/>
  <c r="K2" i="7"/>
  <c r="J2" i="7"/>
  <c r="H2" i="7"/>
  <c r="G2" i="7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I106" i="6"/>
  <c r="H106" i="6"/>
  <c r="F106" i="6"/>
  <c r="I105" i="6"/>
  <c r="H105" i="6"/>
  <c r="F105" i="6"/>
  <c r="I104" i="6"/>
  <c r="H104" i="6"/>
  <c r="F104" i="6"/>
  <c r="I103" i="6"/>
  <c r="H103" i="6"/>
  <c r="F103" i="6"/>
  <c r="I102" i="6"/>
  <c r="H102" i="6"/>
  <c r="F102" i="6"/>
  <c r="I101" i="6"/>
  <c r="H101" i="6"/>
  <c r="F101" i="6"/>
  <c r="I100" i="6"/>
  <c r="H100" i="6"/>
  <c r="F100" i="6"/>
  <c r="I99" i="6"/>
  <c r="H99" i="6"/>
  <c r="F99" i="6"/>
  <c r="I98" i="6"/>
  <c r="H98" i="6"/>
  <c r="F98" i="6"/>
  <c r="I97" i="6"/>
  <c r="H97" i="6"/>
  <c r="F97" i="6"/>
  <c r="I96" i="6"/>
  <c r="H96" i="6"/>
  <c r="F96" i="6"/>
  <c r="I95" i="6"/>
  <c r="H95" i="6"/>
  <c r="F95" i="6"/>
  <c r="I94" i="6"/>
  <c r="H94" i="6"/>
  <c r="F94" i="6"/>
  <c r="I93" i="6"/>
  <c r="H93" i="6"/>
  <c r="F93" i="6"/>
  <c r="I92" i="6"/>
  <c r="H92" i="6"/>
  <c r="F92" i="6"/>
  <c r="I91" i="6"/>
  <c r="H91" i="6"/>
  <c r="F91" i="6"/>
  <c r="I90" i="6"/>
  <c r="H90" i="6"/>
  <c r="F90" i="6"/>
  <c r="I89" i="6"/>
  <c r="H89" i="6"/>
  <c r="F89" i="6"/>
  <c r="I88" i="6"/>
  <c r="H88" i="6"/>
  <c r="F88" i="6"/>
  <c r="I87" i="6"/>
  <c r="H87" i="6"/>
  <c r="F87" i="6"/>
  <c r="I86" i="6"/>
  <c r="H86" i="6"/>
  <c r="F86" i="6"/>
  <c r="I85" i="6"/>
  <c r="H85" i="6"/>
  <c r="F85" i="6"/>
  <c r="I84" i="6"/>
  <c r="H84" i="6"/>
  <c r="F84" i="6"/>
  <c r="I83" i="6"/>
  <c r="H83" i="6"/>
  <c r="F83" i="6"/>
  <c r="I82" i="6"/>
  <c r="H82" i="6"/>
  <c r="F82" i="6"/>
  <c r="I81" i="6"/>
  <c r="H81" i="6"/>
  <c r="F81" i="6"/>
  <c r="I80" i="6"/>
  <c r="H80" i="6"/>
  <c r="F80" i="6"/>
  <c r="I79" i="6"/>
  <c r="H79" i="6"/>
  <c r="F79" i="6"/>
  <c r="I78" i="6"/>
  <c r="H78" i="6"/>
  <c r="F78" i="6"/>
  <c r="I77" i="6"/>
  <c r="H77" i="6"/>
  <c r="F77" i="6"/>
  <c r="I76" i="6"/>
  <c r="H76" i="6"/>
  <c r="F76" i="6"/>
  <c r="I75" i="6"/>
  <c r="H75" i="6"/>
  <c r="F75" i="6"/>
  <c r="I74" i="6"/>
  <c r="H74" i="6"/>
  <c r="F74" i="6"/>
  <c r="I73" i="6"/>
  <c r="H73" i="6"/>
  <c r="F73" i="6"/>
  <c r="I72" i="6"/>
  <c r="H72" i="6"/>
  <c r="F72" i="6"/>
  <c r="I71" i="6"/>
  <c r="H71" i="6"/>
  <c r="F71" i="6"/>
  <c r="I70" i="6"/>
  <c r="H70" i="6"/>
  <c r="F70" i="6"/>
  <c r="I69" i="6"/>
  <c r="H69" i="6"/>
  <c r="F69" i="6"/>
  <c r="I68" i="6"/>
  <c r="H68" i="6"/>
  <c r="F68" i="6"/>
  <c r="I67" i="6"/>
  <c r="H67" i="6"/>
  <c r="F67" i="6"/>
  <c r="I66" i="6"/>
  <c r="H66" i="6"/>
  <c r="F66" i="6"/>
  <c r="I65" i="6"/>
  <c r="H65" i="6"/>
  <c r="F65" i="6"/>
  <c r="I64" i="6"/>
  <c r="H64" i="6"/>
  <c r="F64" i="6"/>
  <c r="I63" i="6"/>
  <c r="H63" i="6"/>
  <c r="F63" i="6"/>
  <c r="I62" i="6"/>
  <c r="H62" i="6"/>
  <c r="F62" i="6"/>
  <c r="I61" i="6"/>
  <c r="H61" i="6"/>
  <c r="F61" i="6"/>
  <c r="I60" i="6"/>
  <c r="H60" i="6"/>
  <c r="F60" i="6"/>
  <c r="I59" i="6"/>
  <c r="H59" i="6"/>
  <c r="F59" i="6"/>
  <c r="I58" i="6"/>
  <c r="H58" i="6"/>
  <c r="F58" i="6"/>
  <c r="I57" i="6"/>
  <c r="H57" i="6"/>
  <c r="F57" i="6"/>
  <c r="I56" i="6"/>
  <c r="H56" i="6"/>
  <c r="F56" i="6"/>
  <c r="I55" i="6"/>
  <c r="H55" i="6"/>
  <c r="F55" i="6"/>
  <c r="H54" i="6"/>
  <c r="F54" i="6"/>
  <c r="I53" i="6"/>
  <c r="H53" i="6"/>
  <c r="F53" i="6"/>
  <c r="I52" i="6"/>
  <c r="H52" i="6"/>
  <c r="F52" i="6"/>
  <c r="I51" i="6"/>
  <c r="H51" i="6"/>
  <c r="F51" i="6"/>
  <c r="I50" i="6"/>
  <c r="H50" i="6"/>
  <c r="F50" i="6"/>
  <c r="I49" i="6"/>
  <c r="H49" i="6"/>
  <c r="F49" i="6"/>
  <c r="I48" i="6"/>
  <c r="H48" i="6"/>
  <c r="F48" i="6"/>
  <c r="I47" i="6"/>
  <c r="H47" i="6"/>
  <c r="F47" i="6"/>
  <c r="I46" i="6"/>
  <c r="H46" i="6"/>
  <c r="F46" i="6"/>
  <c r="H45" i="6"/>
  <c r="F45" i="6"/>
  <c r="I44" i="6"/>
  <c r="H44" i="6"/>
  <c r="F44" i="6"/>
  <c r="I43" i="6"/>
  <c r="H43" i="6"/>
  <c r="F43" i="6"/>
  <c r="I42" i="6"/>
  <c r="H42" i="6"/>
  <c r="F42" i="6"/>
  <c r="I41" i="6"/>
  <c r="H41" i="6"/>
  <c r="F41" i="6"/>
  <c r="I40" i="6"/>
  <c r="H40" i="6"/>
  <c r="F40" i="6"/>
  <c r="I39" i="6"/>
  <c r="H39" i="6"/>
  <c r="F39" i="6"/>
  <c r="I38" i="6"/>
  <c r="H38" i="6"/>
  <c r="F38" i="6"/>
  <c r="I37" i="6"/>
  <c r="H37" i="6"/>
  <c r="F37" i="6"/>
  <c r="I36" i="6"/>
  <c r="H36" i="6"/>
  <c r="F36" i="6"/>
  <c r="I35" i="6"/>
  <c r="H35" i="6"/>
  <c r="F35" i="6"/>
  <c r="I34" i="6"/>
  <c r="H34" i="6"/>
  <c r="F34" i="6"/>
  <c r="I33" i="6"/>
  <c r="H33" i="6"/>
  <c r="F33" i="6"/>
  <c r="I32" i="6"/>
  <c r="H32" i="6"/>
  <c r="F32" i="6"/>
  <c r="I31" i="6"/>
  <c r="H31" i="6"/>
  <c r="F31" i="6"/>
  <c r="I30" i="6"/>
  <c r="H30" i="6"/>
  <c r="F30" i="6"/>
  <c r="I29" i="6"/>
  <c r="H29" i="6"/>
  <c r="F29" i="6"/>
  <c r="I28" i="6"/>
  <c r="H28" i="6"/>
  <c r="F28" i="6"/>
  <c r="I27" i="6"/>
  <c r="H27" i="6"/>
  <c r="F27" i="6"/>
  <c r="I26" i="6"/>
  <c r="H26" i="6"/>
  <c r="F26" i="6"/>
  <c r="I25" i="6"/>
  <c r="H25" i="6"/>
  <c r="F25" i="6"/>
  <c r="I24" i="6"/>
  <c r="H24" i="6"/>
  <c r="F24" i="6"/>
  <c r="I23" i="6"/>
  <c r="H23" i="6"/>
  <c r="F23" i="6"/>
  <c r="I22" i="6"/>
  <c r="H22" i="6"/>
  <c r="F22" i="6"/>
  <c r="I21" i="6"/>
  <c r="H21" i="6"/>
  <c r="F21" i="6"/>
  <c r="I20" i="6"/>
  <c r="H20" i="6"/>
  <c r="F20" i="6"/>
  <c r="I19" i="6"/>
  <c r="H19" i="6"/>
  <c r="F19" i="6"/>
  <c r="I18" i="6"/>
  <c r="H18" i="6"/>
  <c r="F18" i="6"/>
  <c r="I17" i="6"/>
  <c r="H17" i="6"/>
  <c r="F17" i="6"/>
  <c r="I16" i="6"/>
  <c r="H16" i="6"/>
  <c r="F16" i="6"/>
  <c r="H15" i="6"/>
  <c r="F15" i="6"/>
  <c r="I14" i="6"/>
  <c r="H14" i="6"/>
  <c r="F14" i="6"/>
  <c r="I13" i="6"/>
  <c r="H13" i="6"/>
  <c r="F13" i="6"/>
  <c r="I12" i="6"/>
  <c r="H12" i="6"/>
  <c r="F12" i="6"/>
  <c r="I11" i="6"/>
  <c r="H11" i="6"/>
  <c r="F11" i="6"/>
  <c r="I10" i="6"/>
  <c r="H10" i="6"/>
  <c r="F10" i="6"/>
  <c r="I9" i="6"/>
  <c r="H9" i="6"/>
  <c r="F9" i="6"/>
  <c r="I8" i="6"/>
  <c r="H8" i="6"/>
  <c r="F8" i="6"/>
  <c r="I7" i="6"/>
  <c r="H7" i="6"/>
  <c r="F7" i="6"/>
  <c r="I6" i="6"/>
  <c r="H6" i="6"/>
  <c r="F6" i="6"/>
  <c r="I5" i="6"/>
  <c r="H5" i="6"/>
  <c r="F5" i="6"/>
  <c r="I4" i="6"/>
  <c r="H4" i="6"/>
  <c r="F4" i="6"/>
  <c r="I3" i="6"/>
  <c r="H3" i="6"/>
  <c r="F3" i="6"/>
  <c r="I2" i="6"/>
  <c r="H2" i="6"/>
  <c r="F2" i="6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F49" i="5"/>
  <c r="F48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G4" i="5"/>
  <c r="F4" i="5"/>
  <c r="G3" i="5"/>
  <c r="F3" i="5"/>
  <c r="G2" i="5"/>
  <c r="F2" i="5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G106" i="3"/>
  <c r="F106" i="3"/>
  <c r="G105" i="3"/>
  <c r="F105" i="3"/>
  <c r="G104" i="3"/>
  <c r="F104" i="3"/>
  <c r="F103" i="3"/>
  <c r="G102" i="3"/>
  <c r="F102" i="3"/>
  <c r="G101" i="3"/>
  <c r="F101" i="3"/>
  <c r="G100" i="3"/>
  <c r="F100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F81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F19" i="3"/>
  <c r="F18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" i="3"/>
  <c r="F5" i="3"/>
  <c r="G4" i="3"/>
  <c r="F4" i="3"/>
  <c r="G3" i="3"/>
  <c r="F3" i="3"/>
  <c r="G2" i="3"/>
  <c r="F2" i="3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4" i="21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F54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F43" i="1"/>
  <c r="F42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F4" i="1"/>
  <c r="F3" i="1"/>
  <c r="F2" i="1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</calcChain>
</file>

<file path=xl/sharedStrings.xml><?xml version="1.0" encoding="utf-8"?>
<sst xmlns="http://schemas.openxmlformats.org/spreadsheetml/2006/main" count="5485" uniqueCount="166">
  <si>
    <t>State Code</t>
  </si>
  <si>
    <t>State</t>
  </si>
  <si>
    <t>Area</t>
  </si>
  <si>
    <t xml:space="preserve">Proportion of Population
BPL </t>
  </si>
  <si>
    <t>Upper 
Bound</t>
  </si>
  <si>
    <t>Lower
Bound</t>
  </si>
  <si>
    <t>Index 
Score</t>
  </si>
  <si>
    <t>35</t>
  </si>
  <si>
    <t>ANDAMAN &amp; NICOBAR ISLANDS</t>
  </si>
  <si>
    <t>Total</t>
  </si>
  <si>
    <t>Rural</t>
  </si>
  <si>
    <t>Urban</t>
  </si>
  <si>
    <t>28</t>
  </si>
  <si>
    <t>ANDHRA PRADESH</t>
  </si>
  <si>
    <t>12</t>
  </si>
  <si>
    <t>ARUNACHAL PRADESH</t>
  </si>
  <si>
    <t>18</t>
  </si>
  <si>
    <t>ASSAM</t>
  </si>
  <si>
    <t>10</t>
  </si>
  <si>
    <t>BIHAR</t>
  </si>
  <si>
    <t>04</t>
  </si>
  <si>
    <t>CHANDIGARH</t>
  </si>
  <si>
    <t>22</t>
  </si>
  <si>
    <t>CHATTISGARH</t>
  </si>
  <si>
    <t>26</t>
  </si>
  <si>
    <t>DADRA &amp; NAGAR HAVELI</t>
  </si>
  <si>
    <t>25</t>
  </si>
  <si>
    <t>DAMAN &amp; DIU</t>
  </si>
  <si>
    <t>30</t>
  </si>
  <si>
    <t>GOA</t>
  </si>
  <si>
    <t>24</t>
  </si>
  <si>
    <t>GUJARAT</t>
  </si>
  <si>
    <t>06</t>
  </si>
  <si>
    <t>HARYANA</t>
  </si>
  <si>
    <t>02</t>
  </si>
  <si>
    <t>HIMACHAL PRADESH</t>
  </si>
  <si>
    <t>01</t>
  </si>
  <si>
    <t>JAMMU &amp; KASHMIR</t>
  </si>
  <si>
    <t>20</t>
  </si>
  <si>
    <t>JHARKHAND</t>
  </si>
  <si>
    <t>29</t>
  </si>
  <si>
    <t>KARNATAKA</t>
  </si>
  <si>
    <t>32</t>
  </si>
  <si>
    <t>KERALA</t>
  </si>
  <si>
    <t>31</t>
  </si>
  <si>
    <t>LAKSHADWEEP</t>
  </si>
  <si>
    <t>23</t>
  </si>
  <si>
    <t>MADHYA PRADESH</t>
  </si>
  <si>
    <t>27</t>
  </si>
  <si>
    <t>MAHARASHTRA</t>
  </si>
  <si>
    <t>14</t>
  </si>
  <si>
    <t>MANIPUR</t>
  </si>
  <si>
    <t>17</t>
  </si>
  <si>
    <t>MEGHALAYA</t>
  </si>
  <si>
    <t>15</t>
  </si>
  <si>
    <t>MIZORAM</t>
  </si>
  <si>
    <t>13</t>
  </si>
  <si>
    <t>NAGALAND</t>
  </si>
  <si>
    <t>07</t>
  </si>
  <si>
    <t>NCT OF DELHI</t>
  </si>
  <si>
    <t>21</t>
  </si>
  <si>
    <t>ODISHA</t>
  </si>
  <si>
    <t>34</t>
  </si>
  <si>
    <t>PUDUCHERRY</t>
  </si>
  <si>
    <t>03</t>
  </si>
  <si>
    <t>PUNJAB</t>
  </si>
  <si>
    <t>08</t>
  </si>
  <si>
    <t>RAJASTHAN</t>
  </si>
  <si>
    <t>11</t>
  </si>
  <si>
    <t>SIKKIM</t>
  </si>
  <si>
    <t>33</t>
  </si>
  <si>
    <t>TAMIL NADU</t>
  </si>
  <si>
    <t>16</t>
  </si>
  <si>
    <t>TRIPURA</t>
  </si>
  <si>
    <t>09</t>
  </si>
  <si>
    <t>UTTAR PRADESH</t>
  </si>
  <si>
    <t>05</t>
  </si>
  <si>
    <t>UTTARAKHAND</t>
  </si>
  <si>
    <t>19</t>
  </si>
  <si>
    <t>WEST BENGAL</t>
  </si>
  <si>
    <t>(%) of Women with Anaemia
Aged 15-49 Years</t>
  </si>
  <si>
    <t>Neonatal Mortality Rate</t>
  </si>
  <si>
    <t xml:space="preserve"> Women with 10 or more years 
of schooling (%) </t>
  </si>
  <si>
    <t>Gender Based Violence
(18-49 years)</t>
  </si>
  <si>
    <t>Total No. of Households with 
tap water from treated source</t>
  </si>
  <si>
    <t>Total No. of Households 
with water from all sources</t>
  </si>
  <si>
    <t>Proportion of tap water from 
treated source to all sources</t>
  </si>
  <si>
    <t>Total No. of 
Households</t>
  </si>
  <si>
    <t>Households with
Electricity</t>
  </si>
  <si>
    <t>Households with 
Solar Energy</t>
  </si>
  <si>
    <t>Households with 
Solar &amp; Electricty</t>
  </si>
  <si>
    <t>Proportion of Households
with Solar &amp; Electricity</t>
  </si>
  <si>
    <t>Upper
Bound</t>
  </si>
  <si>
    <t>Index
Score</t>
  </si>
  <si>
    <t>(%) of Unemployment Rate
(15 years &amp; above)</t>
  </si>
  <si>
    <t>State
 Code</t>
  </si>
  <si>
    <t>Total No. of 
House</t>
  </si>
  <si>
    <t>Machine Made
 TIles</t>
  </si>
  <si>
    <t>Burnt Bricks</t>
  </si>
  <si>
    <t>Stone/Slate</t>
  </si>
  <si>
    <t>Metal/Sheets</t>
  </si>
  <si>
    <t>Concrete</t>
  </si>
  <si>
    <t>Pucca House</t>
  </si>
  <si>
    <t>Proportion
of Pucca House</t>
  </si>
  <si>
    <t>Index
Scores</t>
  </si>
  <si>
    <t>(%) of LFPR of Female
(15 years &amp; above)</t>
  </si>
  <si>
    <t>(%) of LFPR of Male
(15 years &amp; above)</t>
  </si>
  <si>
    <t>Proportion of Female per Male
LFPR</t>
  </si>
  <si>
    <t>(%) of Population
Living in Slums</t>
  </si>
  <si>
    <t>Total Households</t>
  </si>
  <si>
    <t xml:space="preserve">LPG </t>
  </si>
  <si>
    <t>Biogas</t>
  </si>
  <si>
    <t>LPG &amp; Biogas</t>
  </si>
  <si>
    <t>Proportion of Households
with LPG &amp; Biogas</t>
  </si>
  <si>
    <t>Upper Bound</t>
  </si>
  <si>
    <t>Lower Bound</t>
  </si>
  <si>
    <t>Index Scores</t>
  </si>
  <si>
    <t>Percentage of State
under Forest Cover</t>
  </si>
  <si>
    <t>Proportion of children under 5 years 
whose births have been registered 
with a civil authority</t>
  </si>
  <si>
    <t>SDG Goal 1</t>
  </si>
  <si>
    <t>SDG Goal 2</t>
  </si>
  <si>
    <t>SDG Goal 3</t>
  </si>
  <si>
    <t>SDG Goal 4</t>
  </si>
  <si>
    <t>SDG Goal 5</t>
  </si>
  <si>
    <t>SDG Goal 6</t>
  </si>
  <si>
    <t>SDG Goal 7</t>
  </si>
  <si>
    <t>SDG Goal 8</t>
  </si>
  <si>
    <t>SDG Goal 9</t>
  </si>
  <si>
    <t>SDG Goal 10</t>
  </si>
  <si>
    <t>SDG Goal 11</t>
  </si>
  <si>
    <t>SDG Goal 12</t>
  </si>
  <si>
    <t>SDG Goal 15</t>
  </si>
  <si>
    <t>SDG Goal 16</t>
  </si>
  <si>
    <t>Composite Index</t>
  </si>
  <si>
    <t>Row Labels</t>
  </si>
  <si>
    <t>Grand Total</t>
  </si>
  <si>
    <t>Sum of Index 
Score</t>
  </si>
  <si>
    <t>States/ UT</t>
  </si>
  <si>
    <t>Index Score</t>
  </si>
  <si>
    <t>Code</t>
  </si>
  <si>
    <t>Null</t>
  </si>
  <si>
    <t>Sum of Index
Score</t>
  </si>
  <si>
    <t>Sum of Index
Scores</t>
  </si>
  <si>
    <t>Sum of Index Scores</t>
  </si>
  <si>
    <t>Sum of Composite Index</t>
  </si>
  <si>
    <t>SDG 1: NO POVERTY</t>
  </si>
  <si>
    <t>SDG 2: Zero Hunger</t>
  </si>
  <si>
    <t xml:space="preserve">SDG 3: Good Health and Well-being </t>
  </si>
  <si>
    <t>SDG 4: Quality Education</t>
  </si>
  <si>
    <t>SDG 5: Gender Equality</t>
  </si>
  <si>
    <t>SDG 6: Clean Water and Sanitation</t>
  </si>
  <si>
    <t>SDG 7: Affordable and Clean Energy</t>
  </si>
  <si>
    <t>SDG 8: Decent Work and Economic Growth</t>
  </si>
  <si>
    <t>SDG 9: Industry, Innovation and Infrastructure</t>
  </si>
  <si>
    <t>SDG 10: Reduced Inequalities</t>
  </si>
  <si>
    <t>SDG 11: Sustainable Cities and Communities</t>
  </si>
  <si>
    <t>SDG 12: Responsible Consumption and Production</t>
  </si>
  <si>
    <t>SDG 15: Life on Land</t>
  </si>
  <si>
    <t>SDG 16: Peace, Justice and Strong Institution</t>
  </si>
  <si>
    <t>Performance on SDG India Index</t>
  </si>
  <si>
    <t xml:space="preserve">  </t>
  </si>
  <si>
    <t xml:space="preserve">        </t>
  </si>
  <si>
    <t xml:space="preserve"> </t>
  </si>
  <si>
    <t>SDG India Framework</t>
  </si>
  <si>
    <t>Neha Aswal</t>
  </si>
  <si>
    <t>By-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</si>
</sst>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2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9"/>
      <color theme="1"/>
      <name val="Arial"/>
      <family val="2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45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3" fillId="0" borderId="0" xfId="0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/>
    </xf>
    <xf numFmtId="4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4" fontId="5" fillId="0" borderId="0" xfId="0" applyNumberFormat="1" applyFont="1"/>
    <xf numFmtId="164" fontId="4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right"/>
    </xf>
    <xf numFmtId="0" fontId="9" fillId="0" borderId="0" xfId="0" applyFont="1"/>
    <xf numFmtId="1" fontId="9" fillId="0" borderId="0" xfId="0" applyNumberFormat="1" applyFont="1"/>
    <xf numFmtId="1" fontId="9" fillId="2" borderId="0" xfId="0" applyNumberFormat="1" applyFont="1" applyFill="1"/>
    <xf numFmtId="0" fontId="10" fillId="0" borderId="0" xfId="0" applyFont="1"/>
    <xf numFmtId="164" fontId="10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" fontId="4" fillId="0" borderId="0" xfId="0" applyNumberFormat="1" applyFont="1"/>
    <xf numFmtId="0" fontId="11" fillId="0" borderId="0" xfId="0" applyFont="1"/>
    <xf numFmtId="0" fontId="12" fillId="0" borderId="0" xfId="0" applyFont="1" applyAlignment="1">
      <alignment horizontal="center" vertical="center"/>
    </xf>
    <xf numFmtId="164" fontId="4" fillId="0" borderId="0" xfId="0" applyNumberFormat="1" applyFont="1"/>
    <xf numFmtId="2" fontId="4" fillId="0" borderId="0" xfId="0" applyNumberFormat="1" applyFont="1"/>
    <xf numFmtId="0" fontId="13" fillId="0" borderId="0" xfId="0" applyFont="1" applyAlignment="1">
      <alignment horizontal="center" vertical="center"/>
    </xf>
    <xf numFmtId="3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2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4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5" fillId="3" borderId="0" xfId="0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5" fillId="4" borderId="0" xfId="0" applyFont="1" applyFill="1" applyAlignment="1">
      <alignment horizontal="center"/>
    </xf>
    <xf numFmtId="0" fontId="1" fillId="0" borderId="0" xfId="0" applyFont="1"/>
    <xf numFmtId="0" fontId="19" fillId="0" borderId="0" xfId="0" applyFont="1"/>
    <xf numFmtId="0" fontId="20" fillId="0" borderId="0" xfId="0" applyFont="1"/>
    <xf numFmtId="0" fontId="15" fillId="0" borderId="0" xfId="0" applyFont="1"/>
  </cellXfs>
  <cellStyles count="1">
    <cellStyle name="Normal" xfId="0" builtinId="0"/>
  </cellStyles>
  <dxfs count="20">
    <dxf>
      <fill>
        <patternFill patternType="solid">
          <fgColor rgb="FF4BACC6"/>
          <bgColor rgb="FF4BACC6"/>
        </patternFill>
      </fill>
    </dxf>
    <dxf>
      <fill>
        <patternFill patternType="solid">
          <fgColor rgb="FF57BB8A"/>
          <bgColor rgb="FF57BB8A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CC0000"/>
          <bgColor rgb="FFCC00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8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3.xml"/><Relationship Id="rId42" Type="http://schemas.openxmlformats.org/officeDocument/2006/relationships/pivotCacheDefinition" Target="pivotCache/pivotCacheDefinition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pivotCacheDefinition" Target="pivotCache/pivotCacheDefinition6.xml"/><Relationship Id="rId40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4.xml"/><Relationship Id="rId43" Type="http://schemas.openxmlformats.org/officeDocument/2006/relationships/pivotCacheDefinition" Target="pivotCache/pivotCacheDefinition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7.xml"/><Relationship Id="rId46" Type="http://schemas.openxmlformats.org/officeDocument/2006/relationships/pivotCacheDefinition" Target="pivotCache/pivotCacheDefinition15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plotArea>
      <cx:plotAreaRegion>
        <cx:series layoutId="regionMap" uniqueId="{442C8178-CAFA-4DCD-A485-17F2690AEF99}">
          <cx:tx>
            <cx:txData>
              <cx:f>_xlchart.v5.2</cx:f>
              <cx:v>Null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plotArea>
      <cx:plotAreaRegion>
        <cx:series layoutId="regionMap" uniqueId="{B19843D9-9B65-4DF7-A1D9-EF9B406DD339}">
          <cx:tx>
            <cx:txData>
              <cx:f>_xlchart.v5.6</cx:f>
              <cx:v>red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3">
      <cx:spPr>
        <a:solidFill>
          <a:srgbClr val="0070C0"/>
        </a:solidFill>
        <a:ln>
          <a:solidFill>
            <a:srgbClr val="00B0F0"/>
          </a:solidFill>
        </a:ln>
      </cx:spPr>
    </cx:fmtOvr>
    <cx:fmtOvr idx="2">
      <cx:spPr>
        <a:solidFill>
          <a:srgbClr val="FFC000"/>
        </a:solidFill>
      </cx:spPr>
    </cx:fmtOvr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</cx:fmtOvr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_xlchart.v5.11</cx:f>
        <cx:nf>_xlchart.v5.10</cx:nf>
      </cx:strDim>
      <cx:strDim type="cat">
        <cx:f>_xlchart.v5.9</cx:f>
        <cx:nf>_xlchart.v5.8</cx:nf>
      </cx:strDim>
    </cx:data>
  </cx:chartData>
  <cx:chart>
    <cx:plotArea>
      <cx:plotAreaRegion>
        <cx:series layoutId="regionMap" uniqueId="{D9B3CD0A-954B-45DF-A99A-0C1AF69E3050}">
          <cx:tx>
            <cx:txData>
              <cx:f>_xlchart.v5.10</cx:f>
              <cx:v>green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  <cx:fmtOvr idx="3">
      <cx:spPr>
        <a:solidFill>
          <a:srgbClr val="0070C0"/>
        </a:solidFill>
      </cx:spPr>
    </cx:fmtOvr>
  </cx:fmtOvr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_xlchart.v5.15</cx:f>
        <cx:nf>_xlchart.v5.14</cx:nf>
      </cx:strDim>
      <cx:strDim type="cat">
        <cx:f>_xlchart.v5.13</cx:f>
        <cx:nf>_xlchart.v5.12</cx:nf>
      </cx:strDim>
    </cx:data>
  </cx:chartData>
  <cx:chart>
    <cx:plotArea>
      <cx:plotAreaRegion>
        <cx:series layoutId="regionMap" uniqueId="{DACE70F0-4ADB-442B-96F8-200A3874994B}">
          <cx:tx>
            <cx:txData>
              <cx:f>_xlchart.v5.14</cx:f>
              <cx:v>red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FFC000"/>
        </a:solidFill>
      </cx:spPr>
    </cx:fmtOvr>
    <cx:fmtOvr idx="2">
      <cx:spPr>
        <a:solidFill>
          <a:srgbClr val="00B050"/>
        </a:solidFill>
      </cx:spPr>
    </cx:fmtOvr>
  </cx:fmtOvrs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_xlchart.v5.19</cx:f>
        <cx:nf>_xlchart.v5.18</cx:nf>
      </cx:strDim>
      <cx:strDim type="cat">
        <cx:f>_xlchart.v5.17</cx:f>
        <cx:nf>_xlchart.v5.16</cx:nf>
      </cx:strDim>
    </cx:data>
  </cx:chartData>
  <cx:chart>
    <cx:plotArea>
      <cx:plotAreaRegion>
        <cx:series layoutId="regionMap" uniqueId="{20A96C20-4F41-4208-9692-35D9D96A067A}">
          <cx:tx>
            <cx:txData>
              <cx:f>_xlchart.v5.18</cx:f>
              <cx:v>yellow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</cx:fmtOvrs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_xlchart.v5.23</cx:f>
        <cx:nf>_xlchart.v5.22</cx:nf>
      </cx:strDim>
      <cx:strDim type="cat">
        <cx:f>_xlchart.v5.21</cx:f>
        <cx:nf>_xlchart.v5.20</cx:nf>
      </cx:strDim>
    </cx:data>
  </cx:chartData>
  <cx:chart>
    <cx:plotArea>
      <cx:plotAreaRegion>
        <cx:series layoutId="regionMap" uniqueId="{B30FF681-E9B2-4B5B-ABBE-4B8CE0E07C0B}">
          <cx:tx>
            <cx:txData>
              <cx:f>_xlchart.v5.22</cx:f>
              <cx:v>yellow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</cx:fmtOvrs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_xlchart.v5.27</cx:f>
        <cx:nf>_xlchart.v5.26</cx:nf>
      </cx:strDim>
      <cx:strDim type="cat">
        <cx:f>_xlchart.v5.25</cx:f>
        <cx:nf>_xlchart.v5.24</cx:nf>
      </cx:strDim>
    </cx:data>
  </cx:chartData>
  <cx:chart>
    <cx:plotArea>
      <cx:plotAreaRegion>
        <cx:series layoutId="regionMap" uniqueId="{BE6D4D77-643D-463B-AB0C-ED7F105D2293}">
          <cx:tx>
            <cx:txData>
              <cx:f>_xlchart.v5.26</cx:f>
              <cx:v>green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00B050"/>
        </a:solidFill>
      </cx:spPr>
    </cx:fmtOvr>
    <cx:fmtOvr idx="1">
      <cx:spPr>
        <a:solidFill>
          <a:srgbClr val="FFC000"/>
        </a:solidFill>
      </cx:spPr>
    </cx:fmtOvr>
    <cx:fmtOvr idx="2">
      <cx:spPr>
        <a:solidFill>
          <a:srgbClr val="C00000"/>
        </a:solidFill>
      </cx:spPr>
    </cx:fmtOvr>
    <cx:fmtOvr idx="3">
      <cx:spPr>
        <a:solidFill>
          <a:srgbClr val="0070C0"/>
        </a:solidFill>
      </cx:spPr>
    </cx:fmtOvr>
  </cx:fmtOvrs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_xlchart.v5.31</cx:f>
        <cx:nf>_xlchart.v5.30</cx:nf>
      </cx:strDim>
      <cx:strDim type="cat">
        <cx:f>_xlchart.v5.29</cx:f>
        <cx:nf>_xlchart.v5.28</cx:nf>
      </cx:strDim>
    </cx:data>
  </cx:chartData>
  <cx:chart>
    <cx:plotArea>
      <cx:plotAreaRegion>
        <cx:series layoutId="regionMap" uniqueId="{C780221E-DD97-4147-A35C-277FE2B443F3}">
          <cx:tx>
            <cx:txData>
              <cx:f>_xlchart.v5.30</cx:f>
              <cx:v>red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00B050"/>
        </a:solidFill>
      </cx:spPr>
    </cx:fmtOvr>
    <cx:fmtOvr idx="1">
      <cx:spPr>
        <a:solidFill>
          <a:srgbClr val="FFC000"/>
        </a:solidFill>
      </cx:spPr>
    </cx:fmtOvr>
    <cx:fmtOvr idx="2">
      <cx:spPr>
        <a:solidFill>
          <a:srgbClr val="C00000"/>
        </a:solidFill>
      </cx:spPr>
    </cx:fmtOvr>
  </cx:fmtOvrs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_xlchart.v5.35</cx:f>
        <cx:nf>_xlchart.v5.34</cx:nf>
      </cx:strDim>
      <cx:strDim type="cat">
        <cx:f>_xlchart.v5.33</cx:f>
        <cx:nf>_xlchart.v5.32</cx:nf>
      </cx:strDim>
    </cx:data>
  </cx:chartData>
  <cx:chart>
    <cx:plotArea>
      <cx:plotAreaRegion>
        <cx:series layoutId="regionMap" uniqueId="{9019A432-EA58-438C-8D7A-C2B213199DDD}">
          <cx:tx>
            <cx:txData>
              <cx:f>_xlchart.v5.34</cx:f>
              <cx:v>green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FFC000"/>
        </a:solidFill>
      </cx:spPr>
    </cx:fmtOvr>
    <cx:fmtOvr idx="2">
      <cx:spPr>
        <a:solidFill>
          <a:srgbClr val="00B050"/>
        </a:solidFill>
      </cx:spPr>
    </cx:fmtOvr>
  </cx:fmtOvrs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_xlchart.v5.39</cx:f>
        <cx:nf>_xlchart.v5.38</cx:nf>
      </cx:strDim>
      <cx:strDim type="cat">
        <cx:f>_xlchart.v5.37</cx:f>
        <cx:nf>_xlchart.v5.36</cx:nf>
      </cx:strDim>
    </cx:data>
  </cx:chartData>
  <cx:chart>
    <cx:plotArea>
      <cx:plotAreaRegion>
        <cx:series layoutId="regionMap" uniqueId="{7664C067-7487-49AB-AC47-E3A909AC8766}">
          <cx:tx>
            <cx:txData>
              <cx:f>_xlchart.v5.38</cx:f>
              <cx:v>red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FFC000"/>
        </a:solidFill>
      </cx:spPr>
    </cx:fmtOvr>
    <cx:fmtOvr idx="2">
      <cx:spPr>
        <a:solidFill>
          <a:srgbClr val="00B050"/>
        </a:solidFill>
      </cx:spPr>
    </cx:fmtOvr>
  </cx:fmtOvrs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_xlchart.v5.43</cx:f>
        <cx:nf>_xlchart.v5.42</cx:nf>
      </cx:strDim>
      <cx:strDim type="cat">
        <cx:f>_xlchart.v5.41</cx:f>
        <cx:nf>_xlchart.v5.40</cx:nf>
      </cx:strDim>
    </cx:data>
  </cx:chartData>
  <cx:chart>
    <cx:plotArea>
      <cx:plotAreaRegion>
        <cx:series layoutId="regionMap" uniqueId="{717B7E95-34EA-4D5B-B4F8-7A4F589B092D}">
          <cx:tx>
            <cx:txData>
              <cx:f>_xlchart.v5.42</cx:f>
              <cx:v>green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</cx:fmtOvrs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_xlchart.v5.47</cx:f>
        <cx:nf>_xlchart.v5.46</cx:nf>
      </cx:strDim>
      <cx:strDim type="cat">
        <cx:f>_xlchart.v5.45</cx:f>
        <cx:nf>_xlchart.v5.44</cx:nf>
      </cx:strDim>
    </cx:data>
  </cx:chartData>
  <cx:chart>
    <cx:plotArea>
      <cx:plotAreaRegion>
        <cx:series layoutId="regionMap" uniqueId="{6C16A816-2A08-426A-9864-ED75724B986B}">
          <cx:tx>
            <cx:txData>
              <cx:f>_xlchart.v5.46</cx:f>
              <cx:v>red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</cx:fmtOvrs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_xlchart.v5.51</cx:f>
        <cx:nf>_xlchart.v5.50</cx:nf>
      </cx:strDim>
      <cx:strDim type="cat">
        <cx:f>_xlchart.v5.49</cx:f>
        <cx:nf>_xlchart.v5.48</cx:nf>
      </cx:strDim>
    </cx:data>
  </cx:chartData>
  <cx:chart>
    <cx:plotArea>
      <cx:plotAreaRegion>
        <cx:series layoutId="regionMap" uniqueId="{797CB9E1-70D1-490D-B537-6DAF30123CF0}">
          <cx:tx>
            <cx:txData>
              <cx:f>_xlchart.v5.50</cx:f>
              <cx:v>blue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C00000"/>
        </a:solidFill>
      </cx:spPr>
    </cx:fmtOvr>
    <cx:fmtOvr idx="1">
      <cx:spPr>
        <a:solidFill>
          <a:srgbClr val="00B050"/>
        </a:solidFill>
      </cx:spPr>
    </cx:fmtOvr>
    <cx:fmtOvr idx="2">
      <cx:spPr>
        <a:solidFill>
          <a:srgbClr val="FFC000"/>
        </a:solidFill>
      </cx:spPr>
    </cx:fmtOvr>
    <cx:fmtOvr idx="3">
      <cx:spPr>
        <a:solidFill>
          <a:srgbClr val="0070C0"/>
        </a:solidFill>
      </cx:spPr>
    </cx:fmtOvr>
  </cx:fmtOvrs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_xlchart.v5.55</cx:f>
        <cx:nf>_xlchart.v5.54</cx:nf>
      </cx:strDim>
      <cx:strDim type="cat">
        <cx:f>_xlchart.v5.53</cx:f>
        <cx:nf>_xlchart.v5.52</cx:nf>
      </cx:strDim>
    </cx:data>
  </cx:chartData>
  <cx:chart>
    <cx:plotArea>
      <cx:plotAreaRegion>
        <cx:series layoutId="regionMap" uniqueId="{9331B127-4C94-4715-B5FC-BA8E12704502}">
          <cx:tx>
            <cx:txData>
              <cx:f>_xlchart.v5.54</cx:f>
              <cx:v>green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00B050"/>
        </a:solidFill>
      </cx:spPr>
    </cx:fmtOvr>
    <cx:fmtOvr idx="1">
      <cx:spPr>
        <a:solidFill>
          <a:srgbClr val="FFC000"/>
        </a:solidFill>
      </cx:spPr>
    </cx:fmtOvr>
    <cx:fmtOvr idx="2">
      <cx:spPr>
        <a:solidFill>
          <a:srgbClr val="C00000"/>
        </a:solidFill>
      </cx:spPr>
    </cx:fmtOvr>
    <cx:fmtOvr idx="3">
      <cx:spPr>
        <a:solidFill>
          <a:srgbClr val="0070C0"/>
        </a:solidFill>
      </cx:spPr>
    </cx:fmtOvr>
  </cx:fmtOvrs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_xlchart.v5.59</cx:f>
        <cx:nf>_xlchart.v5.58</cx:nf>
      </cx:strDim>
      <cx:strDim type="cat">
        <cx:f>_xlchart.v5.57</cx:f>
        <cx:nf>_xlchart.v5.56</cx:nf>
      </cx:strDim>
    </cx:data>
  </cx:chartData>
  <cx:chart>
    <cx:plotArea>
      <cx:plotAreaRegion>
        <cx:series layoutId="regionMap" uniqueId="{2A42CB27-C97D-44F4-BA48-7F2C3882D69E}">
          <cx:tx>
            <cx:txData>
              <cx:f>_xlchart.v5.58</cx:f>
              <cx:v>yellow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1H1Zc9w41uVfcfhhnoYq7AB7ur4IMTNF7ZYluVyuF0balrnvBLdfPzcly5WJSkljtDtilNHRFRaT
IHgvzl0PkP/+Mv7rS3a3bt6MeVa0//oy/v426rrqX7/91n6J7vJ1e5DHX5qyLb91B1/K/Lfy27f4
y91vX5v1EBfhbwRh9tuXaN10d+Pb//k3jBbelefll3UXl8V7fddM13etzrr2mWt7L71Zf83jYhm3
XRN/6fDvb5eHF4eXb/7XOq/+z5vlyYe3b+6KLu6m26m6+/3tzpffvvnNHPIfj3+TwQw7/RXuJeiA
EbT5qPv/R/jtm6wswu+XJTlQFC5gRR+febnO4b7lOl8Xb9bF1zfLWD9e2jed+8msv35t7toWXuv+
v/+4fecN/nH1S6mLbiPLEMT6+9uT4mu8fvsmbsvFw4VFuXmTk8v7V/9tVwv/82/jDyAM4y9bijIl
99KlPXpaXh9+19PloX94/eb48I/V+clzEvpphWHiEoZdtqspeoARYoTLB3UiuPywSB4VBqv2XmGX
6xBW/PG6v8vix+/8jOb2j/MPFe7/2ivS5eHl8hiUeXV9uFzdHD8nqZ/TIOYHknOOlYvch8+uIt0D
V3CGucserhrIOyy+RqDJq2b99a6NnpvWfuiZ9xuKO7x6++YVKen0+PD67BhU9Zwgfk4/hB4ILgBk
ij4oQO3oR/EDLhimRKiHywbQTsEfpBFYxudmtF81W7caWjmF9feKtHJ4/eHycHF8eP7r0UPkAXcp
VS4Hc7f5kB3tuALMoKRSPGJLPKrhwQweNrpYg8vO/gMA/XMIQ1uH169KW2er68Pzw0c57XMFPwcg
DDEF2C4MnweEuDsqkuKAIUUAQ+KHBrc91dlds87AwT8d4uxHz+N9hjLOzl+VMg5vbg4vnnv5n9MF
EQeUM4ALuJuHz44uXIjviOTgib7bOtPZtO06f242+1Vx+HCboYnDm1elicvF7Zt3R2+Wq/PjXxm/
qQPBKHWR+L76jYBbHmDMmVT8O3YM+7W8yyKbqO3hNkMhy9cFjeOTi/+SU6H4wCWUC6G+B8//UAqh
gmAqvidJhlKO4/w/9Cn/HMFQ1fHrCsu8E4jLnrMbP2nF+IGQLmCCb5JR+OzqB0Iy8PdCMBeCgW1X
4sUQjD3+aZ9j22++vt9mqMB7XV4dwq/L5QmkoL8wdaHoQBIXHIrab7zEgVSIY8nl3tB4sQmLY8g+
LdKW7XsNxSxeV3AMirm9Pbn5tZoh+ICA+WIu32vBFDlADIOn34TL2whZRNG66+LWVinbd5tquX1V
7h4KbCdXHwDjT8edP2m02IGkTFBBH3OR3dCLHiiwaRLg8iMy29bMxbqIK21hvX7caOjjAgpkryiH
PD88uzk+XH5crcD1/SqdYICJFFBZUWpHGZIBPogrQB2PD3vIF8/XaRutvw53d9Xjhf93P7Jzs6GN
c6hYvCJt+O8On3v/n0MGVMAAFYS6ZG9SslEGJ8IVhDwgw9CJX66fm8t+n35/k6EDH97pFengw+3t
4fXhL652gUuHWhYC5yEehG0Awz0giFMqueE4PnTdullbFrp2bjaU8uHsVSnF/3AKSgFX96tMFCEH
woXV/8MtGNUTDPUviSgUUPa6DV8noJfuufk8AZDHGw19+KevSh+Qd3w6vPyFxoq4B9hV0G4BK7Td
GYPCCkOEIfZETrhupnVhYaiOH2809HAMockrMlbvlifgvp9bhj/nM6BRyTFFjFH+Y91vqUMx6GMq
qHQh9yFDNHzGu68x+PHnprMfFY/3Gcp497qUcXp4cfHhe1vy7PDm+OIE5v+rDBal0BCRLudof7mX
byry4F4eLxvFk9N1nuvHua3bKI+b5+a2X017BzF0dvq6HMu9t/8v9E/EQ6kLf2+fmKUUgJkQlJPH
5pdREL733Pa9E+N2Q0MfXleR6+zw+vLw9vDsF1o5DDkjhkyEfSdlGNqB1gkGqEEZbH+5/mzdFOtu
nVoYuq1bDa1s3u8VOZ6LlQ+Nx8NPv1ArBFq+UPTCVH4X+25I5m6SSgm5I9ofkl3chdBwXE8WWtm6
1dDKxeuq3V8cLo8//RfIFNCs51RBxZHv5y+pA6KUKyj97psMc3ax/hpN/wGZwrzfVNLrMmgXhxA9
Q3hwe/0LwYPdAwZFSYjNvkdmxIyjMVIuQxj+vlv/gto9xANdY4Ob9dbNplJeV7n4+vD08OYWivmP
4tlXf/rJWFoccMWgAAMFyIfPrkqgMgnBHAFY7Y2lr9fJuu2glv/cjPbHaVu3Glq5fl1p5sXJX++u
f2mjnh5QBMVgyOx3lLHp0FOBiIv208Eu4rlsbHr0P240FHHx16ty9xuW5fmv5X+JAySwglbw3nzG
hUxTADSg0/XwkY8weKgYb+iVmRX96+87DZVcvi5ff/Vh+WFxvLq+/vQomf/cZEHhXrkECwK1yvsP
3kGJdA8gACMS6jE/Lm87kyv9VQOju2mm56a032Zt32so5gre8BWFxlcfLk8Pveck8HN+BGrHihHM
+KbvvlWMkfwAyF2KMKiQ3X+MYsyVLpL15+fm8ZQmHu4ztQCv9Iq0cHNydnbyKylewIgER00R2dtn
VOqASejaAzniQRlG/eUmTtPYguP1eJ+hjJvXVWW5Pbw4OX9zebj88Nxy/DlYgK1CWEB9xWwygiaQ
BDVxw2XcrvM4e3O5/qqfm8R+TGzfa6ji9nU1fG+vN/33X5h5QG4oGUfA7PpHvi4ZkcDm+o4Iwzzd
NpvGu0XW8eNGUxHXr8pAfVzd3L7xVpcQWD23Hn8OFKAMSAExRxIW/5avUPLAldDLYo+lFUMZH+/a
7o13V0BQ9dxk9oNj52ZDKR////Ya+x3ads1+5xs/u+2LAC2YcMjKH8W+oxQIp6BBLxRsg9jrwL9v
wXp6NvvV8f22nYn/l/dzPb3X68euuCVUTFf32+m2tns9f/X+9WCvn3Hrcy2VB1mdfP39LYbUmkgG
lagfO/U24+wUP7bZbvvuvIME/Pe3UA5WClJDBmm8QpCVQOo4AF7ur0i8MW9CQb8Muvdv3xRl00W/
v91Q+FwMkQKQ+KCKrBh7+6Yt9fdLUMSEZqfY8MWhXyN+bGq8KrMpLIsfUvn+7zeFzq/KuOhaGBji
iurha5u3lODqgN0BKS2UfQT07QhE7NWX9TVsnIRv4/+tIyFzlCeTj0VFvD7lceWFdSUWRSi5hyOE
FsBJOB5Qik/VHDgX4FBDj2ZyuOoc9LnJSXfUjyQ5i0j2PsLVJakGfTnodloQp4uPOpKpZdmm6SrG
cfQeYiS6YO1QrkQf8GVV3IzVhP16HOsjPpeuP/L+qM+rcBnUY/mOtu0fUDb8MDqp9osUi9X29sId
eXwpq6mJw+j7Ps8f//yf2zKH/93vN/z7j5tton//6+Jxf+mz3/Lvyk1y2Zpf2qzuH2P9vbNxs5x+
bHM01ujDjtQnFvCzF3dW9w6GHw3z/erGzy7sHcvx4/sPy9mVkDZwqHQoSoD+zimsmIflLBT04OFP
QC6FqwRtrjyuZ3kAC21DhoCSlgs04L/XM7BRYeHBGpcANwzfID+znmGcreXsQJojodUPbbPdZeyS
uBdtNspVx6Ms8uZ5mj5GRIwQfP3A9x64PDE8glBlGyWJdNJpGAu5ipq6aa4HMaPwNhzn8tvz4++i
8cf0EZiI7fHdfE6VTgOxcglv5/cVzl3kRTTh2EMM5cRjtO6Co+cf9tTLgKvfflgrkEiGsBCrsaWK
egrRsPHKSSioOT0nrM04f5uWv19m85JbJkW6NaoSdxIrjSt2gfHA8psBJUicT6orRt+Rs2i8fKor
iMiee+BTLwR2dPuBlUJVLzcP7DNXjqdlpAMNRkZH8YO5eNiMvEf998to3yttnrz1SiqeB9RpyldD
2srhVEw0IIsqbUl0ztMoIRcJ4/g2Sat08hpaq0l4KGO4PkJF1DdQ6n7uNZ+cBWB4exaVzNuUtxNf
6TDs64UiypcUf6tSWg+pV4dDn3t6ks55OYQ4XWlSlqrwnFCRHGLI56bwlKTJ7gyycMr7jA8gB0X4
gjblN8mH+IX3e2pwwxWVgNdBTR1fTVMr/0TlVHpBr5N3dlM3LESmkli0tOGrlMbxHYLjBM4LJ071
wmZ48Ny7kimdgVd1xPkq62T/Bx5q5o3BLK3sD3IN+9BkQ1JVpOarrnTmeYVGp2+WoipLaTl9wyaQ
McRqyhKwCSXTyWISYmReXQOglnbyMYwCSSanKNvK8YtykuKqK9Xs3EiHodDyDQwj0Cqk0TBy5c8l
zldTyJzGG+O0bV4YfzPOP03AvQfbBp9bpizTZAr80lFzfjQ0uOpX2TDheFnHEXMtH0N31xFlZaCG
ypF+12nSHReiLNBqLnA2rqq4G0YrrEH2vfuYuuzrgI658iuSzrdpM0XvCqBk3z6v7KdkZSB5SEeF
B4gSfOKM8SprG0nPQzaV9ceUq3R8QVT77QVQynbfIVJhlSpZKb/J2HTi5DN654a4ySCl/HlbB93P
3eHLIJ4QCEf4WtZk9FAysk9iLqsXfMoTs99kBdvrSfeyhOaFEH6fgQa6LMxXTDuyspy9AWgd02LK
pkT5rO1T0MGkRsdr0RTPLzzgCR0rA9Cp6/DaHUH6Ls7r4oSJzGkW7Uz7eZU6WVFbimnz+C3PK8lE
W+yMwnfbKP5Dqra9GuOwnl54i81s96BabbSzNXzu9gNPdCj9PGvr4Frmea3/oPXsotPOiVz5HhIu
Kk6eX1FPiczAtpwa2HEKdUe/oqyLj7uZjq5XkZZKj6J6DF54p6dWFtl9pzGeatGRRvo4dig9cuc+
XiaaNS/56c0K3SczA91TmIQoH2Bp1cFUNcskpFJe5c7ci9OwC/J0NYZkKv7MckX/0kU4FC+I74n4
B87C2X2xbAwDWc4DmOBMZdVp5LSBhFg/dSHQU92QsM4rumTuF3EkqvwoHedQLgUbaHnTo05oO9sp
DcMwBcKRKnUCP5eOXtJ4kL6SGX1Be3gjxj3ilYZh4H03xjWpXZ+iuSlXMw76bsWDec6OKygiTO/C
Ni+/VQ4b8mM2q4JfjpSS4oJIpZI/VUo4f2EqTyykTU1wGxyqSHhVDjHzKxm0dCFm964ax6G2s9/S
sCBZQwWexkT6jVMNfthhlnkhVeHX59H21OwNy6FxI1SShMwPq1F94uBVL1vk5HZ2SW6eumU4ahoW
ieNI1+cZ5DYLjVU+ezpupvaFVfYEyqRhLNq4njgZG+V30xCQE8WaBn0eKwyIi0iESq+IdZV7ZBZV
+KXK55ZYqsUwH3QoMlhEjfCFCnLtVTVpc2/SzHnJczylGMN+zGxOay0audI1xysx9eFyFqWztFO7
YSRE4KIiqcfZb3XY+XMhE080VfKCDXpi7sLAPlRiI2cE/+AnJM4XpMPJMphKYreohAF9yIBKheNy
9klbFx6K8MciZC8FsE9N3UAz1PcKNmbh7Idy6i70VCAIC+oIJ3brRhhwjhLdVbSZZt8JcveE9GO6
DKhivpVahYFmWvW86lIYvQsIWwxUtl6b49hy7huZbaFZFWRWvQS1Oh2JFinVvSdSyezsqDCgnCCn
QUPQzn6N4+yodYtw0XM2Hz0vmY0E9vgLYeC1CHg0z9gZ/MHhd5CCpv0R69Kq8LtBCss3MCBLe9kX
SRoMPgXgXrtdmawwK1Or1Bzq0LvS7wqIh4ZZDH7JuDiBQ4X0MpkKS3PDDcjiLs8CNSfaD9uMncVZ
Li+qMbObOjcQC446SFNMO78ukwAvGk7ahYzGNLKzZpue9PbC5EHYps4MJZ+qiMfTtAu7cx0EmR2o
uAFZqJg6PdZJd9TocGhv6IBU9o43SkR264YbqE1x3NdhT0YICfW8SCv+aXKn4oWF/4RB4wZoeeKk
TKmgX9VZhD3aauLVrqstp26AllYJI0GiepC886khEN8V7hhYqtXAbFrNjeO04vvUGamJx3thO3UT
rVwFWkW4X7kDlJHJZvTWXjAGWlPUV0HWwuhj4kYLrVLtCUESO7EzA60R46oEcgaMzshdHbPsKIxD
yyoXM9CawgGjKg5hcHfWuZ9Jt/GiVIx2sQEzsDp2VAbZlPYr3gWDN+KeeLgKOjsXxQys5lFFipIi
vSr6ufCGKL7TyYwtpW7gtJ2briqjQa/yNGKeYPyT07fEcnADpyjgDZ0ip1vJGhXLdozXrZ5by8EN
mNatOyYQCetVItzIE0mceboh0nJ0smt+JU2cMHZcmLqr8UULDZOrQIYZsKQtKkzMwOmoGSmga6z9
GcPxtt5cKMGXTueo1nLNGFAl9ejmugp7f2J50XgOrbhfDaT7YjX/DYFn2znhOCBNOebgWYM2O3WT
Fi/bNJlWdqMbYNVNUNFw4trvXPoXTsj7ltH3dkObSG2nJJ8mp/PjyLkE8/hpItKybHjfcN8KJd04
ziUuZOcnQ6SWOuK3ZRqUdgqlBk6LtHUaV2ntO3EXL7JEnktSI7vFTg2cQkN3qNpROasiG7/GE/5I
eA48QouVTg2UqngIHfDXkw/Dtp03kzYS3tTS0M70UgOnfch1lLKm82EjBfqTdWAHvDaesV2ksWls
by90XWcEZUGp/bxs5mU5ys9RXFmW66gB0kDFtezjRvt8aqZFnlcw9fSlXuxGd3uSA2JA1C0Eiysn
73zgnbgXqg3xReYE1UcrtRIDoqQjXQOHY8NyjILIo/nwp1SxnUqJgdGZlW4SRED7aHhPPazGT1mt
ruzmbfhSNrBxiCmM7STtLdPTBWctcIEtVjoxEFoOQRB2NOxWKHCchZME5/GMLOsDxEAoxlUlZ4c4
K2BYvMsn+Uk1U2ZnWogBUSeCOL0pQSZZVLwvw/IoyCM7S04MdLJqmOgIVfxVOffHzUDOGLfzoCZ7
qZp4J8oKcjuRh+eqHP2iCexarsSAZZx1Y6Q1TLrKPwzOu8Ay9McGIjM3aao5BR2yKP3cjO57NQs7
M4UNOOq6T8dpEJ0/tQm+naeO+Imm7dJqZWMDkLQIxiKJ3c5vHWAVkCI9dgP3T7uxDUCmWdxy2HLt
rHgMwa2DxJq51NKvYQOSsK7rOkPgkaNYjB5vmbN0Xdnb4QYbmFRtLzvGe2f1ucxST0EN204kBh6j
MKpZHU2drxXQOgbaVh6uxa3d4AYiB2h5TVMRtCscVcdDBl3+miad5UIxvGWjNYIOIAyuMn5FdfUl
ZlNjKRUDlXD+y4Rq5barJqdXHMYedW85tknywkMsKR0xFI0JRedahclpzUZhJxWT4hW1rM8gmnVW
NZ+FN6PkQyYiu/AKGdAcXc2G1AXgj3TqkgVigSiXBOKf2M6yIAOf1ZCzADo1nR+yau0M/UdoPXyw
WorIQGdPKWoEBbloHfKl28aN11fEbp1vfm5hO3Brol5CMXqEeY/jlS7R6djXlgBFBkCTXCImI9r6
KqUXGfAPVwp2+FgK3ACoDhugSuq+81GVvWdOtkiayC5C2RxesSMT7hRTSPPWJ4STxZDjZoFZ8s1O
mwY+J2gntCrvWmA1iE9hO57Gkt/8/ND3O6J35z02XZAq4jT+hLPBy0pZHxV5YkPH2Ixu+M6SD4Xb
A2fIh/7RvCzm8lLS9iWWwWa5mVH4ZnADnxp6/GmEh8YvgXOTea1unDOnR9O1nWQMdA4OBaPINGi0
n762EL6NrfpsN7SBzg78TlSJsvVTEV6PVXWC8txiHW6EYmCzD1Qqkow1/tzX0aofQrIE3sgXu3kb
4IxnFrTNmLa+G1WLlE2XuXop5ty8+j5lGtAcHCgG95Vs/CjvufYaKZKLWlSjNyRETwu7+Rsg5Wkx
FmnJGz+L6V9ZxD46VWphEzdyNyA6AvUxEzJoAP99e9y3DfZwz2z6dDC6yZoKScTjhhKYOMMf894p
POZUf1gJxaRMRWNdpQ2KWp+TmA2rmeqJeYXKonRp9wADpywKQ6VVBktydN7HObmNa5tEfCMXA6NZ
zGvIlmHoYHLfdyh+F1Bh0YPaDG1gNFNTkNf91Pg0yInvKNK9x+EQW1B+N6MbMCWyR7yPYSUGaJ68
qal9yqxYapvBDZjmY+B0Yxs1ftFXyEO9PKqH0KY0vBncAGrXMK2ZCyIH83jWT+Qs46MdhpQBT3cI
M53UYePLICw8OU9nbhPbNM028zYA6sIqQSNJGx+X/RXF9XmDOrt5m9SlJobWhBic2m+F+hjj5n2W
1hYpHMzapC0FI8vTsEoaX4BkPBfY6F495crOHppUpI4mtZOUbg1Nm6heNCR9rx33gxXqTR4SQpBm
FRzVfhjTPPEGqFKsNHKEpWAMeCaJC5S0ZALcuFO+UFqI6yxGs6VGDXj2CRcBEO1qf3YbssAtuwRP
atM63+jUgKd2ClXysYTlUsLZQCnY2gkOYvaU26cWBZzNEwyMAicYueFYgOzDaJCLAipnfhCw2qaJ
sBnfAOqUaq2aPKh85bRpveiHKv+mXTnY5Iyb8Q2s4pwgNrhO5TfR1C7zUCQeSIgfWa1Mk20k5Tgq
1KPK15kgCySAzA6bAi3to8k26jKg37W0qPyWybDz8EzSdTqNRejZzd7wpmPciGYYQTZllJRe3OUf
xgzb+TyTbJSRcsgdqUHuhaqOpxa1R0NWRsd2Mzcg29OeTlU2VH4S8PkjKoPwGH4MpkotBWNgloKd
5GQCtbpFULdHUivKPB6UorZ8gIFb6MSlZVH1IHnaDidNoz5EdWZTmIclb/KNZJoT4Bc3lS9ZdxOH
7fsh7W7s5G6gNQymgWZZWPuycP8qygF7ERw1aykUA6o11MuVo/PKp02i/oKNueOxTvPebsmYLKMO
OeM0U176gFTXE8B78ZzJkSsrwZg0o2ZyoEGfwei8n7THcXWaFi9RmO5t1Z6ExuQY1fEI3DpFSr8X
aRh40CpOwNjIeEwXYe6G6XFeTcONztvshLbUEX4XRTW/TXUq6yv4rYu2uXFlLo5TaEqWx0laMOHJ
LIZKfDjWCg3ezJK6+TDUxNELNNVFui6jyKkXAgJLssQcCu0rWelRLzMMRbKFgBb1eKJrRyU+kWPE
ToIyGaYFRlBN+NMBWu90hGnSyiWVI4w5ZHE3H4W1G7Ww7Y7M+ignZJyXbZ/T4q9RMhZcdUw4yecW
87r21Uzc3m9GeN9l1c18laCeq0UhCU4XYpKhPg5xGbrnQhWwQQzVM7mBQ/IHryeiOanitpl9VLpq
OhryrGfLvmEhX/VyYFDAzqKeLcKsykuIZ113WqgmBoJ/XsYNPmvrsG2PMtxJdDaDtIcFp2l/Ms9O
ftkUPWJLhvp+9pKgCeabDCeltItCTKpXPjItUk1LX/CohKqP45GQunbQMmlelAUTBJJZ5UcivwtY
ehPI2HLehq3soQ0zZgTmzXXgt252GnBs0WEEQ8YNK8l7oKVgqCD58AMHoxc4buq5GS4tZUJ2y1UN
CqlIoWPnhyRJvDGtv4mksQv6uGEnE9jt2hcSlb6edHUJu8Li45J2uaUpMwxlJGKkCyJaP2xSds4g
fgXav+4+WZkyk+DV5GHf91Vf+qkK9R+Nqmeo5ReqsxO7SfGqi7iDPSJu6btQU/Y4Sc6jObTZcQYr
xmR4IYAwHNhQlf5UVkG+LNGQ+GONYsssx+R44SLGs0NhRYow5+OKtIWePenwtF7aCd8IbLq8HgIn
6kof+lTfhoqdcqe12c6xEY6B1EoPTV9PsvQj5AKJrGvlmC2om5BvdnM34NrzGjaXaVL5We3OypNl
TaHBrgixIWJsXsBA7FAVGUZjCAEC/KK4p+WQrOI4tgwQTLJXJYcgmUNw4dCiaRZAJxOLyhmQbycc
A7MDgj3TPC5K2F6bZaeC9rzzRN0IG3I/yMakerVJEQKLqQQzXGh5GhUU/QU57WRXCt4crrndkpBj
Xs95C/EqlLLGk4AF2peok3aLnhp5CKGZduONd0riPFy0Qx16ustzO4Nj8r1wg0c9Qp7sO1NB7yKg
mt/Nuc5taJ8bwRuI5YQWSQQHC/hwun/vnKRugRcoGAb+Qutw76a6zQMM2MIe1yAQmSr8OcO0ua3S
uC8XgSxItRza0rmF3WaXjuNmyRKiuNRdhC4ko0eRw3lpqX0D2LA5WCCdQPw5THWkFk6ewHkUeVRU
mV0abbLDBKIz5CwbyxR0ODjL4xA2nU311KGFFfpMftiMdAPbbEnhwwnXceqNQzIwL0lZbxlgmRwx
0c55UxB4wKQJcJZn/RGo+1+sJm9SxLIunzpXz4VfNUW7GEP6be645cRNhlhYz7htU5n7ENseZSQ9
JaS1KwGYBLHccVA4wIEifsf6dpE6DFoNw3xtJxSjXN9FWRPioS/8QDdqpSMSejmPLV2lSRIbZFwW
BWjUj5vR+ZwnA/3SOOBu7OZuILpNWFGyAuc+xFqXsp/Psjp84WiXzRB7UkWTJBaO0GcUTVn47Uii
U5w1ygvjcrBzYiZPbEhFrPqU5j5NVRl6iVL1aSR1EdnB1GSLMXcsqShQ7kteJIvaVccpw5OdHzD5
Yk1VhGHgxoXvsmg4b5ucLWSX9O+f1+nG3O8RvMkac4d06gcM/j2bWQ0hP2pDd5UhXMJBWpDVFXYx
lskgg3NrAjh3LCx9pGlXeRHvkg20kFva+WKTRJY7cVv3bgxrk5Mb3aHrEAd2yx7ORdsJIuBEi06h
BuYO1TW+jBso5c8aF3bqNUlkBSxGJwVK4ArLJrjuJ6e6KSJus5UJnLBJIsviAmtE2mxjg9X7Kqfc
72KuLIVuONgKqgsoyIsMmuFQlShr9d5hYWwpGLIrdj11xaSnOAOGAJzotICdh/WnOXPL3nJ8I9eF
k2mCoOqazJ8b+RlqRxe5jD4+D6onrNl9SLRF1Wc9gm41bA+EHatlkHhONMa3HKhOdubG5JPFkL4V
UbARe6UCKDi26iQXXNstd5NPVpJEj3MDkw/CCMpOmFQeHK1i6aFMRpkrZjnxFupveOjwtCxi4CMs
kqJIervii8koU/0QVBDZZj6OxLRUIUJXJWzmu7bSrEkqm0QMFa6hdpYhDsfyNEEYXRJScf3C7O/D
7z322CSWwY/Hk1EIDUtHaJ6/qzEu9HGc9nVzBImYJkfcZaJd1jwby3NngqzgvJJJnX+C3y9nR1qQ
+UQyZ+KeOwcajlaYnDR9lxd8JIu8rqd4MYdRMH8ugynWR0UFPneheTJ+oTljZ32VdKdTHPVHNNAD
DAEHYEQeymM230YYNre8TzeHVNwWsaraJSRsbIarzbCIEBA/L5MqcuYlfLuNLygJyt4ukDQJcUBr
rMlmN/IqDHBy2bupe05iElo62M1vJG8niaWT8hKqo6lPRnQnSP3exeGV3XIxbAzkmlPuiCH16Qw0
24ywE1K2L52isfE/+5aKkZpr7eTh3I6pX1dwUMdJ087ZsHQnYD0sB8gQwhP4jdUssqquwdGeu0LC
tcsF63nqO5UjViwdsqO5ysIPNnJSJkkumgINOSJN/b5k0dIJ5o9dQl6S0/4QR5kkOYzCWKeNTn2R
6fgGONXsnYrCcT0m2HmhsvnUI4wQAQWuDElVp6t2pKlYRl3d1LHXN1BsP4kH2M72QlK9X+WwYX1X
C0BPCHUvsnAVxl2aHmk+YmCHOdkqzmdFFkDotqsqwS/07D4pjKB2EjQZCK0gDhDdxEcwRDZnSMGP
YLtG3ODAaSNQCChSH0M7rqPDUUfxCwb6KU0YYJYUuJwzbMBdpmEtuxM3a/lRqVzo+4uwz5AVuwCO
y92VDoexRRxLB87ogBMFYaN7+KdbS5t9rRvxGMBuJ7eO46lJfCl5dwSUa+UFEbZLVuDnsXbn3sdQ
iqQaR37MFDuq+ilfKje2yuOUyaRDosJZJrNgifv4FAXUY6Wwk7kyqm0TRVlbdjD0PP9fzq6jOW6d
y/4iVhEkwLBl6KicLHvDkmQbAAGQIAnGXz9Hs5rXM9+8ql7b6sBGuPfcE2hZpd3OyOCq/jC55NCt
cF+TQ6qqQsngHDPv3EXXoXjJJYcOtEJYokeyKmw9d6d6GNzeY+HzVcfmJYWuYrGY1tDDYid8KK3t
abammu6ue/WLXeqnqq+Y78l9LAd7Buv1R8fXa7xiscYvOXQ8irk3BaPc6zXQuzF1zcHv9HVU1OSS
RuetC+Ypppd7WdddYUVy48X9UF73XC6251L73TiEbVo4Q+WyC4L51fZKXQcqIqPrn/tTtKnrNG3S
opm6O6Xbfd23113il1S6VSwLNxyFlHajzJqx8fNNs385ef/vpgeShH9+7gns/A3yPmyiYWozsMZy
G8Fg+Kpnfkml2+DQM0zOSoiWzAoLcdt2WdU36XWEtOTbMf1/1oCpWaG5UCwtEtpuQZboqj+3i5LX
iCCx3C9dvcaoqZq4C9PCzBtmto9gAfzLk/nvVv5/l4HJJZeORhuBMxUXe7J64XT2pWHQF3EYiL7A
JqndS5ZuYRZ3k2FlBHRtzjun2ARbThutu25M/a7cLOHBh4lZMO2rJJTxVQg8nLj/+VgXryMw3XDf
7VLv+FGGfjKWYlBDcxUCAfv6f75BI6VDWpeIi6UXEQ6otR6bXCDYILyq90DI5z/foHdq3KbKjuXY
CluahM6FTelVSHNyScNDycZCG5qxJN+mXzPrINOm8VX86uSShWfjiQ6Vw4tPI0yc9UC7rNXBdRy/
JLrY7VSMkMKPzVgGNbF5qEidAZH4vGq3X5LwWoXcAz+sXDkFwmSJ57GiW6h/3b126fjFwTX1qRe6
sgWzJmtVz+90HLq36z77ReFMZ2tDEnWu9FJMPajaeClXduWDubiSZT+TFoNYV8KgMnhozKI+I3+L
ryuDLgl4GxNz58ZpKJsm0jksrGEHQ6trLE9wBEYXW1WnLtzChA2ljJd+xyoHo3FPXTdjTy6tvsI5
CDet3FCGsxFgXLmXbRqXfzlj/8PVdsnBG+cOflnxOpRrTLZM+arPY3VlrXJJwWNqjLyww1PfDLxa
Zrf+9XtxjZYQD/2Sgudt1nSVDseSQz1TpLMQOc7j64b3yIv55+G4QQZRyQmFVWyDz8GEz0YE14ir
vz/5xY0sDCDl1tKxlH7vZ4sNqrKqQKP7/3fpf2gTLy2+NFFdoNow2UWVZtODGI00uzUKdL+jvcUt
+P+/zX9aOBf7tZrCipIaXwKJ614xBYznzTJexwRL2MXtakUVOxfh1TlvZJGABpan7fr7uo9+sV1V
jeMAfMa+tAhSyaXp6mIw1XUXH7u4VVNLfWcY68tJjdPOiCRAukG6XXfzXTLBVhNG0dbPfenEpndk
UK8bqdl1P+klD2wThm4tsJ7SJiLOjV7qHJTU62j/ySURrInX2MVJZUvPwPW63myThXa9xrYJe+qS
BlZRqntSR7aUrhP5xozOEzlcYyn4/eoXO3YkKyDnnie7um62l823y1vtN//mX/8fttIlC6wK55mM
ICuXrCfQo3wXHDYg/4YR/qdXv9iolBDA1Wua7qgH6HzyvlrdvFy1kS7ZX4oEpEKQRryDyVels2kD
O9GJZbiKx5pc0r+IbsN28/t0x6xpQMCtl0jcREQ3yXV7lV7sVTskI6p4m+7SgWR1Gpy0f2Uldkn+
ggtX59YAL20orr9vPkRzHSExuWR+IRVCViLu0t327XukZkJzKpL5uoLgkvlV+1q4bW1pAQuuQ9Pb
Bz+6xkoQu+iS9uUzkIpCY2gRgf5QN94NbeTjVSvxf1G+4CEk+rChRRCNhuyp1dBdi9mMr9e9/vfm
+h9jz8aSrtZjG+9oSxb4p9OBnr6lev9mJvjdW/wfne6l2Zf0lKXJXEU7Y73h4KppMndD7HNeQqca
V0dutlncuq361+aaIW3qP7zpxSUbr0HVTHWnkY3CncvTwTV5FS28zXja2e1+Ioz8ggFemUwwVshW
3o2/0hq8ck/7JutcO4q31RmMxSFxm+6UqsR4C22ae0uiyTwu0WZLtda6PqotGWQhVuO/NSZ0u5RX
k9j1wteHaaRgdQqPdLnAlP/gW39646M/3Y8Vi86RqPzbmIn31KbghAcIxkCUGpwSxl1LPHfYdD//
mTcTn1IfYTi57GpXGhfatxm0j4/vXXisEeabC+gdwgzYP+/ysK3MByc1id7HINEHf5nIY5CuKc8B
GexqYprnOG7am3ZMwy0PuNyZCC8LknQhWDi/sECz8ATXee8n3FU+A7gJf1bBYu8aKCHVxzceclxD
+4Fzhf+phGCPPJleF599aNftfTIXFBLvXQQIGblwXZvXCqwLz5dzJts1kLeyHYw4+zRo8btEAvbN
ysNtvDSnaZr3lU7newlH8z3EYj2+tM9U5uMnXBO4SEv4nPN2hDht6e4rr/mSKh50Hqn0sfW324pU
LIPG72nd6ikf1iDYLaGsHjTIpNmyxG9QtlQZcQE9Qys+vI1zhYFPH40QnwzbKvJKVf1NrwkvbDIW
k/I/4hlBW52n6hJD77jrszCcaXdDKvzorQtV2flrOTPhnkemYOQiqUAyXTyVPe8SyEfkRH4a1dR/
QORWNttm12AgapMJeiDtFQ1W3/NYmeW8jY38FYpYvkRxA1GPXZAgpclcphEfS72E3osibUoyCpDu
z4LopVtIaFTBYzqKbGn5djNsYUoLtjLvaTbLvI+N6gj+Sax/atjHZ5BR9YWrYcVDES+MUgJ8oZuu
abw962CFlATzcjOBCH0n42r5uQXtmiGOEBoWL7xt6ZpmXZ0+T+HMn0cIs7Ler71C22g4CGEIXOpi
Ua6qT2ThQY277ljbd4dG4dGlMhluEj0gf6ELnHnCmHryMjsgasxlidg+otlsXYaUMzxrRV7Cjtug
CHx4JhYNoSvIGHZQwaEnnlemsTAnuJ759BlyNKOyfqxjtOyxNMeAQXz5ybY6Er90EAue8YHdTNaw
wgT2ZW2g+b7rgCOoXWiXHUyC2XJYu2nuc9gqB+5s+vFWwNnmS5HqA9KHcKf8X5E/nIzCW/ftRv/C
0nGeZOYrfP5nGktyjq3lEA31sSqixhuW96Gvsphy73bs3MFLb52O5R0ioY6q7/MFSEZ4HAe762gv
eK5RPb7ZicbZSORBcAQ7NCBXH8iE0TnthrnsETOTz4HKNggv9spVG83UFIIVC0JBCfrnQbBge5za
eaiz0IldNTUNvCblsEendy8q/TVjYWcT9eFQ0fY41WJZ949qjDNSG3rXD+TFbKEFaUdG+81flz0P
27shXB62AGNKDBQyt/hxUYNtRnMdktwNo/sUGNEVepXedwhFCJPeNl7NDiOIkef1MvMdwt7AZgBB
oS7WMSyXIIwAW6rNbWXDWJqHQSqPw9bAkjRIyZ3t1xvhQMbDutB366T3XYB38Kee5DKJ8xm+YNkS
sV06dyXhp7qdu0zW9jax9ECHM7xkkVewSzuxHzoNXvrtOOqsrZtT4HjWN/OasSTNZRgmOUdZkdQn
6LqyhN8unbsf1PK5eF8DqX+PM2rUQcMRNKantbo3af1osZ2bzuU1/x15S1ZPOCrpTVh1R7Aadn2Q
5kNqi6rdnsKa3MjO3q9hnRNDfmKsv+VOL7noV5nB0+wBaqAOVMlY5A4cnUW38gms63jGHdUeljQY
89VPLegdHoz/x2iehn2tpP87SaaHafSXktI/Qo/0XvU0xDLWJrfDcA7QdOdj6/GsbenXwqF4SXVe
6eoB10pOZ3dc4Ru8r5e4+7KNLQbwP7KUQyA+euJHsPIXDfQxm4GrZ0k7WrSo1ReCLX6SxvtBU/o5
bOkt1nK+Je2H8ILXOYzgzAxs3/eFD0Nf8e688E41kHwNHsmRBseP1fhskBHaRzsvfax60t0hukcd
WfCDRPEOEQdwjmY3TRDz3UTT12nWtyRJtnytlxsdJyUGnntbk4ybYxilO4+QOwgrdSasOI+VesJx
l3PhH1u/PsCto0xIW8xhP2ZcNDixyLnj7t5THi9a2YK7y48ICAROJn8yZFhsurpvk/bFmLiMkxyx
RaXa4ofYX3dhz89ihCgGd72YhiefvzuyZDjBDjzYzpWQD+Pggb1j7zh+V2mbMpjg4W1d7vEpymtv
uOeyP4z6Txx9BaF6k3LBll6LiJMiUuyUtvc6EWumTAiaSQJVYXAEQ2m/GH8/VOupHb4CW++HELkS
JPGzrruBNWjmJY88fBo8ND7IJ7pN5foU9l2XuRk6g5XJQo66YLReD1PSs2xK4THUjK5AeXeeXXys
EA4iWHxPLN7OD/pc23g/pnVuIPHKmz664XF0VzfjsvMrVOHtsfKbl1rS3ygTeLF6p7CtcxoMh216
mVOCHxEixXiCtLOfeRlPY96nLE/pL5g/nWz60czbgUbhkG8GDwrRLv0u1MO4X2eTqXjV93rxJLiC
3n3f9C5jTEz7sNNb1sRyKoHylrxOf7bRXHcfyg+H5mML++UMJdQ9FNlgTmdJokfv72AQK4nHEM73
2wT58AONmZY/U3xpkQXOX9rbpRmf5hbNRbLO0171bN0HosJtHGA/BCKV9ymuLUTFpW8xCXWxEArW
tOhj7EPVxc8TQb5OqnYD7IiLZQkLS7nDow+SZcm5v8xp0YdeUqR8q1BqKKVu2fA9sYnGIDrgDmTv
bTXiRqvqdLhTq9b5OKY8/JjiOjjXKUn2rRk/3fawTvYP8g9fqb/9hufSfSO8H6yT5tCgSiNVeOKC
POitu2vAQd27AeuoAg+7HIN6yrTfJ18KeVZFvFL5sxmqgOeR4O1724hxjxLtmNbrhrvTj954QAsP
4E7WVP0CaWra9wUdkvhBeQr7VyZ15oBHPiCjb/ic4KCUkjBBUKj6QMiSPI0e/BOgmIUqfkhOpFFL
EYY4+nSKMDxhQoNqG4P/OiLqttItw53cmh1CkzCCmJTWfQ7VZaeKpl9MW3iirgrm8D0af4V9YjBt
zD/jaIlupvkVvhDfngpM7vshmXmxJOoeyEJShBwMkqwVXbsevK6ib8Rrg7Pi7ZwR4k3tyXNJ+IDe
9blvLep9lVvbVOfBjetRD4nQBRSr8bFD3fUILfGYFkMoEnjvBtFU51MX/DZp+gnf0mhHuvuOtt7f
ZWV3jEbPFlE8DgI0cOuCh1bgoh2FoDssoymzzG8fliqOXoN++8S3CBHRg2gvnbAtx6g4czGRz0a7
aCidC+wHKHOjOZq6e/JW5e0mk3Z/J9OqPA3CgoMpBNUKwk4WTTNYgxeNjT8rcMF3kafig9OePPBw
yVSEU6bTPHzbeBqeN92ERzJHPFvi6ITYlxUBr8nAcrAb4FWXxAc/mBWGkMrggNyQmRg9tIC1wbwK
/0TbTJ4HmJ9VfUJ2Cmk9meH+niaYDJQavwQIeAYhI8yqXdKJ+qhx+rVQJQX9Lll07R2WyvZxIQCh
5qshUK2sqHKCDG/3OWKVZ7SrjzUiA3xFX8Zuwvzfr+yflQ/rSY6pwbno0YdYMhjoC9SumI8GZW8l
TOObAMeFSlaJ3CXvbuUJrstJJ3OJcOkceurlnEbhcZKmwBV8F63knq7TuZ5oPWTe2IKRslqocc04
34o4vI8gLhbZSGW9FHqCaXTgyYjARj5FgKsZ42c4kWSjORMuUUkM6zuWI0MBIvu9Rzz+CJ3m++LR
5YXaGoW1HE/Kup8zt/NrQoesdcScYgzhcLfFPyLOAxzB3rOS6324rMsuYis6v6qL84qiVM2QxgEd
+DjXhR+2uqS865piS6vjGnhZTdHSEVQza1RjrD4i120fR0nwRJXswBBwNtB3nMRpeDOHNpF5jP4N
thutxsJdw8eOEg4yATtvKxXdg4g3sUsYZmwFds5EM8maRucQvPuvQm/qZJ13BEwI5YtcGskzr6Xz
nKfa9O44LDB/KEZYnY8HxrdluUm3wHvmc10PDym4sbiJ0RTJ+dFvmm03wEGuf0G2Zb2jSz2w8zAs
edSh7Iqmx8Yt+OajEpmp0C7oLe/n9nld7ZSDzphJYpvcn0mHWhRvPwgYCRAPBJqh4L64XVeWB0tw
g8CY88aGJ3S5OWrfG2PHm25p9gEmZaVP9GsQtW0+baSQnH1xstgsQopbZqYaaIBrHqvaeShyYT/L
kj7ItoU8zDNc3dza5PC4PjCb7m27FXIxGX63jHga5Th63A4lOJ131cbekW2QoZHSob+vQ3WCeLSY
BC16CvqJ2yD7FJh+ZciUPHiV/NEMOsW1TI9rjZiBQyrC8Cc0x2bfUFzNuoVAbYc9e2oYvZNVFwEJ
rrsEXZR3M6u5fxv8Dtt4FI8wz8pgRanLumc2A+EtbTNgX37BBvM4x3V/lIPXmadG9x/CJW3BEYQ7
4tMwgZBUs/LdYkhcNij9oyibkuRJ1h1TJ4dqX77WATbvcdqmBusHonmk8hrN9LH9bqpV+lxLOw/5
OsJg01u+hiameYqIkOPc99hPUtz1lEYP/WYawPCTzjAwZguKudCNCI1HRwkWOMKKDSDSfZ10FTuk
CJTc8fi7ow9M+IkfzJbDKsGCm1c/R+oyf2YqAZ9Z9wjkytLWb5IjgUvAK3bMd/sEOvQTrz2LzAOM
vRS/rZhXhgGKTNT+Oh6nsYQ4j0KGoqd+MjcVHDbtUoB8QcqAT/x+ddP2uLIo2lmq0ft1/ubPN4DJ
9WMdp8ML8Pll79ijlyYmbxtn7r1QVZLnJnCCvDj4ChS+JMdG0oXkiBiZUCRMg3dw6wa7zS3+PdJ1
Kej3/Wf66TQsDg1k19x6bfU9RO/GHccLfhnArtkkjENBF5ijDvHN4ZmW022tXkFASneqNebohhUL
dYzRtSOW6UWnUp3qyId9yhQG91vY/hqgfLoBkNiFmdfPjXk01nd8zGretMHRSyWqqGqeStn7ZM23
QVl78IKNlH4dBlFmp76rP6UNkJcyzjdwbP32JEa69FoSj8bl6myRQFlVBmlvBwB/Un54A5kPFcC0
4Y+njRPlNnsWDJfa+j0osLo/stD0v4ynUYMQY6Lvmtg5VBI5vBrC+rGu5Gvo5vPA6zWDgrN9H4gM
DNooaB+OljK/TEcz4vTUUTO8t6i9CJ4mWHB5qJcOM4LUB7tXN3+3QeouE76bOMEFLMMXAVBjKxaP
79oxSqbHGTXPEzA+P9j34Jjvmqb/CrQHi49YTZYfQkAKSNtmhiQFiF6GZQgfGngeG9YMe0Qa81tN
5+5XaJtQ5RhRBLeVMq+j6Jdfln/TuAbYwZRwDZluIrV4bTarsAUUxSIwgmw3HlcwHBCpHabRM/Ga
+AwUeDz3kcGOX5WeMVYVBmTKdj5MYRO9xKu/ZhNpgLTV/LHyveYhXOgh1Cz96+OmI3niOCoOMwU4
DKzuftVrDLcV0dIfzjNhX6CIqot5DPSt2Zy8U4F497UNdlzY9dQx4+cd64NdoyQ9GRKtGQ+M+grp
pADuwWkF62X9OSWS4lapLNtubW0i8uIB9VXZsKz8bxqPci6w35syQR7pUpC0rc5hy70HA1/OjAC5
up8oOu90RC0hwqlR2bxi1y7BxEwmV9O/TBLEkuM0tPV92FK6gURJN/NR1UGSyVQd16pGG6lM3sXI
feaAZFidmC4LwnXO+6SFqxjSy+44t6HIbC9/O8a2g4GvIczY4M3yK+hxGu6Unjyxd5CjZf7az/Gd
H68dXCS2IAjx/5wpPev/QNfcTzvG1+h2szT0CyA1Scaaxf01QkenqOIWMtdGpFkLrdtPV9eQa0w4
02A803/GafwxtLo7gmY2Z+MSo6RXZdWlw73g44o+fb6ndTzmJmqXL2NduA9mL/1IgM+h467Yc0Pq
7nYh3g+zeE05xM2SoVhsi3Fq2/tR1wxwaEuH38A++4yZPjzMCAw5esPcznkoFnHXTR3ofiPdpuVQ
zxGuTwQ8AqjO+BySFBYrtdbvVaeTg/GCSv5qY1xq6NK+WL0md6pTyedgfR3lKcIIEIGoYR8EDIof
qYHmS8f0ZWqFzvth8gvdGNnnAWun956ig699pm9DsqAN6cWcCb0sy75X2r+HcVpcMmXLSNS47qvk
YxvhXYreu/XoVwo/mV23UoZNrOxD0AvKS+B76/qCIn/7YXn60jRw4jHQbqBzxm8WlrPQQwZhWl0/
cxVsdy71+c4PuqS+N4HmVb6NAmeHFC74lXpx+9MpbbMWtS2UVCNvAxzPQ5OTGe3bvt/Yg+dCfy5W
qgTCYgQGDl4eGMIe+5akc8ln/AVTLsqrxIcBP/o9jBqOywbLuTPss1VBpf7oFmbek3T7sHOS3ow9
MxD6Rf47x3GEBru7j5i9b+CfLgvGVLzszdAQWHhRtYiDt6UBqnwP4Ni6pL9jVXXLTW3Spxig9dlZ
8MfmhrvDHME5CRn0qrqrca/lzvigCE0ad+9Iti+Y3JisnhlHAUUrr1jklswnigTE7QAX8fBdNB43
u56b9cgm87YauuLugAPa4wC5UHPP4RifHKKB+MljSteuxNmF+lg1q7tB0Wn0TdySAx1J6zKdsjW6
QwN8YhzwClzgtmz2B7gioaNHXwfHcphb++mg0CfNR3gwvRkykPZoeaSPfeXseYLLkodhlc/QCM4J
7AgofGBRgDWjt4fvdlTtKidnzLPrcTiGZoOjD0oU2OW7MfcC1O75lq7BjiYe4XebaM7QAfclnTEJ
WWaahz6PM/jf2zFvW5hiFsHQLi3Acxw/hdgan731cY2YMGTuYIXXEsXz4vcDrqmEbuUGktdL35v1
cd0ourWYLy996nuaZBbFbj4q8kxG5k95DHJ5nFFNnn3gLynrdbBPg9SDpVSAOQbrlc/PW9MufbbG
oV4LafWGoMXqvV9jVE4ktT+xiECY6KKaZ9QGi/wyaRMcGiaHrAJAKjY0nPACoqxwIypbXzVdlTm+
fI2+vJGrjMLTIFTQlEhA6goRQhDqJsg7+tU3dQlccXBFVCHzVy+VyampTj4RsuiAnsOibvyVEAx9
gP7rvoAb70F65NU1rC29yucFaqevqWsXiCH8FF2WUdFe1WLwi0h4Xm0A04360NasurW0dzskJ06o
CmcMAoWY/sQgyd6sPncJwGRvaMrm2wIddgfRiDrDkgAOXFVSZQGOyAcc94CWGsTC11kqp+mHP/Of
W0vmzIeC+cxsP/8KfMRhZL301hwJZF1GOZ2KiIy43TJIPukhSNAiY2G9aRNVZ0z+qkcUKexRa8Au
Xtp5f2Qk0qJLVyeKyMys/bF2IWNAk6LGJU+9FxK2C9W2yePsYHf4glo4lsC0Pf80IvNMPYrOxUuT
9dMcq98d9cWJQ/C/6+tlM+fZpMZlpq+9Ix3GzsL4S3cNioNxCtmb5zdGHOxohbpT8CdPn/C5Bg/a
ZrRwd0O1VavLeRcsy6nBasqsiwfW5JIxDHdg/9ewPSCZVJXR5LfkE0zTEIfeBo83PQaw3CQu2c4I
P9+g8tTnsN+26iQ6DBFSmPlMu2aUbMUt0DsNMJJhtegJJMahXVt0oyYJpnu3EXj8VGQpIqZ6VBc0
Gr0Co9BkOFReLZ9HzxtTlFRbWB8mt83pfjStVxXdHFTrTYic9Yc1Riv70CcD3Rnn3rdoGmuVSa1d
ukPoKHenVIEDc7eCVJns0OzGvHBVxTo4hVCx3ACbqFXebj1xOQXu4AFP9FPJTWE3xPxkzlcGdj4N
de4BRjP0Q/i+3vmJ6PBXkB/Vd+0cOdll00pTnOvpmnW4NMmRhJgi37Oh85qPQC4JjjVvGwxuQx6j
5hFGi992GxMgEAoRwIQM7ViMQewhIUGOZTLEqs0YlWuOUaN7D2X73DQzwoxanshpt27bUpfMoI58
FdsQ9wdaQ2s1cFmHwOqGSN8uqE2D34ThXkr49BbbpGl/wDsvLKWoIHJHjHJ6o4IVByc4Ch8VHztA
tGIeEbg5iJodRmie6gNWCGkO0Nk69io95heG+E9VuLVLKWq32kMlkfR9CNbU/7TOQutF4eln7BK/
VlUHCGi14ikCwXoqVR8nDSr5QDxJtkDGXzfhyX2jhpNI+wPMsLY9yg6cjdPwU8IZdcqgSHXP6eZJ
DPXQqRfRVPnHhQ9izBwZl1c21p7Lje/CH6HSicv7LkW+jIeJZt4MYYK5YTTfTcSLT8u22hy9CIqV
0d9qpKB9e2YKy1ExGhQUSWdgkUrMNBeM9GrXkwr9dhdW21vT8QXDdkGCW6c6+YB7AcJaB3M2jDVj
DFFxNtAc4A+ubMh1zk1kxXsiYeiemsq7I3PzA6OXumj7JnozTg0hICfdPK9dvQD997cTdQSTYeyN
ihdwf6CnbeyiHz6Fr33gLeI02WXKN4zk9qTroqIfUvKbwQdkgittsJVK4UnCUawCgrA1JVyKlqxZ
ZHSDUjXcw0glBge6A+gfw1Px1jWtMw16faApzzb2yT7UHn4PRDv7+6WuAHfZLvKaWxeM3WGjtL9J
NvTKfQBXR1TAJP7b8DhAFBvMSI8KTIj1LOuRvQtc2ygJdN//tr0n7C9d6/VX14MJ+BHZtBr+Jhik
QbnKxDkCSrDslqqeC4wmbFRg/l7Lk2nNJjIO59cdXSXD/HqWPngJCH77L47OY7lSZYmiX1QReDMF
jpe33T0hrtpgi4LCFXz9W3qzjr5G0hFUZe69cmexLbpPOPAV9INaeDRLdANaRJcyFhtl2EzhXJfW
nuOnCc0sUSSlnmcdNfUnent0sSLmIRA1S5Z2IWXU1a0Ts39297VRf22sZK9O1Cq8tz7vovg4W16X
Lhq9fnXok5DHNPakOyNPRYIAvVtfj+TG1CR3FLfYnczyjyHXqaIhiac9swR9yA2fycmfq9VeLhvE
4nvYSYqNNjfjg9+ylvdUsjH3MRqmoEwHw2f27EyhbLNuK7uf4YhTf+bi4FhpGw/NI1+boHyQzTYT
e54XXqsS3qq+uO6OPelsG8tpPq1jIO9zJJQ+0xzb8822ZmtOuil8cqdd2llX2wVHkVWSgbuZyQpv
tRq3p2qs2+oes15dCgcNP2HcfKpfl7UP7liZ4e3pSJvZ02WF+kkO27Y9hGQw95nYYl2k4LbjehZr
v5YJR0OAiCvqrmXhtpnQO1N/HCsf4cFBFbXi+osDS5hbAYAxe7VO9m3tX6a6CsQPl8kW8Yk2IDNU
snrnzll9N+XQ5UTup4VnjAn3Q7/J5qQdz2bepEIageUYPNrq3V8wDHb1qifT+4eO5kTjojWxPK0M
vT7lax+3WFh4Xy6TJRfWOvcB1U9OSOTibi9dr/cfs263Dle3ejRbN/5U+5wfN5pIdHjjvmh/L4RM
jBWsPzRuyq3W85bFgZn+Yu23j0696+1o6a380yxz+6Jb87nJshoehM2W57Jl9Dlz/dh+KTWFrtOJ
hgeOKMmnkfvvGgYlCz4KnsvgOCBYALzkwIUyrCLEX0sOD305lGTF2ixdOwIEtep+J990g+3gQruV
RTQ+I/RO5ujblbc8Oq7D3hO52Jv96kXdWh6Vy9LTB79q2jqJxpm9VqOXQ3JGlZiCh63r+YJh2XTF
+zyP2Hi1cvJ0jBZEIJ/J8LSFpdlvdt0Nyk46TzvgSB0/anWqqZsODVvx9D2VdEwPkU8R77MJKrm8
dN23h+mOy0qD1gRB+dQFTmXdunGtXtwAOe+1lEU7HKa5XZ27hmDp92HwB4R4JdAq9VKV2xePhX2I
chdyQeMd9CkSfmvfe5Q7aPLByBchcNXa41tEiUCR1w5CQS5UQB712ruKodXRX391cgoPddSyLgOV
iLjKt55UQ4wQry4++Amo19ISNZBKyVbgMSL2QZh0tD50cakfw4j+NVwDd/rUO2gFFnNvnyaAuIyl
laUqs7KX869QEkV6RDuTyeZ6YrpUfLvW84z4F9LhBkO2dILXwvhreAtzpbn07XX4K5eGO3AgfXhL
VWx+NPT44J+uZjeO7VUuRlZLjkwyuvZ+jKdcrBOiEOf3A7xF/VhVjldRSg/eRryEbKxE1lV1sP1+
yXqpTZG5yK8Zhev2GG17wDtIY3Ubo6ixDtFgdpPEsmi4kXaPinJF5SguTdD509vc5ja/Sz3bqe0W
/+FZBoetD3YgLWsnwncJJPdFt0VNtrVog2m+lt557Scf6IecNsUsR6JNXZ7LqSe63SO5t+bZSvd9
immkLSGDLIh7/20vuI64hJ1slaF7K6KWcaEgrgfeItsJCvYCoiwObieoQkkafPymSppk6PyoPKMg
o9Pu9QiJMAhHP1krplzCTzndFZRHO8KF7emnRfRkxEwmTAMyi+8ZHiIZGIWCLpOz7R6GK1KM1K34
utMefnsS4/SBYWQvWdOvIvXNvKY4w9XZ8zxa86DYrtgE7a8awuS+7JYAlyp4bn0teZhb2qySzDrk
F6upk66FJbOFiQVjc1t9JnK7K/nkOS2uxqridUwKVZTbcfPpJc7B4hQfvqma/bg4YaczSVlujp2u
feATJhHeVxGFr1Yx9sVx7CsXVmgQY5EfLCxKWjvSmSlBOdvzQ2mDvKQBMoANK2hGQKedzpCrt7T+
VBMtwrsiQ55PDNc7jYk6zraKwufXIoblEHUxOEZOsNcHDsK6sOBjXh/pAu1k0FNwVxXrcqdoqFKi
jEceJst950UTZQaR7q98lGY9F2wxzjqYFmACakWhzhZrtq+LZe6ijajUdOx6Ie5ZjOngU5vmEchs
iFLSVFfr6itvd47DWLJxMs/NP9aBoS03fbk8ltIHiVK9idgPxA1/iPzZ//4+w5smsy5pqr7/mqxg
WYGd4/Eahh6CP6cien1XvUV9Wx8aKXVz6qz8nzduyIu1ZcLjrGr6SmkJgTPs6cA/0c4QobLZzVvs
iEfOp+VYFYhI7sqfFna/pqMXTxmGSWcnDfvbU2/mjvXaJj6Eo9f83oP8sZ7y52bQ3ZzttryRlhNb
x1aZ9jBG0wo5FMVNfdyM69/4cs1rsPsIHuNsJUEf9t1FrDPLD3S/HohtX5bUX4KYnOlFvVds5MWO
DbW69wsRvUXArjXfUbd0Sc9TkKnWQuIUXX7cG0mAPzlt4jOujHd0umDJqrzy/6Jt7H1SWG7JEoq5
v1vBMmFYhjlh3BBrZ5kYT0/cRt5pm/VxG8MHiM7DrpMYClCUTqlQbCP7tw5HyzpN3+SnReS1/0TL
K86k7vbmZeJKptdiKGKcYEiTljcuMcssg1+zmqZb3w9+eApKr7wYbyRRH5deWRmNPtJKyGay08Kt
XdwN4VaeSnzHN+ThKI28xrmXI032MKi/1gQDNZulQIqulB28hGQJ4VOaog2TLW8midsS1PYLU7x/
Odi/I11866Kpyib4DgTqg+o8Vx7x4jsrs9q9CC+trDiutpZPsynC+UVGLUU9yX+1fyPkx7WzcGXp
JcyiRpJXs7SewrXw679ULO16tZaqeVqI59yebAAVKEJvTiJjefHVl4MBF+i02O4oipZ7fx/0BV1d
GZgw13A8J/tSFuLUN/RkSbsYlK516J9r1plDUkliaXY8029sISnIrCtTI7sqXUO/OAx2XGaDJx9H
5BkrlRNtbehCdDy3uPJt5sbWJwbkv46IIRQgGvssHyTek2JuELnobVlKsz9qS6CP14Fny8/RHT+l
nX/vVlKv4cj8YlYb5e9vbYfx0lId8U/m7jnkoXdvnlVBp1k5Meiu5+Ad02HkDqcVPVnNyqBgAMkj
T/roVkY/98u0nbcocJKgXHr3FvAEwViv4c9iNvb4CXItMbNMGXB+UgZuyFzjn1CPPxb2D63sTqtf
xz13iwx32w8y5EW8FQ9jqXQrd84GHJfxOYboWE9bpK9zPmzuTTg0Ud8s7ptvo0gmce62zsO4R2b7
p729qi+aiT6RMvsxlYnq2p/fcZuf4Tb/8fM+/9vM3DuTl8eQANN9GEXe/daWJj7E6xrQj1TGV8kY
In9Q5G9O6uW6ZtnLRCAUxEftFs/l2jGTvLq4bqeBZUEaaW5+KPphzKzckimlx5+VsPOnOcJ1+saK
rXOhenmohtE/jDAkx3jrieRranHuHe6yHRPhju3RFg8MLgPuLJUDLSLyrTb3DmwFMmhn0pk69l3R
IyTMdSK3C00TQFH/Wu2q7M4N6f7+VSDpoZYP6948jKspH+OifaClA5N16/rWrWZxKXn6Jj+5gRuO
tyiHsaxyr7hzXWdK7bAS4097pxCh39MGl3iqWlOQSzPEDbsoUdHiUIfPndzjM8uXmbCTgfkB9zPf
4rILTh24xUMVV/3Xui77XwocYHirEDfSk6Lb5pdEwNUE7bKulKU0yfxNDI0x7EpUTZwj4SpQGYew
uV/mkDUpgexvc4xoWrm5hRbfzEmg6T3CEcQid1rrroTp+MXO7ea+Nf0b7AFK4RR94MA9l/X8qAY5
/bK9IT7Mu4ujJb2ofZrCYHsqDCr2dc2tMYtWLvKOlV5QYY4+ebRkuGZLxAIkE9zcJXgcBSc5NvFy
t3pjC2AVyLQuuYN6mqzMkdZPLjnr1OMMIkd4DBmsW/w7KIHPk8XHtsx2YDQ/bRybJnl0NkH1OI8v
HBr21V79k40w8ilHP9utUJXU73ZbpYGhrsJ8V9L7YWHOgiVp515t3h4yH6QMtK4kbpmr1eO/C8p7
z+sY2AgcehQqkGG5ULTkR9vt7oOZzQ9pwZFUXMlcQFkBYEpwhfU12Mx+EUyOICng7FOmxigeKJHB
s18jrDZb9cPxpXNxPMq0fqzH4W7erPPce/9EZakXN3ota2CBLIe2FGHnOmRGGG6Gzs+WvvwTw1id
/GGzjqGA6wobjIuF/pKPhs0MB3zuJX9aJufTKmr2j7cFjmrQzzm4lDc5y5MRNYR+XplzSMwIZJnm
k3QGarV4gXgpcBvSvovkJYBJfIVEAmr0nby8yGpZzRPx3I+7F6nzNAwXVDf3JXbFeqCoNujRXvW8
RbXH4ABTQN/AU/xazGCr7AV97lVY0DTXgfCywjGhSrY18rd0ZffWj28dNrH8fr7YncyzaXEkAFfX
tCDf+1+yAFgjjBh75ThozyG1OKfBNj9Ojh2ndoesT/LWmh9XJ7amuznnR0/7aOuRtNvAHdJdzYIF
HFTrEM3OzoSSEevbrmurynrTxMm2dz78Y0c3GdXBh7+o4rja07+9AerlSp/grAl5do5lVO9cKFZ4
9H12sdRkK/wXdfkCChiq5s4duylth/EhZPvJpdLDBZhAXAzSfeo7TCOMnrxzxMZKBW7HiIIyrA5d
v3KIm5JZ54YRBz7+2ZqycS1/h5vtnWnPa+9Qr8Y7uFudJ8ZGTatbKLApYhFS4joU+4lkG+Idcwbu
ggJW/LEV8Xi0RAWfVKsHO1NmKVNScdYDYKlsnyPHiBN82/JIuPVcHRZrihIN1+Up/6Ez7tKwl6SC
NrPD/Wef7wsv9jZdrA6YaOt44vARPXEXyOrUGB5vSDY93+0Ubbd+q7GXmF84u6LiwQpz0hgJ+2G/
tKc8Pm1iL6LEjXpXp6hf5tg3pnr83vrBj75LMnT/dQKw59g7oXqr2anyNXaDd2ymdaYKGKsoaK9x
rGKZTKGOmJ2JiAdMdovJtqPpR9U8IlJ9w+4QyFVi9IDyY/XBQbjSugHIUXGrAHK90395RmAV/XqK
ripcCN35VmSCcO/1wQkDeQzaoTzP3nIXlw5vmq2X7Xvj317dhVblvwTFEP8hgamgjxr6CiyyoD2h
gUQcQ2X4MUdlzqm6W/+YbRD/Bhp2QA8qnr8RPfUr0GgkDliYzW87niZ9WBcNYDl2qC/dTGHMGiRK
sn1Z/7F6fs7AWyAE680+hATaDZxYQytSu5h1f9wKzcLgKddj0tireNDxsHw1LUFouEmNeMgXCLTD
ChML4Fm4tMaje87X2o7SNfJ+QZmXqTBOxB7ZGKeQmnxPoyJ0v3YvnEEzWv9zHz2XX7TqWS6PUnie
K/hlg5uVVdbUvtq2yx1AUGucQGu1x01N+YkVUbS0QkBAjkxXNfZ87lpk1oyDZr/WfqMekV7Rtybq
4pSgvvrJjHU5XHCK3UOr8x7YfodXH9ZpfmfqJEjqOhpvXVNYhLNY3IQHzCZ0QMJuTQLCZNiB03nz
v6WY+stgB26HzkZLNys+K9iyAWSr9cM+ndEomEeILB8Efq7j527tphcEggoKPkcWYp3Nhx3X1XsV
tsuvct3z04SMsqY8gnl3kCilz/W0TvJkIqv+6wv2HEG7UZQHaaAX6gx2Z/K+SXROsq0pW0e5jMNF
dM567ZrJfciJERakVQLlx8OINNICA6fODK7+aeAaZIqSP7vHzZosipp+EMvZ2iv/v5z38kN7vTpI
1Jo7Edv2uSaW6mcHhr5dFpaN3w1s6dnOtgsr++4x/vYarQstoq73tmV6ZPPbtKgHJwsXCsPQyksH
co+X5TiSBHhTO4itZ5Sos650KOAaLwYD2MngfCjmonjdYwLSm3mcX2NE2WwanWF+tBqcf+6Osfvq
pB/+c7BF3FNjL2MA8w46n5oY5TUpyeesMR9dviaKaWKF44oNnA+JNRT7X7JK5cJl7fln+Du2+Daj
9UONQ17ySUY5cLXTliAEdfGez2GAvldbzts4xtttIg/IPdcFoDQxsCptLAaRPDWJo0+A6+c+sN/t
GGDwq4ct6P/2CvWdjXL+cQ3zIDoEfACPbSvrrx0nMpE9Ba5LavXX0q7Rx+Dq7jy7AOFGDf+tceP+
aJoZQXqHcS/ool4FU4NDWu1V06cwGWe2jgLo2dIwb8FTp5OWqaPw7JOH+DuqY3MWpZcnzPJQqaJ+
Vg8r4qE6TlZZFvd104TzgxVZ7tE44Rr+6AsRF0kQuAaEqRlqLQ994MpnlnrL9Wp8UxTJ1tqGViLa
4hodqOhXNOHeqegG4ljf41+WL75dDvpgNeNkUovFDwle2zIfWXxdfAwar+DAyqg9/OKM3U6jDgu2
G/RBXzyKQU2XcinCE1cCJ+WyWB1fpfH0uZl9k1VhgBjQrbnilF8j8IHGz9l80u77t7ClyLUNqn7/
RezksJ3zeFKX0C0V4ym1bg+tDcbL9+/PNKtdAF/aez89k/uXcsI2Hpt9a6igZnFe52Z3H7qKGABA
5t+VxUcwrlM6yoCtgIxJ2rz5c/U15ItTp8gpEkDLKv1MoCT16RYO/ZlwWPVza9mswPwq4xGojgYh
QFU9e0I4z+76yNQXZ1M5dGhUeixhpO2wyJN4CkN8wkK36ljkaoWlncc9owQnJLxt9z9tNbi/62Hx
76I8tN/33R4QTEIrOHSqMBwsrm0/7cO2Z1vEtPFmQvcnMR7U6Iuzj3BaXKWvJYhxsisNOjjnesi2
ScD6WrP86k23n7bh+y85U8Gyo126abXl6hW/Sh9U4b9sC0mPmH/D/LX1XNmxVOGhwlvheRtcar9Y
HgAvp/tpDMofDTaMPlYzqtjByEk+GW97XMJv7cpZZWbw8RkuJIIh2RRXTtYNrTyVjWl/VuzmOjel
1xx93b2Vcc6Er5wY+mPu8H7injlF5tuxsQ2X75mXiUYTYUIlsvVKcn31HYXcOKemU02TTKwNqVKX
9uZIUjS1MIJy4jO/chlb9V/TWAvaYjsimTgbwaEsqUpa6QB+h+Q3oN1P0f/z4e4bLPEPr0dcsINO
3EPyii5tBfviFUbFtwYKOZb0dR4hFmyuNX7QcVPG6gL8GKs9/y8otLVSAfWyyWhzog3wAvHpZFSO
1BCpuGuPQxH7V4YY1GXhrL7pygu6dLMt3BDujwTBbL/4XUlfNwwa1AuPC5WWiQa54vrZ2qR2Tp9R
7LZ/CyaCsY+ktIPth259WZe1qR+ierQuMSPAl3gqVZCO4VpOSW+Zfr4x2xM+QBn2YzL6S39ue8uy
U9Uq9cIiXimesEZc72Jsg1Rr8hHQCGxH3vNbpRlCjT3XHe6nE9JnZXse2XyD9tLfkEpdWgoZDi8j
i3FpRDa771Mag+osa8a7wVUjF97bUzr7zp68dAPE+MGxyuIPs836kjs7N/NEIk1izYX/WKu2v7oh
3E/LyLd723IRtbjbOGvnAar1rkDZTLrR/5Z+t+lz2kx5arZYcG9r8VRwsV/tHWc5oSWbL5U0wZnD
GvpyaLaIgZNePOFybnDeLu+MtJn8PCpvGb57DmQbnaNT+6BAUDxTB78rOKFraP2LcL63HUoj1yiz
K8wcP1T6zyx67E6Q9CZjBYW+65uJxGYciO7OjO1y8muvOPqtp47L7MwoJLkplqRooy+1790dNDIg
8N7Z02le5Prkjs74JpiOvjoq6D/3yC9+kOtI9RJDFqHQhc3VNb573tm6237rlBYb8uIuSMj2GT96
M1WgmAAMacxMxkUMa3x05JT/x0IjefyelhKHym5ILI0RElOx7faz1OzzwxLq4Ge8qaDJF/5cHCCx
ozrFNLYZItgWl5FAiFBGvbesiczwgZl4L0RkfgZRIWkJdsg9tQ2p7cn2MScQ4OqPtv2sDOerdAQr
/LZ1YyRJheew14aqZCFDRUUr4Kuw/4MY3s9uo+OffQ9ixP9m4z6G73yIuHXopYS5agIGzzGRtClj
DpV3YGOyd7b8qX+nprLri82QnnP1tBseHG1RfvbCchLUIgenl2Lk22x4A9+Kn3e/OUPQ/Gcvjf/U
1FvzYW9lfmFRD57XFqnnta7qCO+z2yyTOKplLyUecNIajG4pzH5qmTuuYOQqE9+zSJ39r01ruPM6
EV8aA424DZ5/IlAr/zcOVsmolUJI2WcZYpcLtzj1Xi255ccvn/WlpExvo0hzflXH1aumMxpHRNhA
EP0KjELLQ4/zITPdqToETuF8VuN6r4Klio/aD/qfwTSjRvPE0nHUjbE/kXFVNobfYvbuzeqoTfDk
DHzZrRrsGyPx4WNki6BL7C1ssyl0GlYmkKwd88OaqT3EPkz9DBPXuwDApCFsAJV9/EYxtMHgkaf5
qxHz/NoUewyXEHQ/3Txg4prOpD4sA7wpCM6XP/e1k4i9tl/ZkeM+EE38r3I0epReaOtUO69hhg2q
S1IPptxNxTxs+t2D0sM5N8500HHuvFQVCFdCDs78B3DJfmumTl7mdlivqm+Z9Sh4Qyp+N9Dcmgvs
Q0G6zgAcLVSkhmV9USxFOhFfjAtXCBHY1wDY2U893xFO4ruiRP+K+2PuRczqzlyRdNIhuRZNaIXv
Udw68kaSnmZr6LZcXJZP8yHE51Yv8a3Mvy15T7E6HuJSp5YW+/l7qB1UDMOU8eVNo81v5Bb0h1Uz
e741MLRJQ7YKpoEV6Xt/q/uzNtv4xNbD4kvOo3devB1rWeTmhWCFOpFjgZLVT7/DlZP5j0UcIRMH
glKlXzjUgy54mrz4n1PW0SG0zdnec+ZJW3lmCmQfoYHap50JI4zc/V1azE3X/UQlU/8RBRXM7APZ
NEM+dGddRtH8NRIMWr1wYRT6quKe6N1hWhb0j2it/EOPGpgNGE/vjswZaV2blPus4fCoz3hG3Fsr
5c0PDxEOstkQvQ9Gx77MMrquMbqp5YszK9Kmw74t8qcr8svgB3EyBY1ATfdpWH3nX9c29b3y518e
v5+32i0/VpClNwMKEiZTOXz3AnH1Ju2yf6yKyM9sfL4U0LQCPpohiQY3di5qWcYnPAD6uLXuzSe5
VnHGpvXmoMJ5uUNrfIyZe4AEay3mymOO8TFGtB6Dc2587x0stf/tx5v+Kdj0HF9m4pOTnAOJDLjc
+iSZzPmZr22AfkmpWPhduCSNib2DY1fhl1ImxHSboN/HNsjfFEXpp9wdesAhsD4jG9Mv6fsInmuu
0WSntf2zIzJkG9oL3vA6MLdSLy5TfUNxsmktaMUc+eT0ajs2+TKf3SB3gDea4LFZ8/1Y1uKZDyRy
04aT6yPYwzfLIjydIeGVYBWUfc6akYEGGGxawJAxDM8t72nAC8Zwgv+Q7cJnP1ZB5nRUyKGLgI4I
3IATNOFDg6Jw8PvdPo9ufIFu+ktdVh3LYPaISpgpOUCkAPuVxnvw+Utl+8PNW9V4bDwHbxF/8Toq
LTN7YH4y2ftS/7V8lxknZ887NKpFUDC5Knxx3ZmJSlb2Uvzkgn/To+ASvJELhjQJBZFuMhYYrsgz
DewDBhVJGKao34fG7R/CFmNSwWgmgiGcO7pieVeoENOI7I5kqaEG4pn2EK9ZvubA98m4gqENHOxp
hXJ/mHUcZo5HZsdoLRenRF2ITBcCrzt5pnIgKJc4jYzEkvXIoMIf7vfxF5VI+VjRRzK6JIEy0Bv6
pOs86zckPSVdZzgNitzTGQLueKNkCO+RYWFQt1ZXRy0MUOoAZV6F0rkq0X5vEfZFUqo9ACAV45M3
VQyBoL6lDn5XJnM7TNa2sZmI7vLzXM7OCVsl/rCwK3hLS+Ita+621PJj/1USy0cEa8t63zYX+bkV
KiyzCYroRm71AEEahhfR7JdI8uPGbv83COvDOsp+uOpxQzUc5HwXOgjMwe486bnkD6H8g0LQ3DbC
GlZPRk+y78w7goN9Y0evZC5ZNQDTCrKD6H4/yQPPvzKrVhxYgMcJJET+iAMFOc5A+8mO5E6HWKkl
MzUFaAKJo0lGXebiIueOQeY4UOyHA4YxPM7TcOdXkf5p8mrOpup73sGYuTrlVlVlzOeOR2ZDaXHY
q5xsc3gbVC2+CM5UN4Frc5tHSGEyC5q3VeoPh72MnPvNi9OhrUWVO51WH9P6zglGtojuwmcn57xw
zLH1ANILNoE+0fSxeo5zyMbEXRvnLrcjBnO+ETP8ZjizM6qb/giHBmXcVg7XLYmmbuKGOn7JbZpg
KhyOgFxaCLRx9K5W41z9aWyvdrXf66LbhiOLEfvl3lIuWVClCEgvqj/aoaozBmbHdJpWBFQsdsYp
C87Ugqr7Zd0Zjx7ib1GiAPVkdt9iFQ2HuVf76moFrvdD6I7cFKfdj5H3XSUZl6b9MLdg98R/eozl
cUffAKGsNLDxRw6S+vAqvbgbM7ownntODQRyxRnFmN4dF9TEyrHWpylmH2GSRyAeovOaa2Bal/zc
1t0yjSaSonYzKV3EP2Gr6oeWWdasLtSfdrSnrHWhQbBWW/tAJV7cupD2lXSXnapVBB4LArr6eXIC
CnNGFlAJ5t9b7kz96zLna8ZUDJg5M75/WqZ9z6Wzx/VRMv5Fu6eRWMjLoYMuTIAwYK2v1uIMB2bu
obCMms8x1chlqwRTfCqPwuM+fTOkmj2KgvOhdH6TFztcByVzc+LokeNvatLl1V4o0NBrqnaKiHIK
2u6lcNmu+o+Lu+teKTcgJFsZBuGQKJTY8c9CeFadEk3T1ffFEu3rIysVNQ9ZZ60gdIS6hWV8nhqD
UZX6Zd8yqO8xKFZ7sEGqE3bi7nnzPtXC0NiMMy4lQojbL2Ri4UakPKtO+BBEe97egb2Dg6bSkZCw
QzW/mGaZ/iGdSnkiW2KrjrlQjXkcWn/tHoWSVX+0yWVp6VEQwy+h0y0/Gs+U1WXOd4Ncu4UN/lti
jZ3P/FJgALKYwSJXg9Jz3oeSWB6vqecX1uRUBCcEtj9j0weWmR5smEhKhcq1D6vbjfEtGNjWQxCS
0te+7p0/w2x148Uv66W4RaanKACb0dUbeCmJQ2wlzwmkcPxIHbclKg0qoHa3r9x11/ZusQJdPQfE
bE28S2tQgWlEhAQOXfvOkqTolUKJVqZhlp2Jx3ppqoOyMODvgmn5vW1stvQBqpnHeVhJiIqYUS1I
wV28xQ4YHWH4b/oSq+Nc4pIEjeNi9Pi4CbjsxMNbMx/ROkC6WCov0n6KBnyyCOm90pNgXp6S0krC
zecYbCLWTXPt1lHxbraIQz7kYZOY9YpfvU8wApnBJcp9B718HEKfjUjTzOSVj8yQ2sHe1de96HVL
AezLCKEgXuuk9BlQu7dcZPIycGy2Wtn+tKSRi+N8cDBpbzKwCgLGynI6Yfxbj33bxv/qmaW0D1Fo
FOepNoLht4F9k0kXdIg24zSo5nOerQH5sPPf650NttjoFfSB+N5yjb3g1U/t1mgQumIQ4pFDOIqu
VRD9IP9iqE/SlWDgrkeUi6jIApCLwjpiArEanq2eR+a+rUf7sNeEYC1Fw0i9mNtC/nLRXDh4OhM0
xwbA6Ksbtv/WIYw5VwaXzLj/cXZmzZEbWZb+K2V6btQAcLgDGGuV2UQgVgaDwZ2ZLzBmkol93/3X
zxfq6m4pp6tqTCY9KMWMYCyAu997z/lOr++d3hSrcLT0g2pZwdc6q4u3XIfjpiAJp9p4pMg/xqVz
07rDjyrDw+UYoQoymkd7FZbZFGineVsyVdBwUNmFO7s9LcgnU2AkiIM2y1B47dlX6mrMJTwk2VNZ
D8+CuSJD7cwIyPcW547uzA/P7CaDIqLxrnGU+sESeLQxSD/kLqge+E0B2V+3FcfSVKflxo+HieK5
RMxnhNmLG2PA7qsxeixKZ76rDWYHUfZZFu5dN/O2Vn4ZZtvcse8Bs3HAHBM0nZITkMVouukt73HS
lN9E/n7Hs+t+TWKnBudAZ5FxKjMPDTcLKBQwncRN333Heyoa/xw7xQMJiF9EhGEiBDmFPC1u93ES
WScRZ+KAVuR1bqru0dY1tyPRTtACKE0Nawg6lURb36udb5qzExaDWX4ssoq3HAJagG2pfzNmY4qA
FhDBKhqXcW0nXk5DJrI/dGdxeMqikI5GNWGABUbx5E5WB4EqmV/HYn6NzRZ5Qv0FQ53eTFPV73uK
ug0mvXw1eLZxruFjUa60fK2ykjPqMIsWEoCcGPJWH5Z0LpawCyhxx3Vh9BZ63tYbA4Z5ggRsDW8u
K++Gxb5z5HKxsmSrvfgFE862zfVOQGMr+/SW4UfBeBS3Zj0XzqszK48SilEwmpEc1EGkdbOdJ6t1
0MPbjL64euLtvNgI+DufiDYq5W5cWd1YUI/1AFJQoPoO3aqM0dHKt3G8aKCIP8wI9zCjYmpZhc9n
2xkxdhwDE/uu9NLpQS0U8kiJjY0bmfFD2WODyfH8ioIDbZ0XzAes0nnmJiwjgFbRD9dhrI3NWD+z
CrtHq5YvXmMXx65NmArnwynBcoDqub0JF2opZXaX4WoizBPzya/knVPF7hGJd0BjdJOpZm+4Ee+9
d+8odIgydpHXDDNZTInRbMhe1TtAffFaNu4HQqsTnk8ZxGXR3EjbfGPuQy3bji8ybO/QWAYy8g6x
2y/sV6iRk250mS7hItR5Q8ObgI1NOGRMvLh4jJXdgRXCK695KNjaBp3d0UD6va2If1hXqa+Pxdw1
t5VngMqyjXKLc0iWQVgIx9magkRhFNBxtB9HM3qSNX6ETUfiS7XRnuEzMrQcUa79cAJnIMS8Z1SN
0zlx+hOfWHRWZWQdaBc3MwqlyPmOY64hpVTQqwVAZ2BFF12PkZNGMEBgrPjxMl5lGV/muBg/0Zaf
hY6di+WQPL10QGnsuWj3DJHzGxNwYYObKG1vSeGQWD4bsUGDO6S3UCSX+yYXmNlF+UCLJE0CBw8W
suKRgSzKTehLALRycGDZpCb6a4xB6Ps1LjyVE7ai4TyzM8s13xL0EV9Oxn1FbwIvipXzKt3GPaoh
+pZZEJTmsG8cBo5CPKPtb1a1YEiac9bAfYSScOW1rQuN356bo/bQ1JhdaG7LxY/RL9QmhR6kp5uS
WfOhlkZzx1lt/moaWdfhBB6iZxZBYzVM0nhSSEGou5yW6i9u61ulOYcgwUQqwxx0AJyysrG3wGyw
7b1snX3WZFAi6DqPSGhOo4WevILhFORKXkAswtWzSQvEZ7TNIYNvBgexHU7GAw2a/QCjI4+8NApc
TOpP1wXhLtRDsm6VX9x0SZMgfl+cT/ZlvWnnb0Y9mhs61VflXcxAHepCgJaqyvYozvYGVTZNPB+r
jZ27QY9JeB3rFn7Z9Zjty+iIYa/fqMj9pmR3gHNhb+AzOstjU1PMZibO2GJIbiw1niwk5CvLTLcR
wi40td7tCBOPpcXfe5P+ZhYlDV5jbbQKH5KQ5RH4V7IaipkGcf7Z1PJidjQxc3841375ZNbePg8z
a9vE090STvsaHPvK1X26TVVaMxfWE9Vi+UAPknl7SkuvTvEst/TjOI5Lc+WY865kRHKI6uEWRePA
7KziRkqvXnc0jygjGmafsaVNWkdhf4+4okACEn8LPb8/ScukcTjRw/CdRD8uMdfU5JeDx4NpnHE6
zYhMnAaDSQd29i+qs91sqy3rmkGjuVXY4DCqjqq6HWX+ylQp/gYNiAH3mrW8SW5CUWuQC5DEOOQW
mRRQZPJY0bsXjhrPAC+CLqaodtQyxi8+aguL0BwGZsmqqfD+C1oSYPcm/3NwibI31k1v1vJG4N4k
HKMBBuqmKxD5es0GE8zVV8dZXqn+XnPsLo22X/1QPc9JclsQj9Cj9oALRyPbaStbfnC1ByiOOA9l
5CWsWgesxoqmJvsecxZ/HfqT9VgCfWwohPGZcrBMA61YvGQ5nuDDmqiyFuyINaaG+XryoHNHsTT1
iKM58gbZ0hydTtESQoIeDdU55MxiyERsjHxxToP8wlfmAQ7UQdekxM8nefQOAjc9xtbEJM2s+i7g
rR7MbJkZmcEl4RRUcNv63xmFOjvhujOdnS4LwJcwmHLTeT7IwkAWWUcF50j68jTQ0oXlW14FxXjo
2lt7mFP826jifljI1Gn7Lu7Bx838OLF/XQw5Ffa5zZODO/tJMJdde6eMVjyhO9XMoTIayVzxdtDP
jL36zN2yyppMEtALoaQ5LbZ/66V9vmat9zB/YwNJ3ZZ6Dh+Mrl6bGEp6pDnZuE6FqEQs6yVO9x21
ctiOOBrRjAde67fvPnqnlcnhcLzqPpclQvTf7qxFbhG51dsod44NwsM6yi59bFh7o3WGOwenw5oz
kw+WMAnX9JVGTF7dDI5XtuyKDo5X6cQ27VSOsZsYO+B7DaFr3+QL1GRqqAzaCJz7FaUVGnB4Yzew
OipxA4ykqLeVnAhvjVAWiCXuvneTh1jtyj1Ixqhs1o1y0aIsyurpwbNAnLwitVlQknqMdsMydQsq
cATZG2j0i2KGQ/GMEwuVooO18N3zqu5izkZ4xJpHvaG1zo8SeG4GjpPbK8ghLxQBpg66uqVuh6fI
K8Qb3F70mBGckV1K9VzQqMjUfU3tiXep5aoMRFEj9dCubVzMNinPrZ22ydGBxbEZa797W8zkw2aA
TBYBmIUutU0wXYhDgbqUfmTutOhCNInai3r2/YG5s2rGaFgjD5rYsAZExAOwADPAcaVfMTsjI2Ew
aCM/vdYgHLE1bp8ce9OuoAO0MWvs16Nb61sv8ysktqm4oPsRzzqb8RD7ZOrAZSi3I+2mVcR18dxj
Bb4H0Nruez9312Yj4WgKMjKiWqf7TEK6mUSkv2UyvuqVyvdCVv0GLtsnEdaASAynf5nKsbqFtONy
0Sesexw5Sz87VYzP6V+JZtlNCwazHG8YbTFdPeiMmTPkCWx6Vhoe9VjZRyyBLOpUyfbOy2Tx2CSO
Na4rk+nnbipTFy2+mfKqPfBF95i97LdILAy98sKn/e4zoQlyaTwKYVH8TL7mu68d1XxgYn6s5mTC
bOQwJXw3UgHvze0jqS7GPIFdnAovPlhpEj27jdkt69xMoI1ERl2NBwSw4d6xo+ITCV/1UNmuwbZh
T8NW8xo83mkY3k42RzIj8w706x5rqwjRmRDYw+EDpdoKvp4O+twy35AiT8+tnKFFFGP5MBVjvE+1
xeNa2q91ZnfBErvWI/BHj/8CE7NKfFEhy3aBV7QR8UI6WzZ5GqJla2iwMLXFgOOapb6ELmq6qXlx
kR6yNdJ+n6k4vrLJkw+gc9BDnTPqMz4A8jGHePqa+D00X6wQP8JYPXAseDWV8ZXOOPMsxkGUb3Us
T7Fj4DbyxzkJWHtY6jRwwp2ihPpSwbGniMxz48GhLQAAejIAk9pMF5MkKSUseHbk9k2l7fcCN896
lpLIrq7xv2L+KOS2xHeIOj5CI3LlsVnuV39Jd5mCU7BCeGk+qdzBXJrNZb2uaDld+yZzRqZiHQfj
rMPbtnbDU7Ysb87c5s+D4eeUMdBSVtDzizu0gdQdtIZppPev3izerBgEN0wnY3ntQX3e53OcBWmF
2NdWSeUFBgSnO6+u3VWnyFZoQ6hsAVoc92HxljcZ+tlbBIF2F1bYeBywmTfpxJmr6GmJpLH7bPeI
NNdizh+BWfkPHm1ZzawQwEaa3pk9i/NG6LZZ7rpkYQRD7Wvf105D8w56RRwDaIF9ZOxtZLezzZnD
8vOj26lTyTZVhOhXRwEfWRTebW+y7q+ytM4e0GtaNOec9jAZaIB4NWm3HQbtrgEBpYeQlRjRud3V
l6HvNq6G5bFk7sUiRfrQtOIoMCCu6LjNGgUE+BTEoFaKCdl8awtsIEgQ535s17RbLqnozLVtNsYh
86ju8oHzqW8Y9xN0BCGVWreaw0lsDyFl/5A9eX3frSDHsRZiRRYGClRNNYsvojomZt1vKy3YQTQ1
1ZyINPAazKJIBjgGVQid5PDia4wfRuq8DFX4yvyEolZFWAxB8vRroq697aRt7+LFaXakJPVXJbzb
wpw/jQzPcRENb1FVnr0GUBf5CndXq8SxD4dLp7W3MuCYsPykK8t2tzhgQfZAQpXIN1YG/a0VrtCW
nU6+zxZePnMJCpm/+KY/rAUSIPCdA5AZ6zHxIuYy4J0RmdOnXIbhrBdmPO1nMWBXr+o7U1937XDv
D3o36OETUfRV1rUZDYeGdXIr1HC29PScGQ4NWV1/uxYdnYkVBPvrc4s/EqOBSfct1/fJ6MSbBNRF
wNjx2spYuQUcU9BpoVXsFIzMyOr31swH6SXvsmKeOQ8t5VAVy0MVqccSa//FqKfmRg2MtLPWUFvA
2N22ylNgbcnU1lzSkXsT1ahd2jrccoF9kVKcRCHDjY7lOSZgl8vEfyhG9Uhj8MY2UAaPvVef0Ih5
4Cc1F0ZVfxGzF7ReHegWLjg+Ejdb0ahhqohtMdmNuEMx5Ur26tBz+r3szebHoCjTVhNteuCa6Z7p
qLuyyTrcuIwOVqxDnDPK1F9TJo5U4ZhIj55RNMEwMN5H59xmF1p+yOaT+kxGSva0iLDeocymbYQ8
Zz9IB6ybnJvTVEw1vjtk1KvU1dOrcvofYZ6UuMavsAxkdQdm5Oroi9YCJtW2q9TgnEcNpcTDctX/
xZZ6hnrNXIy5qsI3hFgcH5GPjsF0LzWOWDCbxRA4U/yAXaVe2U37VgJ0Yg+v3WPjoPAMWgQPihvW
mQMCGpi14H5C1FgyEutjzJLmnTMU7BhRbd0T1yB3DR13a4WWDrNVhq2K3WfYIQYgNWherspCEtz3
xAccCRS7srFcT3wz4n7cDxo40uJ0TLrHR5hy4/cyLKp7MjyHdQeh9RQtetkBx0yDQVaI6Q3dXuI0
9+/QDseAJW07whM7RisUtWA0a4qVV79C8tSGAKc7+8go8OpAMMMWo9EwIZFCUvCke1mEwDJruj2o
kLwjnAxxGCcdH1oSj6G1V2MW9FlMWBlCuQrahmE8GLJ/GQcEkIaepnvLd/uTX1W3DZ4ZfbRF+WPA
XvVQoJNhEGVXh1KWTrKaeoS/Uzkv7mlorebU120PpLOazK3ZN8vJtqVDQeNHQQYd8FazRq7GSY7f
Qjc21/5cZTfIKziMwYf11/1kBzOaV7RS5Q6hPEqbCgVrKa1679OHqXfXQ+bRlr2zriLyrNEqNnoH
FgkED0skLFBMDZXdfmMw8AAyjlXwOivm/b1UNRS+Aj7NSdXFF6dQ+1bpM/RK2kDt+Ipb62Ws7WFL
2MaEA4w5lYkiX5bcAB4atU0uivbdpm+z6rMeVqQeJOrqkdmLA+WQhsBm9rwvUwUg1s5sZi3NS31V
1oIyXVV9vR/bfH6IS/OmD3P3DWlttV8sQ2KtLp17iepvVwBnfKtltjXtUm21yO5ogXAXJDnS6J5m
LbfIRqL03iXR0J0cY9j3FSIU5qTIoi2KSue+pZrjEATMQ9DpQL39MsiGmaWJIrO1iFUQS4j90PUw
81MAudXg7mZ/Akgx9sNZJfO5NbzzJDiWHvI2jR5Q6V11ROWptJbh5NjTK6TT4bPXw+uMvH6l0fNg
vF0zZPhGHdftaAO3wRiGlblNPFrE6262rs4/I38AVmNw8+LFh9Kl/CNeerbzJiwM0Bzjs+jQFLMa
tYeBRZ+uLXMahMxzVexsL0r8Y4w+gLZKSjEo0F3IaN7nfvnS+8wm/XHvOTkuYr+MTgDxKIFjkLsX
zCMkIMBBU5zVj3iUnGu0El9nBLLDSlJ4xGZ4z3zqOq1nmNhIkGlRLZDfV2dsAn0ZyHx5lGMUGUzO
PVbbKAm5/+0Lt3V8hXFnKzbmfpfa/TZPRL0uUzQvfde8e4P4rkcOFqOPymHGOmmDuAuSqXRXXmmA
ktNlvKG+1E803I1bOZa7MOY0UYe3XcKOyagjv5pDwOaZgeFmd95ovs5XzPY0gLXzp2ikAGbLtgbh
Q4CPSfTwonKF/j1iSO9oZ6fomcRH0SB6anT4gTO7Au0MRdnl9NjvmlZFKIVF4u8yvMqH0mQgk+Qn
er3hRmDJWEVWuR440L6kljjChaQfnht7mU3tHcZzfT9xncL2g8VvV8k20inXhAGoy+nGe9ZMugmM
5GN7XmmOBl/kpIcX4tAZETGnXZPKcUm85aETC4Mr0C+BiQuLNiIaMsP2EfHqNv+sbAw6cDIeYzWV
O9wY3FlDeKQxUmxyT+hV2tsxehEXLVji2HIbLXinRWHYh5we6iNHr/opTBb7nbwGtKP28tm5C/kC
LskqEyigfv6aS80G4KxpntXNeqmWLhA6e66yUlKae0+9Vb9PNA0uQxNfKvjsnNcFbcTRfe/n+NFr
qvgmVjQ01VRsBFZYguuzh87kS9hLtTj7uo2mfVn57gZ9sdh3SAbPtLwRVfd19IFx3OaA4K7JyPCQ
6E1stk0R0ejti5m2ZlnvMMYRPVg0EmQaEJrxqEaRr03dVPqAJoo+fw9qLh2PLt0sEgX1fMRAAGV6
nNDd6GLP0cshNySyYfer+smCrUixWfm7vPCYvi7pXNMsqpyjApGZBx1dPPuraTvDbjSn/LsTw1cz
Kcv22jCerZQ1PaEttNNzf+zwPW6qbIrY3apzVbk3mppyJSdix6Is33flgJwkv0bkDnW3KYYJkF25
DF/HAZvx0fIZJ0EDW7VN/+Q3WfiaEcqH8K+Jr4r1abV0w0gwCFdT0brI0pMIO27cAIee7GR57Ox0
U/sthGlXY0J0ZhIuoDS8hJMHNHxGT7rSJd4FJ8KHCMltpxp1h2hnq9CsdHjCwPQuyzPUHjSEox/q
Lz7T6+kpdqr5dq7zha/A9dXeGAnc1qnJiFImj0bTFvuCPnPgYlujQDQi8DVXpDWt8GXcTdCdV67S
90xsX10Uc+6Y4a/wCdnUSThtvCkdJoRzDQXRRGmwt2R47nvnjYhpNEJQEndFY8ydt3IjKHDNojC2
oIRp+gYfGh9jpIpCotz1F+/7FPuYZPuxG29hBBX9TWWI4XFSLF8RvFvuEBsXY+o4aIrVZ9cb50K3
+LXoFc6Fep3G9ENXic0Yc7m9mkUhrNFVGtoryCM1xG7sRfOZmIBlOBQdNGDCO36s+CSsvKGj4mOM
hsWcSv+8IAOID5PncbDn9IxeoGvH28TG76d7sUsNdeI7RVPvgidA/cC6/5GVbtXpFa5dco1cb1tV
YkNfZSMRf1BZ+8MpH7r63Fbefq5d977uFaNIQceuDkwajOs5s97y2Wncw6QBs6wRmhvDKg5j+QIV
zNnz9SPlcft4PWmKzNEA7NrLNckun3bJ7CTyD4QRVd7ZXlI7A/I89xxvvKoejymS9aXUPXPQhKYS
wEUQF3Xmj/qUuB3tG8Mr7uLEsAMrQhU9+BbSb9/TLikWrZoWASTI/wwjZMXSIYziw7FZnzgyCwqa
Pnm1slLhJaEN1mNndFT8pZMDfCnak6oDh4EC08bfoIU3RrfKxXr64oDXYiMtrCvv5XpL5Xz1NPJ6
Lr3FJKyHtkpc0MQnMmxaUIjKkVkrkw+WOXf9b5NO/b7jFMB2M5KC48bcrF6RdD/csZB3fWdwmqFS
QnasTLj2aXlv6eglLhiirNE/ue2moVuO+WQyu3c+hKVh8FR4R6f1ipfWsLwfEuELDiU+YqODw5rg
WO7hgQ3iGM2EetGVQmUamhy63An9DEkJARBd4Dt1Md2nk0jOuYCqbekG+cw0T0E40EicOo0SET0/
ihS3MYIM1gULDEdxAeZ0xQz/iuOQDEmaqVkPYgata0yrCr0dk5Ki7V0cPx1hAEhVydMu2mPUVmLN
V8G+Epf2MWbavx1HqwPPkJY4+RlY7v8NWCwHtl7kexTbTrUxKfyHlTuIPGGsADVrmZrlzyVZip8i
YdkqyqICLr8x/TfWazX+uUBu8VPCpMzFOFN15BuR0ClBVI+n7k8lEtrXUL/fJRKCSLH9MHHdLYIJ
c9zW/mjedq2fdft//vzW9SX+D5GEtvfHX4DQzMbWQLgndohoxRgj6W+KyaiSfdW1dcNCC0JhVbp+
Y+PItMkOFIj6zXVlIKz6F2GU17Tl/+k1XOMSf/cmOen0M3JAd1uhx8uDJFbzbSaaZs29DGYy7ZR3
+Odv9x8EMNo/5T23TbdgXqVG1VHcuI89rq4hqKNEOcHkdNnAmhXTJ4NpuZT/4hP+B8Gs9k+hsmlt
NX4xcXDCTMFAZLLKTUNF9i/e0D969p8SK+tWjsA1fO4rt/iWtdYLbrvwT157P0XKopFrijoK5ZZp
MAPCdjkwtxN/8sl/SqXsLQtQ48CC4NE0JOwVw6zV/Mlcafun+zycx6SXfqK2mIMZVLcji13sjX/y
pf90t9sZc9vF4HNhjMLBo8fs28Hj+1NX6G8pnr+7F1Rr0cohBWyrYsbMHx3dXwxoaiGayvJsRib1
gNJ934W9rM///Ff+g2vI+mkJiL1oco2wIkrOG+Sr07TdGQ9C+S9ubusfJJVbP93dbroINS4RDFvP
R0LYAQLioGjxz+di9erFqUqf/1M6FqyTpE6fUp08WVxpck+yJHNo8Ivxpl3yD0grMTi0nvF39x+v
7n99n/939Fld/mOV6f727/z5e1UjLIzi/qc//u2pKvj336+P+a+/88dH/G33WZ3fi8/u57/0h8fw
vH//vcF7//6HP2zKPumX++GzXR4+uyHvf3t+XuH1b/7//vAvn789y9NSf/76y/tHkZQY7Aha+d7/
8vcfHT5+/cXCWPG77//6C/7+0+s7+PWX/1N+xO37Xy7t+8dnF/+/j/x87/pff/Gcv7oKebjEteE7
lmOyYk4cYX/9xVX8BAm/snzhOa6S/KSs2j7mV/t/tRSPMi3LtTyXCwG+728/sP+qbJ7IR5WuHNv0
f/nP9/+Hb+i/v7G/lENxqYCudTzrH7cs17n+CkuBafY9JT2pflpZVZeTCgTGd9sO0dQ9+gTJHEXS
U8jAFFV30NA8VGKQDbelOVdbh+kzvtBIBr/72P7+un7/OmzEEn/YuFxmSMr1fN8VUjhKeL+90t/d
tKYEMAFKjyimxXmYlYwvmbcMQagIKBqjwn5ymVafPFQmymqZUA5PkvATMA6o/9NZ7ouQ8t6wsmpX
ZXHxFWEwAWQxgxXGoQjeOekNt43JYHuKzoXfzVttd3aw+IhE4jQBGZgSSrNxGsPG/9wa+Pft8uDF
DA+NxuAYC/4r3BgtukghXTyskV+uY5OO2NAzlsIkmakgxSlOlZzBlaKdyjCZv7/QC5nBPetHFPXF
14qeF75YBzwUWv16ahlzqFQyZul68a5kKfbxUtl3NKfdbd/k6J6xMd60iHvRHHcR3o9ef1hZK2HJ
mf6uWsR47LOpu+BzqVLmTpC/MKtX33rX6w5EILV3sdNbRxjd0JFjb9gq3+kvNK1DJFOYf8eatNVi
UNEzhGrGu6lD1LzD6vVmDaG/puMMdgvW8hbh0HhPNw817Gy58qVzTP+EWW86dIY2AzHh+tRZX1M5
451nmouohDH6ZiDEY8OAod64AxGz66EpwTC4k9yEvbNsGLwCzmoolPykEoEbNfFjXk7yzdVeyNXQ
tRvUI+a+7oRmXi+/wdxznqMiS5+GaTZep6u0OJVtuLevrXI0J8mmqWrOz8iPPpoCzxexruU90kvB
DqkMIg5dYrhI8OG7dceFuvdqRGZ1taruzjCW8JD3ZbdHU3yCb3ZlvoNDWldo5CzEzBvLrNudm5X+
rqSnBnrNQvIXL/keDH0gAYiuO4WtaiD1Jsf/xjm8KwMkuMleUG4GzL6gs2ZZ/5akdLjKrmcgG0X4
XErD+ObqZt54Y7mcC0ncnj9xASVcR1tn6LJNLbri+l/qI2p7fzfNdfSKcQ3nhGGNyy1dB6b/cWXd
m7OwLkMxzncmbft1U48zcGlxqcr0zQ2H/ExsTA+IXqqdb9vVJVVof+WIkCBlgPqlyxlzC8uONsLG
0gZARR3ihmxlGTfQPkvTXo8uTeNqqusX0uAE3x3VNK60GHd38UNMcbSxJr94Ch0URO5CYBvPgdct
btR+nH19muPZOVSy93ZlGdkb6kJyparCJeUI7SX+cdNDpBoChIhEskco7m3CEOrUIESzc2UFc9JP
8jjgfr6Zpo44Iq2Ucy467kOjhgOwQr1GU4lN8MgUnQCkUg834Jhuk84QD97wpKBZDKZ1mWutd/5Y
yVu6McsuzUu6g/Y8nBoVIZtU2S4szQFGuEi+L7i3fhTRPFDWco5HRhWeFkCTd9oVzVvEQr8XA1Et
7TjWt+WEMZo0Wgls2FUg9CpSbwYZPkTwAd9tBnJHlfZy36Ob/t46efPAYuwdcpzTX+2rCcJy03Dt
00aBwZTgYgIiktXjHr/7J8ebtgHaOBDsIn07mgL6DjV+B5CL2zDOpq0EulKfs2qe6bHQhrqlEIyC
uDWQvUUjDeTK68pViCML7lPr9oHdmDTsvGFEkmaJSQVjEr5Aow3vHPgOVOpY32wUGTnftE/JI7+Q
VzTcG3ixyVU0u/alIwt9TdRxdKf6tqBPp1AbCcCkLFfQL5ahPE5Ajr/UVgm3zItaJO/xaDCSpO2A
yZd8kTXDvVmc4po8U9dxQkhNtf+JDB0IfF2WzWYa+vL4W/Al6Fp6fSkUMmaN9DpLz2Wq6LhX6bDn
1z+SClzoJtRt/8PtPBIsRt2/FZY/7P8z/7KZpw43KteObyn8VBwU9Uogd37zS+gJbgRrSoPI+pIj
9PFhCkb4NgvMBb+FXfrmRPgp2U7rpSjKQ2xjdQxMB8ov4Gw0JBTnju/thdc5+T4fj3QxsSgPHKYp
6r+UQzm3DOpdMZ4WMtpW+AlOtjMeCSO6G+r+BLT12sZxrl7OMTH2Wcanb1oKg6JaWv8IJ+xjIZex
dBiUrq20cB6juhLztq+N+l1HfTvSbZnecNfNABYUyNiwYpvfWC1JnYWvp+c6dVp0lNd8y2jEyFL4
xs2CTCG8MR0GcUrhlFrLPqERnogJmtP1ZsJdIR5SpwFL5wzEkuH+sOVDOXr2c4mkBImuGMj6zJLu
JhZDsZUC05Q9+ve4wXpQdviMVqWgq5FolGk6jMi8pah8zMH0vi5tPt0CTLLoR0/mxSaqMj2O19RK
xfVP81MW422a2KS1MaF8LptZfAd+thz6upa4t0d1g8bR+/QLXFqrkMzvveFZ8kRrmU42hv/m0Y6l
ui1nkFfj0IXHpC0+QGLa896/UpjXWaiaLwVKoQeMsOXjggUHvIMxbqMuogKtgRMrdJzefIvNSOwd
mRBR23GCmpwQ6y0joJfuGlFx59U2IcYTuYlfRmQZ/shMy04RozhZtAHuE9brFLG0+TpYI/qtUdtn
TOyDjUk7YUDjuHVGzFAd+1+VGTflXaoRL276pMQE2OWeCePFgFAFncC6t/hA2QKMCBKk5EiS1vrZ
qzr78beMSN/qKLTEXN2F9ICf0bnFh8oihY3fylNw9iMTUpTtiGWicndWY483lsvgnlOjgb4Nu5nD
MSvtm2+dGV4ZBnb9UQLPuvYpST+xo3B8bkmBSIMsbcoRtVM2n5eMuLoNQm0cfRpQmlxHRUUqlDUN
gVeYRGs5zbfYNSY2piV+jeyiu3VFVKyNOLbWZUGcyMhHjnuPnZ0EUziHM7r4ApwoRy4iDpjVksVm
Mp0DsLdPuAIBjBdZ0XV8iVU/30DpNxy0Q9Ng712sIhP22jQ+cp4CQGtbaUyJFKonslHiee3VHDp2
fupaF6JbiRFaFA53XalunbaifeBRW0Kqkl07zNOyJpktUDlg/Cnq0DdWC5oXJJzdWx0i3wxTuSAh
Y+IWZtghZSzgLzbIvCvLZbRE7PEdbCkUlg6XrhO33kmh2V/hc0Ms5axq4rhxPbflG17B9xDJwzXw
0Xbf2nGCYpiP4cBWYHTfOPQCOAJONwfMuMdXI16aC3bZFJBXmGdB7ijvrLOqm3ditgiM9IwsRZIl
jS29Jx+2U6R20kxgdkDybc4VNd8aDrLFxK6oN3NoWsulm027Ov5f8s5jSXIlzc4vRDQBh95GILSW
KTawzKwsaK0cePr5YrppMxyacYxrWm9u261rlYlAuP/inO8U+KIOKMP7cwinGOmFnsa7KHGTO+ZC
FFNsLVcMUtJN3JjxuQ9DvVnEOLF/bZjenIuhUl6d1vW9HN1P5ME/sPV5DIaCLHpNL2BkgAr9bWmj
qpnqSMc8jZ1ln4NU4YhD5aaOzDs3tl6feK9iY+0Qhzn/Zzqk72fB2pSDsQHyUy4tIMn73O7UYzzY
nJ4QjljShrrYwvQlEHLQbLQ3ZI+k69iJ870jnI64uMlc8ySGudVryrrXe+0bkaV+RpTRUPc3o3pr
GkQzvMsdmKqIcI2FQYB4aEXDTmuHVTy4p34kS4garUR+GUT7DLv1rNVV8UOWXO6jcGmV7SCST7Ns
7hOu5JmdYhitdDvExZ1SfDjFyEeT8Q7IXEGwXrHX7NqMHSuDdzKjR3/0enDXD8My3+keuAVC94Ky
1j1zW1e7Qh2Mnesq7VI1EAsYUiD1saryXb4wV7BHQmbSun2CHFKvTbSqiMSqLUGrEcR1W5vLqFSe
igVjCpYSwGxy2HJ11Wkh3misWdegvtaQFR30w0I/ovNwsYRP8sskseJCdGyw9IfqQNpJiBqNoB0K
vBjAQfMLXTNAKmMWXgVQZEtz8pSqsw3Y8s5MbQAvbaH71OVO59NcYMtGMStFeTW08AUvNBbW0Gs4
nhPC0eKYXNHItw8jLP9nlSlLl+UZA7APo5ZyCVrHX9oMvz1yNZcZ0VA/NCjtvjaDZGclNRAC9tbd
uqB38uwY/cNgOg2ZKKm2qdnzsOpIJKUVRe3wElZW6aJo6z/p6E6EAk0kTMhcwK5mZxTmw0aJHK5U
kDzTUCenhK4UiKzw9/1Yw3mlBsU36Qf7cErCNRw6uUtYM9rI+xZK28IyMAgAHGamoiPtvVYKpD0d
3ReZA7gSxhCBHysmTjazHEtzljZKBP0V2RumDnYAnqYNEkw1Gg1igzTqW9i/oCuBTkylWXqp1rMR
kdkfTg6EOoSAxgskoSu/g1JVWhHzSNQYu0RttV+/Doyd03YGIkRFOxgaRBckjzdRtt9EnLFQUBzs
45wuu258pU7pRa2toXEpLCheRqUhdJY53TIOqnwOLtRi3fg++L3XTD0lESAVzDJGmS2znp8951Sg
Gou2PtqtOUppSZdLfBARavY9E9LcY6iEYmpn2jJGpYudXAMQC/JzHdckqEEoTpeT0TvgQDGCaDXO
gGoY1ioyUexTqbItG8gpml+iXQoz8jGLJlRIvqjc93SI/rp6fsCg6SImD3ZFk+X72qHDcasg3aot
5VuFKLyxbXFKcbcvzAEJx9Szcg4i2W06u38oRKPPxwkHANVUuo585A0NHVXrR/2T73uxgYqhXLne
zWssDXMeiW4dNyl+QpPwAcRPdbiv2zg8KITAzGoVKFBXmj8WNn3Umvam9BUi0Up2bEZb/NHDitOn
FwQfys8Gy5w3qv63SvprKl5glki5V3Gn7MQI2bEc3GatjGSQZwMp5cSfHFStGY8OScReTi7VvCB1
yDMLXznpSbAf9cZBCCDyVdzLhNomr78KtW69uLuR2JBjp2/AYyKsE69Gto7mWt1FBxizcD3Qn5Ej
2BKC2DbbGIbPECn5rEKRQEOE42MjWusjwX2TD6oG40zezGlYRhFXfKFB8ZQCU2QKzCSr3+rAfc/A
kJT6aK3SOqkgxuXh1cb1vHRNNK+Dnu+RRZDGPtUFe8xk58CFZG1nTDurho9qm5gFssRZmXXWXX1g
/RuXehZDjQ/kH+IqsZK0w1OvADM36V42qklXykiYAFIRF3sT7McX1CnBoHXwV+hhLK8j43ItJuNk
tqm6oj2xGSlF9UliM17ARWrWribpMnNcGOQaMK1RfE3dcbS7Gy0Ta+Sm1aLUyLdBT9zuVcPWH1Fs
lJzsPUYWU4zWtCJOgGl44o9OB4axM5dTE5VPBSwMDhpausliFA/iutyF8OVuyQiPRSqPGOkpmbfW
ohZB/U72D8EzLvLhzYgFkZWXuMVO4s9btPBX3Ygsfx4UXYIghW3ue6c41UZ3iTVUyiCemaHDpEAg
ITIRdTaJVi/7SqpL13/JH7AP/vTEh9DvSXe8ZKgxEecqFpt60xEr6Dukyw0qTxSvzxxlh7sYFIVp
kK46/coqrWFv61B7LFYtM0PnlmgmGwDtTaqJh1XGg6d7RexJWnttgTEuYa24QZf8Rc9I5k1QrRut
LlBH4lEazBQ0glBUEBYZcSvFEP3pXBSUgOXWiYYXwW68uDJxYRJKjew5W9St/2sN4ug00UPPMaok
sW/PTUXDMqP03uDq9jiXup5sKoP0LcceupVZ9OkhB3188UNIkvNstLqLXtFvUuMoN+nqB1Kk6NFQ
nuDwh0CGI+GV4mZchT1uJ9S6d10nU0khIs0LsCVEdJOMIR12EkO2VB3xEyvAxbC4z+uXiF9zkzPW
V7FIbLGxQAtkCeVpzjyEF3qhu865RM+0zHxUYJOa/iilg8EWAP8iAhsO6clI25seZ+NSUbRV7Pfs
yYeJeVbQEn4SkPUQA6Oc25CJPS1VSeIGpjBPu+5pQ/RDDREtZYW20YhEunNUCOrgp7dSWhDJ0z73
kjr2PdwyC9vtiKcaSBGe4TZZTIkxbwblXcVPvQ6L/JYz0Rlrq147r4gsqIuq13Sd65EfnN0Dkhxp
s9stajRkNy1IYDLh1laVkn1NZCXmTTkWm2kyWu4L6zPgIlgAwBHrpNH6Mx7l4DPg9ZzzTfpilHGH
fDMfgP9gO63+2Izs7siYC5K7e38TAUXgMs0/FQsuNa42+UMoycHCy7NQcbyseStMJCyNsqQ6QY6j
xGa7w0f8yqEcy72wa3MBKBqKDsFNj6ktMjDTiXosJiLnZ7Gwqo1lxR1RK6D0ccrPCqGa84zwz1VJ
zu3C5l1ASlLq0aM3Idm8wtxEN+5Hy2/2MQLpGQbKFbb1ZpUwf79nhardCx2Rua9O9k85+c26d4eb
68e3TBThyi7iclW7ZfIUmG/+2nFlE2ntrIKp8nciLa+WigBFIfkCvPRQxie+Gto3GLnxJ+hDhdl0
mpSvzEoe+Hqgottbtu3LrYm6xNNDxd5rZVF6DXkD5C/F8hKDMNG8RJLhjol+YHYrl9GUTPvMd5pn
4xT51tdpa70QzStYX/K1Z+TllT+lpZ79UeLaScLkU/GhezklCvg20Rmb1wYsohBiVmZwkbXMBbFL
8/WxS6HwfYXAeihSQ033gZ+Q06NB7rDwecclvcaiUTTtTuCShkbWSRK4KUUWQxbMA0KSSmqTgSNY
2kBfZhnRAGRfjZZ9tHULy2TQVIxUCNpTRcSwxdfFU7F18IxNWGYcckazH2q6o1zR1YsIk+DEICkw
VppVaYsg6shg7zPAYjqCKUSwWaPv3doUty4TwTZFG33njMVDb+nhqg+qNp+pdVWtRJzpmOJVeEN0
elUO6ScLuAoVYE5mRdEKWUbgULP4VlMrufkX75p5qdy2W2nS+PXJyPkmhiKv1w0CwpPmcsghT6Nh
y61D1k3DuiXHcBkG5vAtTAZq7gTrC0R/ZK8dqHqoBX0cGEWbeAEjR3TPmnlr8f3AL7AdpnAJgQu+
SpabsDBgATtdFlFcHhENTcvOT1NPo1xQE1jEQifCjEoBMevUBhG854r1vI577ezEtI4og9AHOwlB
uXIQDn4zsP1MX8ZzTxLpARzOazIddB6CZUSDuTTLed85LtK/DJpHQxnuFSE6TaCk53oqJ9IgNOVY
tOJH6GbzJN/efzGY9V0DFeart4Jg4RfupwvzYW27Exb/RmfmC61JmWV+GiMfVRhLop78jPm1j0Lj
JSD6YbxprZosBfComeFPWCm06joAXNtLPCX9QkNfs0maXDn2o4SQXBr3sLRo+BNoZEYNlAfyUE9j
xljKyV/iLvLGwsZ9Or6JetCBdGVNxKN3FSnSFMa0IVBH/lahG81V4VrbNsXyqEtzpprDUk5pvvBB
CiqhfseFcRxbfMWhVdIUkoBIrVXxtGxHA9pDfGu3ZhTLqMIIAb68RGoMcGGpqvN8Cs85AUqK00Y3
lou5sUCG/NIaVv0zrLSedhJ1OeuMDzVx1LvSiHWoc70SwWLMY60bd2HnGF+axbmnuXX5UOF4zH0o
5WfpAsWvK/6fYt7TQoRrx8XWzRsvlw2d5Dc9VLksdbAeLbpMPr1p2o4IJG/4qR660lRLV1QNTXO9
tjtY8kpKHnqKSI16KKec0Ltp00P4B/fKuJAeB/5TAO1BVqfa1EkGV4r0qqtFvauaosX/bsGnELG1
hrbCTY6lyGtrx4MIa5PaUhoL2ymVVQa0G93c2iDG4WSM1gjJugLz7+rVnwxQlo+vKh9Q7dNxG23N
HCQosg/fd8dZSzN4Qc/I9L43yFWrXp5sw5wiTm3Wg13EBYxxZMSZbMqkZaBCq2UavUw928nEE6/h
y5xDfb9x6I++CdLA7aLHoJxnsPnwcRJLNh/J3nq4oJShj/ZS+ZkSbj1uloGEyKnHf55j/nHrVn03
o1q50yvr+4lX+SnztH+JDH0a/C5sTny3wR8HnZGCyHT7H3gStC802m7PjihJkBMLLux+OXQV+DA0
c7tekXw/xwRIEiunITz60xAjMQOrloLT0N07VOlmE8qC3J2sVvuPQbXNRxfio1tBljcPOf197iFz
NHg5CpGeAtMBFwwNGqn0FBCYxGuLW3Zu0LA8iO+rN2ynSlaC6VjuSklcDS9DNM2soiTTwxa0VpZj
dHOGl+ILsbCck+7H3Ke2HP0YhqHvL6yJSRD3de1sCLtydj2SRU6Fgv+hh8+bw2gV4VPXVfOdvF8w
vfxrtTkoutV8E9MT2fNX7PgSp4/+p6IgX069YW1APERHU22KY1dz17MZyzdoJdtlGaXmpbMMvoFk
cQMmq2xFLLvQ0te6meEnsoDnxlBh17Vm/On9wfilXeeApTJW+vRdqyxOw6wQeybdR62NYW5hq+ZO
TDWx9McmB9XA8qpVLHljfBUufVO5UJJKUs2RXGN4TiyMH+MU95AbLInBGzYTMMWq7RcGnMYtVoYM
76GL95Jp6NoGMHZKB3TArJLy6jfk7PEcxFs7tYahxHJxpXBPrDsnyU5a1v9ptc5aMHvDF039sOl4
onuDuPK52zAuI+GhWzHfYJ3UfxglZ3tjBNUiMaZzx9XviZL5/hRjh9JoRGeRMkxz1MbQwJ2M0DAb
gTvkz0dQkmkIGmnlRs70RErJLhFYiwyKekG0+OABSX3WDplSgdyRpFTMcVhjRQ0dc0bzsCwVrQGU
OHTbiXQUyDIAre3O+rRVaXCwRbkBb8SpFh1d/Bpn4PuUt9pCMkq6GonPFCnAF8/aWbchAovhbo5o
mEWcfxukTX42rfaRYWw8JpWSzn1Gi9s8cjD1cE7OdKNzN8SjfBBiNSzHSpbZnIgIYAqsSqxpThyp
uyM7phdEN8fx3dZtBzYQ+X5LgbGSaYFQox3YTKzagYP9TNWTH7a2K3/S5U2OibZmIq57UOIPZmJ+
W5N/EkgIRqMgUEaPW/qG+lK6RnoqUQjMIp7MdShRg2ausZQd+lGj7WHAh5g5hogcPrauYomUGHVw
2fqAiFttbdVlcFNlgKy7CON9SlTmnPzq6DBGmbWDFx/O+zhOFyPLwkNSazi9A3VY+u7UvyVlWe8g
XUJT7hr1GiJwXDHnf9lKyqEccbmiemxh19/CXlpH4s6VlSGaZDUETAl4iAhkLSjTBw0QzpwFHIi2
YgKmNofOOe3hxNh/xzHP0hUmKrrHTCbjrqmyL2Y8jMKwuGYPJZi8HKzYgfgzi6g8G9uNapnFDuYp
AdzsEAnlcm+Vak78wRomPzLChGqo+FsxlshnA4YQymi9+0M8u7JsyXlYF4bDVRSlOjLKUoD8hSCc
q+0bVgT5N+lNoS3ivnF55qxjuXyz5joKQF7SsmGh1/yts2YMmL5rdngOjQhl8wB2uZ4ZFV0R6YFp
qHqGoSP9ZktmLfBJsHGstX7nCuxlgc7YpB318Ry/XDNlBXajDSnTa73Y2aimecAI37lnMvPYhliR
ZsQNRde2cqpXdmejn/SAw3qMecDR8DIWkoOGtoSJ8r1xa/sPCzF3Pw4ADf3X/SVqH3u2I4aavzci
bR3KWfHeE+78YebwvceYuGaVKfYniB2ARNLv8Y6RG53vuAvCHycisxXaGU4QvAnNXGFdhabGeY2P
TcX1grL8IQbMLemWDHVHgJUKu7Jls+Nj1HGE8vRrWX+6oQu50Sp6dcd4ljsn9us/iV04N59pHWW7
MVgrHSPiumAb+zdgossk5CMKp+9BYoqOO6t+6CIEoFWZU8KzjRisTPEYkPMMiIETx0E5Y0WwlWIV
h41D++AFBDwtQKilGwWHIh10Ns3JdQYWS1KJ1wzJRpTpsJ7yBPAJ6vYW9F9QGMu8HBBsDPyQA8bM
VgFQquNhpulI4BguJ5twvIHSoY4Kzccr08g1+CsOxVBxVkolxYUEmB8dCMHKVlioGq3ufw1K81tB
PvbsHgdw8Sq+RNsG72Gb6w8HAO9cGGjC2bqA9FIwMK0aGFDJXOGreYzFwEhGrTOHpVOLNvzFf41M
VEV2wK3gkMzAcRYgO4/gmqCY8HLVtlZBz5DGHUEizfLJEqVXODbxT5qqv7WFDyMaliFMObsic6+G
dH5o3YrvDQ9qH7zmzE0RkVxpkZcmzMk+jjWkGE4jScCHTlXVYJW/gIQdasTck3tUIy27si51bwII
05lVtPUtnDDfyZTuUHAML+LaHqd5wCwQzm3o3Izx5b3T2/dGZwAGUaeeDnZVcrYF0mWZhRED6gRz
F5FdEfMle6lXaD7wYnq1UcRnTgBlD4fA3FUkUDxAfOXwLyT0OZVI6aesJn4NxZmUpV0XE8Q6mc/h
aYIPEzWp8TrPlgrKILUpybwOpz0OqTHfGICUZpY5tUcCQgbwYcZ0meKa2V1tQ330AYq++zkAJ5Qx
+puCP9ip/Ycry+EcQi31bJ/uK6lJTcaxEHqZjC9ukXezymE/hnOArwtkxx3ga3uf2dL4yutkoyOZ
uhAdkK57S8vWkY1mrSnY8mGBt3TSJwp/V9M1OE15H5iF5Gl3pPwyt4QKOIRkOQHDZ1+q72GNVL2B
k7EyDSN7aJ3NMdWyA94kRj4c6cYRhxivCBJNVM800aGHoJWd0bOSTVmzFFYhLzSvg1up5nnYk7Cb
EuJB8shaKBEaj6JDxaNW5XJ4scgxnI8CJhwnFe9vZZ05kTmUoAMy3BPusdEKzTOU8i8WYG1X1hoz
kyZAuRoNjPm5z3x4cEa4jPWSv7MLs1XLmnwh1fSdwau8k08ljySHDRjqnemK3jJ9GZi6U4DT5VpR
ZFyHdhSLIMzKjypiP1E4vnPjDutWQTGdZaaSqAL8/68ldf/ZY3qDBcAWkAE98jsU1kbMV3+qTjIy
3bccv6tXRgUNflhg8chFsjDBW2wIvCo2WWiLixZZ0RGEJ0PhKYR67g56ezaZf/ykAxtd3MQ5XAjG
eoDMAl5ACEhMghrjXUsG+aaksbtguPguNGnucGlj6hpJCEHeFcVL7EftIkkDfVf5rrHVFAJ1igpj
PTmjr8sjaA5R98qdYIEeruuxIyOJMSs2pyBo1wM8xIvqo+zCkK+2H0UBWIgxbrBkUBF9ZJljrmys
9DjdgK3pDjDlQgpGH278GyqGdmVpQNIAUVhXABTwK0Q8rPRcIbDbLe2bqWoMx7t/53ta4bXn8eKb
JMx2C7Qz+Vtoen9jBtVvpIA2VrmVaSJ3AMQOpcJgAwwIHYNa53WZri8rCIu6R+5g8IBW7D8zV7IM
NdItOx/qEodeeB5wyS0HuKI75uvGLSPfcq0UY3KrqhgiEZzOmVVz/2IoukXKxCGJG30+xiggaoMm
T0EJeIAzhcky4Qs5y4uWEQBxkyiQaiI28XBuGkIxZwxk+msnFK5Lf+QqV+y2eLGu41UZuwOlAEu9
gqi1h4gdH+YFmbHkK3SAtUa/C88WhcayA51StoW5zQo3XQ11lfHdYKIwG2zmEOxqxHXAunmNSWRb
BGz177kf3biyUduZAawc0ovWdWbbLKPCZNckqXxYQzitxxbDgqGkSLqFj3lZnbrkzY3LETeK4ofv
vWHXMRHn8bC0K7xDJMFbL954PiPCuWUhqBu7RljTF6b3Do9R8mU5SUFEjsk+LK64/dif3Rqy6tZ8
lVOvAo6KNEOgT1K75m+SEM7tkJVzw21N2z5yW/EBNxzLuKJLAHwAQSmM0fI+2j5cQYRGmhQlt9w2
OHAT26Yt08WnMkX93M7kEevBBQwXnuW07Um9950lYrZ6hctaWeVsQm5NL8tt0DfmmhQZ0p6NRIW6
4aDA+G5bVj2KZXIfTfkjQcNOrdnoyyi1Coj3g3+s464+GX6TbEnZ2FLV5QjaWJrvmTb+ctIph55G
DFhdqjgK9M2Uw+9/INqK41ik4xKbt6nNB4lAIjRN4iJTvnWsL16z2TrI9qwptWNOmtOOssSGUNdV
x8Rt+iMsd9xqqF+3aUKsGHY3jGv/LqT+/1iDz2bIxO7wP/+Xyv3/EOHfIrRk2X8W3//rP/mX+t75
hwt+VhgmSnvkLi8p/T/V947zD44jS/yHxP5f2nvh/EMT/MGXKF8zoUHj2vmX+l7Y/1DxjKiObhuq
0A3d+X+R39svh85/uLUsFz8lPxWSRoeJgWOY/9Vko4cqSXnAHFOkdSDttD0LnJu4uLfiKZzoVBTm
pfhy39Vnf0/SaptwbwK1ruA6sBH038ue9ajlrgnn2obVhIQ6Vz9iVT25WX3AS/+WSYcwGwdYTPWW
SpJg6/GQfNdlXazKHxa9rKTtRfLMntlX93Tfca434rtKN/qeSCa0nu0ltBidtlAF47ualRRGhvZB
gvg15D47BTBnagvtAxOvbgm5WmF9VK1bM3lU9/5oQDKd1TN9oPYed3w7QVcGNXnpFmlOR/e11Ke8
Cf8bl4zOx/N/faqvf/+frASmMlotrn2NeMSCiXDTXVMzB13kaark3oBz9AKaiquV+95gYiGGDSmZ
qeG/zXeKy3Qx3I0Id3+mQ3XLbuVjeGve0AZt7D+VqO7+i8JuYhyNzv/89v5vBpr/bINwtf/uR/+v
XjTLyMqa1TchxipmZW3fGEOyUiLYKY4D+4oHDBIK0jlM9kVwRV6A+z0cjy88q96LYyLMk+xrObNw
zDFYAD7qWHvTsRD0oYrBbbXnsg9mvGIK2L8ktR4EpTEWAHtWpRfHmKxZpIqRpaiTzaOWO1S3vumw
W4ZpwCV9I91Vamt5xoi8P3LNctVM0TV1jAd2ZY+n/s0wqVgpdELrHOtGWBsxwgtST14Gj40CdkMD
YQ1pJfzpCKHagDBNPFoV36N+6Qk3ZRuiE3TbiqgjZDxmO5QVq9FicZOZ/U6PlWxj6nJFagByGErD
VEYLM0r6hUrSYEJYA6Ne69uW8RIZJhJpCeFlcrJ1krf5QU/1eA5eml/HHP5CEB2XttqFENHUVWHI
+TWIzxYf7esjrvmsnT8Wn3v7Jt+qR36rb+pBzX+inbafEp5PQsgXYWcc6i0lApNM8IIkZ/qM5qEx
BlvDCuJN5BAgpgZI2iVD5TxVl62FRIJFgAyiZWx3PwMZ9SGc+VnSGgRrhMWwQbq8CtvsqNaWitjW
PmRwMIgdIeRhMgemBwWMjjioosWIftZkhr8oRPwoLlEjDn371n1mgbO1nkmTvgEZWHXHQtU/XmqA
ca+8N1/ZV/JlsG4gBlh5N5rc3fnJuG5jS/GQsG2Jg7ojP8D8g8rHgutgojmoHsmluKAi+NvMVa19
MxqiiCO5BD/csvu2qp5PnAzmx+sxUb5s5T38cN/dn8RsFjTKm/CePfWTcajQ7iKRrG8GOGrXSGC3
kHTAXpAdHVKXZ/ih/Chx89Y8S1xLYJidLVcuw7KItikzSaquB4WrlmBREiX3xTXsNNzmcbbLAH++
dxxmsTD7+fTev2c1qkufupOWql3GIHI9neZhcr/9zhcsY6JjBFVrkbHVk7W61vbV0dC6N3MiKlON
9uRAI9H00x+VmAO5bb/lt/ZdoMoh0BbfBnHupHoOx/ZeEWbA75p9RSDEf+okXSHnfx+exZfFfBaE
LPAT0u9IcoLsFA4SVKkqrtHE6CzRuxOwP/TAfoS0IAcDmX8lQfKR03vNk113NOrxlJ/Le3TF2me1
i5QCvfxQTv7Fdla9x3HHxhWSH58KSyWG5m2V7Cfry/S7xhsI/NkW5K4xkwxWpgbnJeqmPXiAqmax
Wq7FOXgkD/nWPLpHdekNg3TjZbXV981xjAekkbKTC8FSGxtCKO/SbqtV8HIJuRMi67y2d98v8Fg8
JUDsTt1v8/naNell6HtBXLxqq3uDXkJjGbVQyu6Rl9XWPNpH5yyBLcyyR/RJrG6xkFV2yFyaUZ/5
r2sbrxAbGlMkwSzyv7KHYaT7lunatHZDYpyRxZI2DL2rBGQN6ntfDCB2kXf3cx7uXj23lfKlGMiB
Fdf8gqgKkZot1qysK8IOuy9ElHeVmfzMOEeP7DG96W/FZWrGs81GLPqseJ8JCmESPSTHmrm7P954
R5PYkfyW6WnU083U7LL5VE8rgrZmISKFz+Z3IGUnWMTKXG2Tat6H2aaY6lkuuq+pVQLPXcGdn3dq
Zi2sHyXLb7GKm4TsmzqNLS8Argssa6PyejOmP/cgMXD0zEPF/yUJfe+K1ZSy9RUhVLGAGSbUbMTt
/ja+ZljJRsdeJTWymhT5rQdSgIY93lWEcRnTd3eXz+wu3v2bc7NGQBkWDpPP5lULpN8VhUFGgVC/
wSMja+NVN6QUEP6rkKCgkIb80CA5eFHbbYMWovII2aIkycCG5tT17OeSWaMW2/ra8PcY+CT0C6FW
p+BuXsTJH4Kbbk770CxTmv4PXZQBfI3wXXI3oXWF5Qbl69eZfdkN88A+ZZx5Vy7+LZvGYtZ4eZrS
pjnL8AtjxVNu+/yPuI1n9JRE80FzuLZvr9fodfb0J5xB8BZZZzNbAfxMmHpme4Z7KN4bct5Qy6vV
YiKOcXh3CTiktLFZB2AVfflADgE3Urfuo2wTxADgcvGHLbjbfLt2eR/frRvsi3PMkEf1D/kzfuqH
MChdgNFAGtu/siiXWTOQQLLIzvE1vGJgmE0QRDOeg3HKAFrYm/g5nrSrf0+x2bEHNWtpzBewZ75e
cEU4hZHn38QJWVHp3PWjcXav2aN6NI9BBu+JQLNxft1H2lv3ID6U72m7jh7+x/SWfda35pJmJye8
KU2xJs+LP1Pf8jq7aLtOSLYQBIwNcrd4TamMH+VTc24JpJ0LG3nZbGoZf6vvzm26aEf/Xr85oQK9
BZVmUmwbYcA63AxwhvndWHWSyzFTPZd13sxY2uABU3/bf/k/TBjn7kU5DDbD1ebZyRLn1bDMwqt+
abdaUr4ZXjPystiLQNG94AArIRSvEIQPBjtJf9Ldhn/owhwayYqdx96uQayhg49dyIAJ+WU2A6KI
64+6rHxAhj01p3KUDwjhsJaas/aUiGLcZeVfanQC8y99OyhgjZlhfFSiIbvdLpZFQErRKb3UISB9
Z0ns5S21kMbvUhZUUMxVeIzxb/4rvgNEqyMQuo/8N/7MPxFEr6O4upiGsyrMTX4pL3WFSw2jqL+r
zvk1A08lc44jMSCTJx542rZylTgk1oVSmF6Tx+uJK3V0jYdDvtTTBrWtjv2953iEZQzT0U2fWSve
zdg9i1Ike4SsDJjHJbfXLlCLHlEr246qDW+WbgVLUCDvUHaWVSZQsyEqPSQ24XlkUcGS6jMyG/g5
qhHllu4anpKZ23osVlFWDjPGMMYmMlBwKQkySJgKSlS/h1LZdm6m/hpjddBrDGQpyS9zbGpcvdka
APszjuH+9FiJMHp+mykmP2cwwaDr+bqwNXtB/OOpTSziF1DRe76oNpNag6JXYGC5jp/OCH73GkZ6
KNt6gnml/Vukfszs1CZqfDjrHUD4xFAfWQT1p3CrYccm6/WxVJ7DCcU6K5OzHsTZDCwWXXrkJzM/
4tO1gICGWrMGvcAKxQq2Zt4M6xAD0NJpc9jBtrpHx7hR2sxdEkQMZNXKolkxMNZLWfmFhqXtrMxQ
lykA3pq9a5ZqLGQbokIGdtFpXLAam8g3VqtK8pViLVki+qFuTteEdmyhiknIvO0bpe2NnJdgNTC6
ndsGVLdXsWAPDhxNRu+6ivZRTa6dr9WLi+P46rlHlMzg7qlORKyVaXsapHpkHrUMAnlmCbVzmyba
APb9S3QUJMpXscn4HlDc39QGLdmIPlg00rX3phnsDA07Y26j9LFJw619w1yIBM5QCpBkQY415gQ/
PgfY8siLalfq9GvpZMOi2llg2Ds7Iy8uMWrrwG4QJJfT1YioOCI2hfIlnGyU7CYbcobSISw9p7qZ
wb9Rd15Lklvbtf0inIA3r4lE+qy0ZV8QZeHdhsfX34GWbohsUWRIoRe99GGQPM3sSpi95ppzzK9e
ipWt3YLcYj+xTHpoNH8Y7v8iKq4481D829Bs04uka4aiarJj/cZawGnWxzllepvppF6yJxnHwBJ9
heav/P3YkA1z4f+u5nX3Xb6Ol+6lJTsTb/RL8QTR79QtVbZj6T2/Z1eLDDL8nWYmVhFkayzCTWbj
uNOpe5leQIXRLsZ+uz9HT9F7GdV3w/poOWpK+pdudz+iJyKudJt+Z5zoSlIWTO34jBYDhSSL4F1r
qmWItdm4JYN91t+C4kGeX0Xsn71hfjnZ82sqXrSn6tY8hm/pY/2sX9nb/ci814az/2ipX+lBTZMn
5VNpHRpqsyN0MgPLSPYU39unISbl3jnNW7WAVtliau8bvId18TK1Yplr45rjDdXxZgjhKNpyGGiv
VvkVXpNzFU1vXYawxp/7h1TV2Sk+8x9MG1/FYSBI3vnJsdTLbTox2qTN/GpaO7rAWQyoe6Fv802o
j46r2+9zWiXlD8w59xZQbOLDejOokd5YhYnnd8DSQz/BctLKK816vDxKNjmok7wXtBUWPkqdk/5k
dW812GpURsEihHbtpKLyI9q3FRCbYZ5bM0GoGrZZ1YqjTMTIophs0Wo8sth9uBlvufnHOD73zz5v
Pyu84WcQ/L30bXx2XsPHekND2wqy6KPMv1M/a+eYt2nHW1U8lo/po33VzupDwVv3769Y9S+G+j9d
sDP64A96RAwTWy0SA3Q+rDZMcaG/qxfJNiDO+aK+2C/TU+r3B6BTifKqHno5R+iMn8c77Ry75q1t
nkOGuvySM+D9wyebb5X/dCtZsq7I/KLb5m8sH6WX6NSlEHej3ZKn5B3i1EfLQWA4Gzf8p2F5nz77
Hxx+7lE396Ohv4XU+uQaDRWe7F8VCO5z1NXFbQCjS1pXz9xy/0BUUay/vN//8CF/g5/QL0COvYhp
PIm6M22z37Y8U7ax1S2KN42BrPlIisPaYKXRjxcnnJijPzh5PI1P0Bv3tRyz6nxwTn2KP1kDVPAS
pepivv3rhyGmES4kJ+5j0+Zsk0YkTFyllD1lK1/mu96J+lP1VL2PT3RjrjAUPEmKtpeTjfPpvDTb
pXWbXqgG4J83dw4u+kW69Z7emWTL4+ogBR4dTVdVuyfX7FqeE1xO49l0SdqksqmxDDeOgwBJY7Tw
Vbe1DpUfBUS/9vHFbxho9+FBO+XqTwK2EMAPxoHcqF6tBaLykoSDD4Agnh9lPu3mcbvJlFZyFeVc
8zjX2o+Y9rBO9HRk6GA7czwyUHClRfyUP7HeJwjxkt2nJ9UhJJLsHfgwC1AAe3tfzbO1Vjk3Cu80
TDcF8raAMiCbJtWLmrFI7hh3n8W78tTfrQzEf8mCQVghP9D40PMybKXiJuY5PzhYR/9G+jeqtxSN
eOX78KQ8NQgt+m7W15pH0r0HYxYPZhVhXlwPKw1pAf3/GRMockN+iS/lo44E8Q+X/0w3+f3ytw3V
UCwMGUi6v1GIFHJWCr4oAltO71mn8G5yLlZ/4q9ek3Y5nuONIWf6QvYk2Vm0dGtpq8DpFiU/r3ha
RCmQvLNAWbnFha4vccRKkfP895/R+DOh5ZdEbP/xM/4mESeEzUJZxaZDNdNONfHcACx8nj66D9Nu
36rop1HMVSk/JZO2HraivA8vDeHARZ6YH9Esn+gvBd9xddbseG2UnyOPHOLhT5V1La/6IedEwgHX
KFwLSSN/kz/6j/pDDLtJYmH0CYNlG0O8iA6NEOugqp/HQ4jmNW7+/o/5C+/221eB3E7K3lIBLxJO
/PMzMslYjEpdRe67F8/hwbr59bXDYp4A8e/rBn+83al4CCffhYe++G4nmj5kUZ6sLLsLoug6hghm
BnWeHmrGiHQtta/pPFnUe+kg+fipgIkwd/zTgWSG9Px+Ff3po/8mN6tNIQm56MmC95wqKtULS8pa
RpqH95KNAK57MBbX9cV6ThAIuue6dTw9/2icN3qS35K34cN8JUJnXEIZyAQQzSHjBajgi190tnlu
KTXv2u14MW7DS0hQBPw/pYRBszVVhEu3o4DgFD901gt7zk4nrHqJzulVPOhtf8JmuCOFOrnyEL5q
afr+P/jauIEc01Yw4IIz+PPXlsrKUJdZpMBe8VfOC2jIayPYoLoVA1lzEqf8VqEssQ5gYCsY3FIk
3ATYxJQN7/PSPC3NE87m2h0Nr0n8Y1FJz6q5hpp/cJIPq4xwBIU/f/+p1VlF//1i++On/u2F3JKN
K5Q8gLqZBDjydcZJ1M+4E6+4YhSzvQOMp9aR1sh5X1DjzT3E+3JX+Sska7e8NI+C2TN+lO7KufiH
O+EXLfD3D2fassFdoKgG//vnH2lIdk40hS1vWCFvCq6P4tt8nchVcJtqH8V38q0wm/qsTphUNZor
42V6Cy54YWpm2eyCK5DZtmbG1TVO/ory7g+0yRY8uP7+x/hXywq++P/4pL/9GHmXal1K0Tlwi/qb
v8Ahk79GhMVq5D/x1nxHJ4A3LNmZPx8n1fiHx7fyV1/j/EOSVdtgTfefTi+l0+Y0O8o0ZGQHca+u
xqFmDK8ZxyuUapzWfUuwcNxD3vjiSf8Pk4j9F+c654///d8OJlwdLbB0athMGlg2CfVkHJEj0/to
TgSwnitUGTWHZSWQ/5bysbhwQn0MbzojucEYURznmyNDeqWDd4HT4ShupCs21WPxSGBmWGYb7qBb
izI5PGsq7G9bPRgf1TeR6Qk7dHfE/yVPuyhdq+ZDz35i/t1GAkO4N5i77NdUk79spNJxU8+mROTT
9DFESqVZKHNZetuzxuogtqaz6tojv3azDjtPIv2szFpn8wGkDnKtj2yLS7P/7/8IdVm2VJ755Bxg
Kf32diNU2GP0haMhXgz7XSla3rNsVRZiVmt9ZFtyODXfqPQ+nfUjWHZSuG5RUnVEs3m6LlvdHa4F
dKEIknMlNLSzQ0oytPqEqOB7/mGaQSbKg3ZMWb+45m1+/Yl3WLTnmP46+OEpPXWKZ+GvzIiQdDJV
7zqcsUGR3OCSHMHIXTVfdYUybtWMDJ4yRle8IrcSkbd7FN/Sa2C+Fci/2A3W9CnU+wFhODlFp3hW
inFwOgjHtD+XyMiYfPplyVknBOpRvo6IzfkF6skz38ujdiaEyIXwD+PHr1PMnx8ougyhmvodef4x
G7/dppChmPkn+M0jli8gKsv8jpFlx54DjFOIj33IHJaZ+qmEGz9kB2rrf8rUxRCmL55I9GApexx3
JAVC8ZYTl6VicCGFs99VlLfxJ7Nq05uTpuUWm1q4nIrhPcjqOcexTYSsLsJWPww02KY2xWoGbHOJ
vJY0VD/G+BaEJVVGE+0tld7swqki+LIsamlJqgAfazR6IOrQdCLtApHwZg4v6pZy9vSnypI9LbLb
IjpUdsqbEoA3wMpj4ocrQu5vlrEwbUhgGUD6YOj2bKm3hKjcX4/A/227xTH6FAzdP83vzMM/YRLX
/3fAiKql6jwN/2tTxvU9hn0Yvud/9GX8+//r33wZlv0vlVZvB7ezhtPiP2wZpvMvnbO4amIW003d
1nns/7sxQ5P/RekhBkPHVH/ZL/hH/9+Yof2LCdYAi6hxmSuyYfx3jBm6gpHjj2cES8ekw8Mdv8jM
JGRj/NtsUMjlIOUoC6uAWIoX/VQ2XD2/UoLjUEbr0EYMytrEa6kz85KYFY6W6hHEkVtT5OlNxLAY
1HKj6KMKTES8axHl05nqk98OdJrkOxM1nuohepixIcFzIv2qaV5QMHPRSIoaOHeTQug2vtrZw2s6
lb4YoWIthyoc2cM7H4Zl+F8cgVcRS/+IBqtDT+3ehlM29VOU6ewGCng3ThwcRSiwP+qytLMmtvHx
SLeVQ4ucrlK5AYeKeZTa7bXdGdreDIYtd1S1R8pc25nJxmeqKjg2cYFF2s6PQcOryO/V4hS1iE1m
Sp+GpJFgDa2puPZYn70xlO65lE/HBg6hXQforHocrQB0Be7YTuIVlRXwXKcbRyOylYUxR6NzCESH
NIzbE+07vNiAE34oTrkuRBZ5qgN1sBBk00178JE503zZGBFFE0HcnUhl+MvOrh5ytbPOoDTeZDsy
lg2H8mXTqeFB9jvfxWdDT3LHSnHIp69Ysa+mn9FSOWTKrgCJFdrVaxfWw5uWyWJ+fGVPCvGXoTUO
WZsXy9ogZq/itcaACDQQbXOfRPKHDPPJi2BpnP2+eQ30mEqxrmr3XTAw33NwU/vA33Kd82jXVJ/a
uzY8lVbtM3GBGAo7/mNlZsfPfsDh3d4ZiESHmKjk2hTFuGOB+lHq8tdEfmohV+B/aMwCC7ZKtd55
lyKTr7k0F7myKLRjLKh2nvr8OPI6gHHUv6lSAylBrQ8WFZR5rlFLgAtAjVirx9l9JNGYkQlVivxi
iInnuLJpO13aW+0LsId63adh7YqTBEN7GQUIcaNI1lRng9TrX0IQ8ptGR9X2pZWdprSzygOqON1+
cWm+9qYU7MDFxRCFuoMzZ8Uyod3QFqjb7JVmOyR5fModjkd8d9Rr0za2MkFiL6fahuVZIstktrxM
2CebtbMwMlXbpw6b84nPuP/1i5iMbVnGOFiw5p6AXp9lcgpi0XfMjUGHB6+arJe641STmGlw0Pw5
YRHk0TUbVdcopWcri/qnCNRaYBvlUQoiyheykEa1rxaW2/NUGyoeBSnaFWY1p5STdwrJHEbr5rOy
OKlYWUpjWIOlqOipPCP6yXqmtvRrXeXGNWv9RzJ+8sHGKghkA0hv2I35gS2TFwVWeA276Rx2eXgw
x7e0cB4E9IPXPpfLhyjZlmO41CwYSnETPSJyjhcsVo+kUsrHuW9anwbim6rarwn/dBCRnDPAvPpA
yRd2oSR8ifIgPWlWlZ7A41sLvwaAiUvfHai4vkSNW1phdJHqQFk5YLSQgpu9rlXNfkyNl4TyzX0K
PGWvtMpBjUeMjzKifykb/SVt4JVAVMnbVPrMR6lwDRMNsG0B2MttHMK1qwlC5R0gppplf1smZ2rg
4vOvv7LrpnejNKtWv/4eM3r3oKZBuqDUNj9NIYG72Ui6NyXV63kEvA+tjkPcUp9ttXnEPKO7lKUr
R7ntAxfLvLQtAzTKPoi+LOH4bp+QKrInnd2mP+4bERqU4hj9Q/JMFsVwx1LUl8IpP9pApxdAx3PC
8YiSWhPcZZQNO4rgtMtQWgYZ+CsoJNxQBRXKcQr+xAGs4kYViMcIaA3HoQc7JCXQNyONsGK885z/
0mppKxqtXNU+Blq1U/U1qDvUtiRFTPN9hbRhyYp1/gW8oPJQ2KEGyNJ0JbnDT5NCKOoSU1vZ4kGY
XbkTnGK3hpxG1BhxXUM/gZ4Bl3U5lSrkm2Ai/QFbTuwatq+b5EONiFrZ9nBqO4pmcoFNHdwQZ7MY
scvrQ4qqurjZ2Ggx1LbgrIFkEa61isg+hLRmJxQ6xucHGVezB4ijcSezoYzH1sd9JxPuSQPi6CV7
4UVj+taZ/gLun6C1NwE7dGCRstvHg3KTID0lEXtuGbBCJTvFhjp1x1ODPQ8CcCgG1VBNS7eLRcfp
kOUfQxRWcFuJzWSSRf4kkppLxX9ikeIY5jjtPHQVQcqYUpVFOHWvdtM8CX2wtvBDRlerMfRpZh8t
VIsHkpkby07vMOFbbU67pBNvwmTy5DGQXyAf1ZgJOoBS6ywksu2Mjrau0mpYF6zC8dfdbNGqd9sn
B6IJBeqxBi6W6Li8LzTrKPsyKwebWgaYiaskAsotJy26S1gVrhaylxggE9KSEqv1URdBsPZ7SFAk
EA6JVD2rwih3VpFTulLT2BXpvrZTKvXAriPf6J1q7fVhyHYKz7qmapvjr1/aUm+OfqCmB8P5yhIn
PjiSsmxq09/akzK4ddr/FHoP3aW1wo9eqbyoKOottRJkRDE5gB2OYCn7rE31Wj+klD15IkMUT4cu
fZAqQky6JbEpbQ34UGp+GzB/zMna/ivgt4/raD0qdnYGUGFcMm4Diez9gesH1TsLuSczKV3j9eJ6
ZrFA/mSmvEnSgRbJ4Khp6domjbPpTQ3Fncen1xgBpo5Mi1eFSZdJMczv2MGQdn4k58shJBTI04yZ
tEGdzOrqw6wrqnXCoNvS+/wVZ+1wTOPoGOaC9UPHah3F/cFssJvnGfMINbqMggSvbEenZrqNsGyV
1IEoI7Uafa5RIjXwqMNiKOd6e9DmjubQeWp1RzoXo8x5oK1vhqTu25IPQLDFcs04bw/GONkkq9Nd
Uk/OtWZU3Fd9jeVR3UuM6Y9+FI/7YGJK99sq2Y9S8MT2x9yFSb2jHlDsxxJxVbKHe5l0xT29dKpI
PSOACGHDr0ypO3NEL56iIt02JvYK6zOJCN2GsUGNZIndkGfD22gBMupl+cOewm9QAA98uRXExgA6
Bf3AKRSXRMrW8gg0SlUBfthZGniRKgEIaPVtItEj7xtjdIuNLLoJYbhdOmiLIdJx14yvRmwMe1vH
VhpGDpXaaX2nXkZa4GXrn9XQ2hdhCgA5CeStMIAD64HxQVwI5ZKK+609ms7SF1NLYpCAgULQ46Ib
N6vs3zHLV6egUFWXd3Ku6s9QkBZt0A5sUEW0DaXnkY31ypbCrU8qUXRp703auK1F0cFZZGseAjTu
ZxCN6cDIGACYLfLYpzHeZjnY2DH907nyrUmwbKKuIKxqIu1BcgVkueHom2zSpl+Z+pTsCAR+awNt
t+HUv9QWtbQcnduAJV0tD/Im8evmKNUxQJSmexvx0/FCwetcow3WYvCwNzfcH720qGSLJ75DLSOH
ldLp7cXkDM/N0AioYMi58tiv6f1Z1zzJ8YkBpLIAFGiANWhdHqhWzMaNDioxqXhBzL9r5pQ0zCnB
F2dYcnklNVmNdo/xD2ZKNIfjaFLOO34x7GBcQb99HPC5nqGafqlGbxPHzyX6EWX/QPKzKARVQPQg
eeBeCUdoWracJGqbfTNKV5loLmMPb6MYqdTF3iVWVU9ShUOM4nGVtife7Y8djqh1NMnnOu2MHfsS
3JC6trUGdKqR0FWkgS/NUU+qmDbzujNAYeNE3EHxkne5DFdxGlcjRuD3Wn0NFW3aKx2mmkAiuAJr
zGssQ73SPDy3sKeXMuRPOjSckUXqqJuSK2+lz5vq+eCnsABegBrL17wUVCPpdjJFB1zVTepJAXt8
YYfOMRPfmVENO6slp8P7bTco4p5ObKMr2sSWQpjVUUTRUxFg8MWkQ8i2MGnwtcJDW07OYki6bqVp
wj+mTnz/tbRVKkfeASbqnOG7G8LmkDkGdV6VNnidkhq7WiuXKt0MK8WoLNB7QnUd2Lnknayz7ZcH
GbBdOQnO4iXkE4dsEaOI9SjDlDeGunJ7rV01fXMv/JCaqamUwHjUNH43UbjU6+CUD6zGpCHnLrVZ
LOYw6PaN0cleYE01+XpXtlpxG4nldFNQ7rMcGESajwHy3jidZPggKpG6rT5qxyQn1a3gWF4MDDrr
rK6nB+AB0tbyv60xPRm2Ntyx6tdhM20yeM37FnV+IfQg2ziRfsV6XK8DtUtvCRwhjFc4iEBFF7QA
htM6Iwm1FBEQNM0JM+iMIGAlZ6xvL5nWOThqu9INJlk7WmOy8aeaJmwhjpMAjx8bOS22rKIMvwZe
rRIGKliWq/zpajmXHwWhLwrJlmTY2puOuX1Z5EPKgQoXdAVlII5DIgedhQZajlxICs80qx/rQ2tz
SOJA3B3hkbgx8/S2mYglJrFZrk1ZwxNvFdLK1wY+gJXH7hilzgMnNGrQPoFkj9c2ECC26AV3/Rpa
VadKCidAFrhVANGvHWKPuif5ijVzG2c4f4pOf0p5D8CkGZO9H9pLvdSjC7YkHlOmgVBY1bhmuV9W
Khjdncj8kZuQaVL4VNFqxPC2bWuM96qzHokRZt5U0gfZmzQ9NlPYg5V1kn1u9O8dIGY3AgDoQkTQ
j1IHep6CroCIc9qsNFMf1pik0MFnR1ojmmSNdoBHtenVNWj0Qya1yq7T2madJi3tAYD8zZTO4X+7
SuR+4U+SvJXNZEU52b0iEf1ZGlcnzc8KRYvXnNaZpSpGH2sGvdOTaYEMjcjgTjlXiRCSlwxUmDkZ
7DOLWFhPfpz3uG94PJMekgjwcIqguCj9bI98bXiZgiCuJOq3IdSXpg9Scoxm/gyaasbTc1aj9czB
FhLAUYVJVmee1YKNJs+yauro0uZzHFVV7rWqJDspy2CAtD8A1Rtu1mRyFS5SwOPRoYaFDuePXjqZ
B09kMQXCyqUxIo9Dl82QTBI08SXcwhiQ3Yyrtuvbp6Lqql3n0HIMJjgR9qew65tVl1z88mfZSJkn
Z93O7+RhxWNx28eKvqxAni0GSwk3bWE+tjbIGpUjJJ3SOX21mflJ8SPHE5u3gs+Yu+5sPLhhrC5z
p9V2UqFR/simrwPJt5E7/SHov4o4ExtH7THVZFR8Os9KrTwCGOrW+EbOJKybRQ6XR2iKsY/GawUX
fddgU92jPz2SHwQ0AuWisQ2yQf6kuFLb8tupWPCqGn+BqZ26SN6MMVHSMXcuat20G6sLQerQDqm3
ORQK+tySAubKmFkq83PU3UzdF0sjyb1IqaKXWOdyJeWA1UVN3YzF5cEwreGQFyqqQfwYyfOZXAUS
bgsyBn2rbWIKVjGMkzuoOgc+r5bv6p2RooYwU5deWqpAK8sMVX20R3e0SJmo/ZPTddoqJ04peARV
k/HZNIrsJmlxy2r8gHMTJ2Ofq+lquVai4BNMz3s/VrLHInovmRaLfJMKCz8/VwZoTDusw7MOQMZU
hUS1AfB4itwsHOwNUKtR7Q6lVNNErF0BMllHzQ5qyM42vg85ogydyaWsKmNpjgMAbJ33a26acIgF
s4iP1LggF4gEAkDBy4tSu5HbzF1d4O1uKeNYK4G8YR7VPiVC0ZT6UTSSkCFf1wo7CX0gp6gWIPMG
jsaGIAlbEgbaq23DiWoE8zeJ9hCZo7wa6jT1rCzQVmqd4US3JBxI1JvnlZN4I1sJl536tGqMkkA7
PLpEpfOdTuIEM0owD+352oH2Jne5ceskyZ0UWIFwqb5qejw2vTF1hAIg7KtpCBFmzgP5Uchexea1
jCxJ9HSyTmSUkYRyHrmYLwUeTg0nvYVu6KsGQiHekuzdD8yWQT+pVzCxTyUBMvhEh1hq1WuhZpjJ
NJqTG4MhrAkDc6EVWrJKjeQ7zpN2p/LjugKtPCPalacQSeeuZF5QBuNjS+595Tc0H+l9QcMzAhc5
844gSuuc1N4G+IyUsmiK6A7kS5b98LuzxEwHzvVbGMbTysK3RkN57HFzDOf8eUjN6aZC5oEt1rCk
vZWt9TOgZNAUI3lNBntCNRjJS1xVXpMqHHnyTt1WpcSMAcmecwoG0lYzt0Cw3dSRkocqrZd6kSo3
jL7xihciftMcBAbNMcOxHrU51W5KLiSZF6lWIq+OM3/Ng6Yuksvkh2sOK1ASrdQ1YX0sM96fK2jr
pyGnllS2iAJIPE3x2xndqgtyG+cqCokyfDE7ruUk/yz6bnzQOOoFFoxQPwhwwoxEwtKoWqGlTSA1
II4DjmaagU7AEe5MCGQ3ZAMM8sKEAkmOYlQuU1ZJbtKQcaoXYaluBJuiRVj5zTY21LcwrxDstBhP
YH5pQCYRCtR5uI7m4BLRvVdc5O1EE4SINGCXWnYz2uKgWDwMmiFJYNtDr8gNWfdoA9kbuOp78JWL
gvw173UAEGZ3k7OI3NuYt5wtzPKYTAZUYU44aZuhfxismCgvOXQUM7r9k+6Y7Vb2I7QYtfJkEwGZ
YvHt1KjvIk6qVTpVqzHhVKwNtVjjOuajWfam6jPHsyP/nUtkE3As4cEbr4VKvXVkUXPjB9g/MRzD
2jb1sy7McN8OdrONJmc99IO6CUqIg6JuV0I1vSFA+8VIje9DxnkEIOPM1o29GhB2PQwXIrRe+pL3
KoKyVxaZDze7egQ9FCw7AhSo8BovLLWZX6sbOamhecjiqewfOlwwK9+0floKYgpQUVytBiLxFi6K
vMWOKHl14RC9KR3TbbUmXg3Kj06HgK931tIsQBqME9Z5drG4gwa+xxCggKx/amlrbMKAOTACeAeM
YTXawgRiSINOnhlU9eT8m60207vsFKhAIF96RduO0hk/LyAUEl9tEb/WnTrQrMrmNMsEQHw4dHI4
QlywYP9nFfGPCJqNq6kw74fgw7f9ZlWBafGkjjhGV/qvgQ0PL2pkinlqsheJE+21TKrWtMffk85M
NxwJvtK0ojFEM8AWR/ZDNEVfFehbxjV/pav6V/Jh6s0l4X1KwzTqm+p8NwHRDBldRU/s15FYDiJd
AIQiX49dYZ0KulhnLFzH0mgZ1AQSlLqOuccYdeo+O/gKfNGoSS2GL/S2XODug+mid/aiCuiboZIg
Y/eZdqjprIrGAqkUfax+qmvomoXu86hJ1VUQWQACZCwVqdTvdVmzN0nfXHV975cA4TgkMu4ipzZa
nKwGA/UtzacXOSDwD0VuE9KIZHGV8d557zWNAHyLA7iWKcaFq7mQfefSlvZP2/eqJ+JixxFUdyWI
Pp5zF5HId0wktRxVS9lxjjCbXNLVq1E3e5LH6ZFeapxu0/CNdAcVMQbGLhvfBO6YhQzMBE1Zw0ym
7Nhs+SVm6RRET5UM6Kzixt0EEqpXkYp1HL1L6NqjYqR7cKZn7F8ZTn8d90anf/D9H+vpGI164gXk
QXW01AW1MtPS961Xpt6nloG3NrnSiqEpvaCFQyNT4trTsLnMHtSGqwLATbscHAAatRS4cGDglpKT
5DfrCQ4J9PpJaY8KwyDbYj4/VBnTVbXXuiE9a1ovfkAqE3dJu0hoFHQ5GG/ahgvIjxEsFZD6ayra
UCyTYSOVMuELNlmLwpxQKVSeaLnmPCaV+uNMeFMpHWCbxuGiwmdqYsXXW2VdaH7PuiNoiJxmx1zJ
u02XXruYAGmP63URUyS+6FKJZBhZseWoxbuodi6yZaxkuSxW8ignzI1EAIoc3UPmPeDr+bgyO1K1
IkPJHPpyEyPOLzotprbCRyMJs25DL9OMRTCWEEfBVmA3d7Icsiv27cBkexARLtPsNaQDDtbA3IKJ
K6FhB1kW1mWSGOhAdxXLHv5bLuJrCsfBj+MvFbmz6sFytk2PJ2/+OFBSFvkpz7pr3as/mRF/ORlW
psaMV1Ff+YvIaD4MkFpSF1pcQEw4AIneOCoHe7vW8oU6FW4nqJgobf4UMVZ9ANePtHvLrf/VjnS2
s8RoHPlLjvCPjhPAwSKbu8dYxLpcYLyNoYDkPltIzWF2NiQKt6LiTLk9Qcekuk0QkheTFeFs1S9K
zFdENxWeW5TRLoHRqIOp6kzn7gw0G5T8CAh8baMMeXOMzYC60+CN9cnVjpwNeZTkAnt4wsMAgRp/
9LEshs4DcYzSSIteW8/FZJJzY3Rmxh3HT12IR9E7z2E/f8oyuptjZC8ornMjw9oPgaA8B5s60OBz
gRGKNGe8rIx0R5cC8hY/YB0DN/clYYEwqr2uoesydUCooDkdC1jKKUcciF6dR+ftyqJAWnLurL03
Q/qgF8OyGmsA02hokQTTSneGmtqD8TGRogtB9IdKql9CRWncIO0OoKzQpxJKygtdu0qdUm4EOJO+
dWpMjwgvZiAOXQv0M5TLPV2IXmCL6khQk7IS6VhIdf5gDHn8UO7jkXvasMfnxBD5Mo5BpAdRoJA0
cBRKpOt1U1XRxdzCp+73ThdMe8h52Aft5Lu0w/7MLf9J1SICh6l/5aZy8nNH32Rj2i/xG6W7tjGY
bWxoV3PasxlILpJJN15DmmtofiGHWk4MyprXGqHYWhb9TEI2vljsPNcqtBB2xOUztB4QX0QbIrg4
G9qSSLhzUoDN7kt7SNb3suQ8p9iYTGU/lpdjMNOcoIRRy8FQP1E+YunM7xqLgKTVkJS7xN5IF7IA
MlO97vmCczdhZnvVlYZ6dNCwJRMkZWP7Ry0KbY9lGpYmg3xlgewWKr04itbetjb6ePrVKRWTdqCb
xyNoksyrxkrH6ERpWm203/wcyhMGhMZtMnCfqGxwahrD8OyixIWkDEgptZbay9DvcTiMtbO1OObX
9Xy5YeGuUxbvFqh/OJKO4jZ+maypi9TcRG+3TVB/E/hYUWf43ivoyc20VAt/26f+Uf6pCYcquXSy
ksbgG2heoiHcDf4TeeQVS3xPAWLrUlb3Rjm4J6pihEEHjSdv2r1Rs4/Dt74LC+2Dnlb6hHncDxLZ
zNbkeWgtCwjuDf1WHCHlDzNxJhLiBTn1IWQRc4wk81ESbMRFRnI0BY7JbYIpTAp+KIY5yg5bNOqD
3LZlxd1rsMmiFidcBYaiqncZbqN9oJhPPBygq7f/j7fz6I2cWbP0X2n0nhf0QS66F5lMb5TKlClp
Q0hl6MmgCbpfPw+r5wJ3ZoDBzKY3QukzVSopk/HGe855DrKVX16S2cOSymwelDyrMTRFR9fQaZB4
1WaSWIDA115YLF/lBSqlnzm0npG+9Onqy9PAnmXLTFBuUoPUnivuOdygreboy/492+itxxnVsgsE
KhZr08brH+rL9xHKZsNiPvUlf3d/6PcSgRrvS3KqZdxsCOd79Ijg4KsH7cWG8bjv5XBvAH0dlVn/
4FIeX+LQqw6JIc/xsFTLM9kf8DuYz3pHq9XspJ9EtzgZ/kyCBVge28bDU1q7p4nT3am0yriQ0D4R
0xN4bv2UdixUxY3OLxop+3sXotKm7fhoWQ6eZ83+MHSeJCmiUqC4e6ypOIPH3Rc0mnPx31oOrQO+
bRnBEJpodnV9tdyStrnKTrauUVHCgrS3ynw5v5ih/Un3nIZ5k2mNGJjFMzVvNxMbsUBW2bGwE+1i
D0etZ6jn9XXqytk8wYs0T8KYd6KsxD5MZfyssTXJMJptebdxzvtGsTb0NLzbBI19VMrOKfO109pv
BnVpp7TuKqCohPo6nU4aw10yRpN5DYFhrM28cSDEL41P3bK2F258rNiHSHPYF3asPvOwgcXvDiHJ
yoSTeSyWepdpDHy75Gle+GpXg85fR+HIzUb9lolmXaNJBECe2BsNNEW63PwQ1Fie5nVsbOMOJ3gz
kxv2a6tfS2MARsYCaZ0kAIFxIZqBQfitB5+KnTF3dnqVXboiW5vToK6pX3U3EoeLMQHlGCDho+xz
dy+gyiEWMYHk5g8nrLiL0AEgzLQ7O+hQnfS0M2uPTzgGJptQqsBa8qwRBtP2x8w71WNDLdGh4Rxl
32RnOMuoUUC2ONhp3nxKEdLD6lstt7N4eClzjDfK2sAbeC115+cMIY/bU/pG/JSwE6znNTt5Byph
2+04jnk/jlX2VEbT/NyxwV4w9fJkz1O8Dmez31akI7fe7DATlE50TW3/VKaSMsAhraGo1gnLU5MO
ViiNL0MkzrE7/NL0qNzrCtULjLp/TB2Sc6iLhO07xrcV5D+8FiGHK1g4I8gLdsmd4DTRpsrjrYlc
ncdI3uUIADuPXjiw5HM/1dSIjNHLOG+Hzv+lxXm+jeaIvJFLuyWRGUSRyeuDurC1d9xTT60ql1Qb
aqdVmVurm9pdXjf0QiB3svIXO1e4dEJYUb2qwolyVOxla11jqk79+lFWvcFVkov23JEcgJeyoiJt
61OLWOdpeMhUZq/ahXgLxPFW2H50qcMGvVz6fkCz1JPVZtGr5uNWcwnqtaqynk29vk68HCnLzv21
qbPmmuIKmA9Ru6O0nVObxPUx5Sm50rvRPbhceRcreu032skToXPwlXavJthFo+oPNhTKQ9LTFeFE
drYtDYzIiGJvYilHaYe8evIBcOqGqN6a8pkF8VV3ZY5MdMYDN39Bmj8KP1QHCf9lQ58gO+yWG0Bo
FxoTS/KeujP7cewzaMiIO7yPt0MxTnfDTZmBI8xwmmvuwKUZ6xRBbhneQdXm9r5iDekrYJ+Gxq19
5j+Xq2g5a1xZuWc4rHCSuGzc3Ux/iahe3Q1QPpRDV+wiJdsX5XTUyOAxQ98s9pbMIXL6yKP5Iut3
LtaiOP7RTzlYu2S5eFW0xzhtugXUw3WxNiFvQJGE8TqpTV66fF9h8jptMq4B8di8/rgfJFalr8Dv
5YdYGFz7Sta9MK3OQ457O4YmISR7lLhA9xPQS08u5tZSiDNwbl4vdm3vDZmfrHzKr95IGkQBP3zq
tDqYbHuB33OjbgosEI7CrtCZtCY2ubOHQ95f29B+TRQxwEQe53JuCJzx8PdIY+jW8KSosTpTWfUL
hlQR1Lp7QlGjeCXy2MinUp3+fojn5FHZnCwtNoWli09aP0Jqp45IOBHr3fDAcB49V8X823LEXk/K
+COui/e+SDzKnibIaXVyBrr1KZom/NFN7P7syDhEM9JlNNNFHwusJRxi7lqAlUfs9V9YQsuNTzvA
jr5MMoINV+1Eyebqcfl70nLK2VLUCVkOT0npfWfKlc+5+yl7SlqGeORiGUOtUDHrHGl6uBaq8Nb3
3tklvn+o9fpJzix9Qx0nUd+mQeMNYWAK3h4FGWMPOdjO5vCQzl0c+KOebomVozhhtGEXV9HqhiZ3
Led7JlzrlRy3RokNj65af6rz/FWzqvk4m+1L7Y7tTnZ9i0/u3UOvWue0QLMOqciDS+ZiHJbee8FJ
FVjSXUtKcW5mHNLh8w2pcX6EEx2g+QzDy+UhgoIHvYOF0MlL3avTVNC9fSeI9Dx7IgUKt2v5VVma
+tUsEAWc7IqMTRFj2YuN1eVbjG1iPRmiO07RUAQ8W6pVnathJzTVnRHD5oDSwm41DyZkmEFaAXhH
FMmin5+tkzV4m9TP4te/H2ikj5N43ELRti5q/gEjeP7AElnv8xGztjIgeuP58jfKz8Sz2cNYrg0k
k7+fWkWqzm4Y/0Ku2Ri4Oj77cWRBkMI24GiDLe9mhL7c5mHghVgbBU9sz0R5mSv/yNayfAAJfskb
r3oI4nrUR48vOFzLHQjVHohNW8DQrv4Y4a7ggIYgQ8kFDPVynfIVV1ZhHeNQFPvfM3rzw3Xy7DIn
1mefVsMOgw56A+29PErPAq7EJSG1EYwiueG4ggGirAX8gZCkO/2TXzdPocePL1YlIMm5ujUNpVPG
KvAtPd7yh+NMKqMO6jcVQmWMy4PC83CNn2g6K/Rkan3qZp30ZU0BdDHRrwa7EAdp+KRR6WBMqBf9
wxbUycQeXDVRhd25TxdCtGy+K5flepO72i5XhOoscbQExxkEtnBjubN1L6fhIPXmO4z0T3tpSqlm
dGUjXloecnYg+SC3qSsEJrlSQKZKqIf2ovXIzoSDt1vaO5tz5YG7TLiwsn+LtnVuGjym2JXU+ptV
0i8ykJ8grM0iyGhwTmaRbeBchIakGWj5rAH6dnbXVsf2Ki7az2mKUHex3q6hsDMDuL04FZijDi4N
aloik0DrnCVCa3/PMQnpVlPT6p3iO901NqWU3QlE/SrzsHLGXLXZyFsUtZ7rQbcCzrMEsDFb3Wqi
z46b/6nl8XhuO71eS8nTuqdaSOv8d98xCIJaE3UkkzrNz8IiIkr/3JX4ZbWdB5Vuu9DBhwgK+DaZ
xk+LkoqD1XJo4DM5a253SygH3cOcnpcyFFQrxLCNbxfGU4xBVu/cRxWS1ioHuiOl0t+j0J0OwsVH
uAwqk97zYUGotmMPLs/tWDVBAKvoDD72nl8GUbcUzdX+1rBafYt4QYl3XBikmEV0aF3N2YiQWixA
WGUgHfY+mp3zVFHFoWNXKz1RPUwvwsdYDXuq7eqVOTjZxf7whh5WXx2V9NckEeSlf36IfK3csIeg
6MT+KMfMvLMJKI88UoHpdH13jeqTgb5wTEzzXaqr5TAERA0YFzqE25aevmwCgdC37haDGP0ytT9t
WHTt3H4agfaVfhC7uUMZIy8aPQzTtyYaf2A5PJQq6ZhfRIG+nLDFI8ddh06+bQqezLXhnSXdXb0k
RdSAjN20CE2nuLYZXfIJfwZk621dMdGOreFdGzVNmJ7sNmCOBzXjTdY66ou1y50y6CINlLy9oA0o
pYDLSnNwOVeclmXy22lD9h1Tf6oWC0avtOXS07LQaPpYBfqkWAYjpBwbrUcOSDBor6dh9tZieS3R
gJGfp8ow0ElmP9763LMZqehQS/vpZwQa7GjZmLAa3hrHv5/+/ZVjjh+q9TwwxvwXf/9R1Ue/y6nF
FlW4wzGxmpvbf0QYnw4zUdSNVdERpPWsGyjbs4jlnPFUJBs3SgCXVv02HQzx7NDvE7Zp+ZTHHbPQ
YBcPlZnc+OlmchNnx9J4Zn40dm7KpiLXz1VJHrKtQSb4abgnRmCvw54sQSN+UCwfbxEuqYTq06OT
DBD78NXrUAehZ2FqYpHJUy1lkRs7VKE35Uteeh7P4obaWFV9Y42osSob8knjFS71FCDPgNmjCRNe
yaBUYKzQQyFg/+700cGF5ZshLGEj3JR0tcLTsKt7Gmfy3jf1HxFF76lBFarrjODB2avcLPlzsJZI
Qcv4wTOD4b9NcNHKN8tYBjonSfh5yHEhguwbvKWae5mZ9U5dGpnLCsYPUKmfvJZuaq3I9VuCoHGe
WnbIYXKqfJIZNmfTltWwXM0q+Wk6TEj1bP2wHXNnq2i+sOsFuKyOuMgivAn8HrWoDz6nDJdZ4DZN
WzmbDKfHs5cM0VYPcxV0y+SWFnUY6I1x8boxf6czBwsKETars7You9baLAuetyHg295ZSkWoYkeo
2wx4inGrzc2xnjRJIss7RCEQRIVh+J7V7Qvfvn6N+9M+qSr3eALh9I3md90pig9qhNIDlThMWLQD
njudjKEzXgT3apiROr1ZXV++SSS7HjI5tS7IO3NHE3CXmyazUhzdetR6niJ0iqPx/2LNQs7Xx4ce
GTxgVWQUV63s5q1ZsHatQ+qvhpziPUnFl+cfRi/OnwlxG68Y8o5mgtbmDznwRJIa9TS/VFHxMy3I
3jPLZBu/7d6ARXxRgUbDQJecJrcn45dZ031Bgm7i8rfeqzHovSzaj4aNCWWax7vBOjlhQXlm96z2
ePR5wI8uh0J460b/GzhJ8uzXP5Me/4rimNrWtfbcTJ9xq9NdHLn1XvjXrsFZLRoE4HDwtDVc8/6d
1ZkTIGHWmzRUX9NNq7ExLiDDAaX4wE8R3ILjfY4uUizL17UQUX51ffMHXhpYgI86GapNS0/EOm8x
s09DeJa9gZGAP9+G2HNrMi4lpIVxS+NkGgv4+2vptrieEsAm2nwdWjmjXWuf0iLC7wBjCeo60m6O
p/KtYUjtUht5xtmUQF7AOx44bhE+p1wgVvZM864qk5464ljebDwQhaEZHFz8ZGvFa61k+thPoxMT
j2lfmmF2nx123Ac20BXW7cZdJ2X5xW1mzwq2XNl4wnS3nq6UBAWjrtQTrlW6YDOvDSwto+Jzpkqd
0FW6Qz8olD2/s7ZGf7dZzQ2U9mBBG0Cte7VBYhMaujY27NZQ3+AUIaNKzceR60OU9DLBLUq437jC
9rqDS0Y1zT2OfFiJ5geUFbHVZ895myz70vkVtniUiaeBAyiaOIDqJu4Og8fYW+F8LWZgoUzxf3JX
zI+YJgOy7vWw68s+pcxV6zkE+R3MVrHh1+K1NXHBmqK5OziOuCbxkF6wOGcXimvSi12VfCNqnqBK
iwCqm+JoWlBzuH2ueXhUVPwQExuj6aOezOg+09a5aySv5r+fehMcgYh5bE2IAPWB7/YK62fPesLz
78oD/ZfbTzZYPpmQNbk3witOfz8RbKPOgpr5udLZSzgOYa7Jpps1neY8oPcpXpwZOOtZMNsBdcXj
irOC/WlhcN02gZOybMVHCNT7xFp6ZabKO41SGy/98iF2onkFj+uFSwGrKNypO1OZyDbzgbiJcW8d
oR65fOOEphwmHcSOQyp7MRDKD0mUUPlO+8TZ7ew/Eq0G6Aj0obJ/0A3t3XGothq+BcseOIQoqnrE
qT5d3KG8p45fnq1eflUFLjTWV12M+cGMEHhHwFyDyTrFdWAOpuHKzzDU+oX8maaqPlGQHo5A+iyD
ARnKPMXZg/9bdClbgwiaBD4WTDDWfTIMyHn8zDfG6J/0AfFGjikh7YL9lznWD03rudQ2ybaV7h/D
a9jDFV+x5QHHaqhCs4Xcd6QVmQ5K84AflDo3wf0Zrz1RYNbZcEQCmw7nI8+AmWuQX+y1mIjeaMHJ
NzNoc8a6Hjr37Ie4lYQsyFrM04ddfUUJ/0OrJd2LDKlgSDx60nAFc6xqStz7GK8UIeqTpzYp9P6j
VbPWM/1I38gaNL3v1Ax7RCc2pWvp62bQoy2geg+7WxYIAJ3nKsZGA2CM1kXfqDAZtfmxD+Vds+jY
mhSpiJxDqSysmWsUVc52qr2HtHRgCSYP7LOBXsWgb7iSFd6PlEsf3WY8wPhmcaWu2DThR+BC8WVh
LXrXrKHk+vqJl7560+HLQUkadx6FJrdG522r2by67am3X/18vI0eHVra4LGfcmLn5thmwB2+uGfe
T60U/sOzaEKI3GE8/f20oJ2CPA02RjehdSpZLoNMG/LRUNbC+UocIipx51svTc8FrImQH2M3vtRJ
479kg6uOBmIkZ/J40Wac77EkrbN0BuHABujponfhGNPK27hpyib81fVMjXWaOOdoHr6nUXhrsiRH
o7IMsD4oqHl3a1o/eg1bjubOW+NSsI591ncb1QgzcOa0Pde9Eles3D3Ncp5361gzriwaNURXtg8P
fFuYRxppC4bqCI1uG5GsQa6ksFmjR/6lo3iKK4ktIUYScKh9CIJ5O3+z8o9YY0175dD70ybqkNMV
sc4FXxOVM8i+O0gdzTXhqS7sZHhIjDIr2eMfywxCLotFkl2Sg+dzrvfmiK/LtHIjkMs+UcnBJpPi
2OdWwcIbFPyAomtZwHjz1p7Fz7Elh2GG4mRsHDk213ZQ6opX7Uch8on2YK4EbMwc8JoMOrG45I7x
Sq0AwLsI23XKTqmpUSAttl1q1o3nxAtduINWesCtOCOq4SXv8AnpJljaYfpqY2GuzaWYqPS4COsD
RV1mbO2LfM4fc88tJxH1S4dSb/PY2MW04K1aO8GYr7d3R2uOnNg4baz00Zk6F338pVVXZfD3eMcD
MC4C0ZcYjCJUvMqzeuqwPCKitets8zDchZ56yquq27WJdU9q7hhMRd9O3SF2UMW2tdr8w+xocfEF
Wz2/18iAUaEyZX9oRG8uoq/mTSepUyvCrIPJRP9Yvsh1c0qUNHq1okJsy1C/646ZYEDOX/Fg4SHE
jYsttdpraR2+eLnatZNmb8Mi/61DzsKn2e2zokbGYVBZpeMiU2RJgiWYwliTavC1jacJyZTatL4N
YjK1ayLNim85rfdTPgdJZprn8dMztJFHgUa7iOr7TafJp9KW/orXuL7QoFd+5ObbrBxeLb6xT/lk
pIfYMz4lHWJr3e3Q4JI0UFFKV47nbH1+TEnK3YN7BQIJxuInXJ1aoDKNH/lMfMkxAgI69murWeSd
2/iAftet8RAvcLlBnRnrA7Pvq89w4Ee6cDjnuoj23CkSV1Xr0jUjwnDUUpD4ugx+l6860gqgQHXS
dbLa+Z5oj9g7vjBEFYxmSYNO434lhV5eup43LyPSnuHSW0d0PXx7PKhpWTbWIEBorsNkGkwlNV4T
SZu3PDYQFWpL/xyN8SU1Fh20ZVJLy4YSjaH8EapbZar5VU3FnypPeAmy3N1hhsVC7/i3VFEL69P8
kXsKcKdwvA2Z2a3e6iEQVe9Zy4DoU5uKtwLh5Ub7xj4tNW+vMrasfVbsPDHeXQShldEbrxzGSJVL
KVivdH6alFblIzv0flSgx6th2pvFeCYJjrXAnffRMJDEzeG9c0OV0Du5RBmUuoF9GPedaWeUyDpv
jmrOusERrDf5vWNHxVuxN1duz/tU16IbxSv11iKeUoBKXuMW/xg7g9a/NOehUab+eoToDNs9H3L0
kGWLS8LoyPXcPAs6mcg38D6PEo0mIOpNnDDh0lTUR1OT1DB1LgRrbSFxhrxHfaFNpyGR82mkhwuD
Wgn92tG2bJDfchHd86in06T/o7rYfC8dgV8qs1auMS5bBA2yt5VJmrWnnrY3DnsCSFc3wfwldGs8
urjbCUN/mnnRfNANj0tCd6ML9SdgLErUxDJNCW2UNss7LmnPFlIQt+wxXeVVLPcRQfBtWagEP7CS
68Tq5jU34C4U2SWkOpCk5IuPS2RfWQwVpc5ysuzwXTkJkqLHfQrH487sHs2Qgr9LhM9GY7iZVmdc
8ym7pbVZMnz7xQsj5baojWTvqBQ0th1jwy3a5mDL4pLOSfGLNdRXmY6vQ52y6Sr74Wzn2OEL1+K4
EiTROiKXgPaBaQjaa7jI8epjsei4mr5rvSiEzt8+JumxP5jY1yITrLPUprIKEdHs9AswnK+ut96i
0S4ChXo6tOfMerIN+Z0mpo/UhXqk00VzdMhkvGSJYB+JR5w+6mrrxzmNEdCXrm5vbPui8C/YpXM2
yobes9Ux8NUSjRpuYd5tqr40iLQ/w7YTJwYLG34WgzA00t+d6c0vaex49xpDo2Vn+Pgj+VQv10BS
pR/YrwSPZuawYsKLnQxldLYtLFttVMigqCUPNdE2Wz+bV3YSv//9utzYojQt1jE6R9Q6ERrLgFKa
e+zQ7i6kB3tVeiU+WtqciYsPDgXpmpVQuNlFx2Gp/xXO+Dp2/rnRzbvZ4XzLJHmRqv3hLnF1SZgf
X7/+q17itN3sypU91t0htKkvloaxo2MaSh28FrOn49Gx1S0ak/Ty9wMR9TAYlWgf5qmqDRpxMaHu
VEPDjEHJ3zOF0lpAXgcaZkKWZjCm+OA3UBtoOr1MnscrwLCouvTKn3ovp5MuikcKgpusTXEUNq+H
kb3mBopMMGZJhQd2LFd955mXws8zvFnJmbyK8eTyQrpMdC7q4Ym2cfNY8JcXbOaKsPKOWjOazz1T
npkD2WYowkuFPV6Q3gzG3JhR1DVzjaBHdGXoUTCxEdK8OaPS2E4bZEPpBg5lm9uZ4gVlFPPWcF2P
gnK5k+7w6s62hkqJKOSgGl8IvW/biEm/lg9tTIo7bXLjawzYB9fapvILiq+FV11Yr29EGsPBAetL
JIG360LrR2+nYSqyG2jNuB8dAyRihinXqXExzd0rhA7FtoPrdNb54340e54H+CbD7jqWpfqosopn
Rpnd4nGqtobmt2/8A8cuYWvk5Y+G6WYzssVnD63ivdbYKFSLBNJnhD+NvLKfW4GM1NapsamSKd5q
ccx4T1sjMgC2hzrTtibOLaqfawaTOt3YRjydJR3X+3rybkVqjadCEDSibZHLAziJLQ/EM+OOwRQc
q71lN79l3bK8W2xw8bSshUlV76l4YpwhMVJNe89zzXNU30IAbTuLCTeIwSOYIU2HS8CNZozs1Pfv
9pinZ0/631rdRBfCcaRUqWcEWLbYGvUq3rCDj1l6TXi8C7mbeQk/19j68L/Exr61nKBYgv9/P0wT
O7YSNfxQAZLbsthkHkk9KOe5qInuKQtOZhfEXslOH+F/bZe3ucLcKzPSQV4FbyMsouKU5vOLpteI
CyHFftI0ySUV/rM/GVR9FTjTplqIB2m7nwPrz9Wgje1zOhZ8gDhBEnJ40cXP2SrG57Gy15mT20cp
GW6EmxNWlK299bvG2xkdlQoEdeB+FelbZWm/yghFTc+gkWrEV7NwoSBXc3yu3dLc9Hn3MlWacfIl
rtwsDOcPq4dV4GQ1Z00z3G2TdzHuV/x/G8dPol+m23LT1FODBynlu9mIyRuzuwsNFDMRCJuvkL7Z
Rx5iME+7HaqofUA5+1ANL/Eq8e23MGucTc9cAZqzIyoay0fCw7MogQ+02nyyyNL7Y7ZU6wnrqtNX
bDvyEfvpu2OxyIt7rD8AFqz8asTyu4DakUbvDfyEBRrjruYkSwNoBeULCTeX12K98QtPPmu1PE92
2J1ANawtMXMY+dQ5T2mXIVSk+mou2Vbx4O0DvUjFfs7o3plme+NAwdq29HZvwrQQu65cHrW4hEiT
MWqGnZKPCERr1H37VufwFDEI/FlpQPBP/jJV+cNz3yBgF1utkt91OdD+arscqZxjQ0NBhSHbY8Q7
cF+EJ0fF/u+2FK8oDdUOC0iC/cPXT8ls36JagaDI/acyrUj06e4HXaLlXmQiJn+h9SutH1wqvjBw
pfWTawZF5FtsLannc8jWb5NmQYQ7uMdRw9KDmCdSgp6BXAOnu7QinBrN8FW7imRBrpF1orVkpmqZ
vSS9jWF1LgnBteSMg2nwH6mWBaSS2MP2dISE4wbLfLiPTL7jqOO8H2O+A1O0I//oMrhLCcar9vCh
UAvehRPeGxuho+3grJSVRdChj50DgYxHZsOyICVRhNTkyCJ6ysaa+HWTqMDM6AfXo/rZljrdnMxX
/HWzDz3XUIjD6iVmF3wY254rLQ3Q2AOnC9yXJbWCa89OKm9vYmycaH5LirqFWYkNmtm125PA3Q/z
m4T2uUz4nRc/hRpSoznZ6c6qPfoUeucUp+HMmAJBc9RIC6BTdqs6dt7bRPsZcv0+dWLjWeax73TW
DBISvK8UiAvUmzwK42PUCpw7JYbWKDWrwwTTYhAMxHbLe8jTtWHnO1POuZNbPMYVAIwGllzqskW3
myuB3vLMF3QIMdkMoQE0BVm0Z09OG8BQvUUpTbeNeSsHpJR5gG5ZIL6BYrCs1UyV7Krhnitd+ek1
WoKDPU52yVge/cgiWlErvC2kKFj4/xfS+b+NSLb8QT8rWGpJRDPef/4FlkW/q6V17X/5ZAP4rpue
1e9muv9uVd79az/b/+u//Lfff38XqjV+/8e/f/0qkjJI2q5Jfnb/ig2zmBX+b6yxVRJ/Nf/n//Bf
mDFK3sBQAihlT+Gg/FsQBv9n/Zv1D1BhAmwkJRCw5B24rv8sgBP/cEwdoKlngBrzhQnZ8Z+cMfsf
/B+uhyqvO8SidP//hzNmOgJk2b+wSIXNn+NZrBFtx7F9fs//DXxbE1WhfqkA3ts+e/MwbD3G0iCN
bC61UIedulL4ezRsS8gKIcQCpBaNBEiJwWYQNzN0sqNO3rd3J21NeqrkOTkAazc8mkKoH7m6GUiQ
3iOhpLXWdKwatznUDhrxMDEjLOOuWSAh5pFxyV8TYGWd2EuEuFUvY+4kGOBNw8xPeW6DZNIVy4/p
iWLSIRjNab5OHXOpm/6WeuW8UoPwC4IggKWlh9Wdf4P8c0/y74wuFxZfMh5y5VMTFfNhnL45JhOo
6FQJD/hPk4HkQQVQwDL87MkP5d7V0SS7TL8qjPwrKE3OzYpw5IeQxk3MWZIirRnTTYXFcsOekO/K
tNNnmPuUcEKWkjzkiX56jXVW9lS+w5V/7mcOMqXfKCHH6Bk2mNSH4knZGVmFBY+QuTRoR4rITa+n
F5/i9p0YEnNPwSQGS5gXOkrP3IZs5tqhPvkCquaYnL0pwedXAxNwFVpUSDPWOkZT3c1gkEgUcC6a
A9xKwBML254GlRyC+bFiOx2MU+lhVbbisxSyWzsmm3fDUtHJTPTfbH/lDttti/M+k1SLeGx/PNFs
epHYO00jOCa5jpPhJ7Dj018mleoDBGLM9G65I8FgIfyy5iD7cbMn3VgWpj+LxBcbNu77ukAkGcaZ
LIpp7Chf7TY15wUGRas+Sh0LVmMP7oU0zbQuJ5Ww7cCXKDM2i3gCt9akPYCz17vKiMLAz/ExA1k2
ICfY6Z4DlYlpVuWqpdb+qlX5L7OqpyNyAR+c9s/kpNO5TlEjQnA80gAEnuLW7UXVn/HOQqf05/3S
R7fLi1BQgWduu0lBa9fzwI1JmBd5lq0LbYbJVGbxoWP+465lYwsf+RpY06wgsA2nkWJRksqAssnp
Y12y5zWjBgndMDYPvheJlWkj+CjX81ZuEz65TeHg63d4H1XzeKZPZOWRQzuG+rKpow9kpfuDvakp
vV1NkUVnqskK0BTRmXtTtiVn764iU4g1hjdjndEGExjOpLZshZlAZGsc3DnmUj7O1xxFdu+ESDlg
NWMjpFYo4oyh40LHQZdTmVR6T3SGukfUdZJWlX2udIdWGtFuScwMW8nS4WLktOjQdNpiPl3mynEP
jEM7K5qVWzh5XATd5hdmW8wI2ObGePojVbZXZM++7KVq3m90dSKnVV9pdP/FkoBtaDgV99Ee3nHN
JelAKsf1Lyagugt1JQ7ZDUXxUJ74MNGYcYqUalbO+rc5N7StmxQUu2TFV9Q2zrXqwIESbDx5VkJ6
jLKyBNzHQVrVHZ782FB6Z1QgGhwpNg0WuDFyzLNssPp7UfI8TkTSXV67ox0g4PSAUnqyvHhAmgYs
ilYPG12DANeXLY2J7Cmhpu3d5Eg9DmVMeQOkoZMaeioJ2FYQyEMKWVmpUMeyfZG1EwEvgZjTyCzc
uHO0KUTq77uCRj3SyGoFoMjcpYTCZVskO9XSb236QBJ8TwsfsbMkPWl73pW53ezrd5mP0zlvqxe9
b2xsqPXzX0Mh/DIkP+xYB8srLkmlG8d6jIZTH85PJHtwZ9cYMWPIqWwK1QsZixzzR2hW6jCUsg9I
WLwoI/E2PbxjzBMyowtw8RkaLPHC1v/pTM50wBVb8DPgW4AFoj9BUXO86tmkdd7xizd8BdlL5/zC
pDcFySiao0U5FmsO/we8NFZHRf7d+y7lwqFObwlPfuzicLswfrRL1wdJ8Jj03YjBG6q/ZwZWRiZA
71/QntVJGljXLb2qP2dLf6PbHkq95S/ZRVgeaWPg0BYGWj1nSpLXxcnr9aBXPQVKzIcskENS4JG8
/Q/qzmRHbqXdru9yx+YP9s3g3kEms++q7yaEqiSxJ4MMMoLk03vlsWFfA/bAEwOe1DmCBFUpMxnN
/vZeO+rSdTpYKfGl4ZWC+HkfSWixaVN6u77Dh6DCjEhbk8a91f/MWf1S9Deg8Ng4F7rO7AiEReTt
QcR8GVap93ME7w1vwjnvr3fb8pECIg6h2OZXOcbfTd5IEFS0OQyoKV3YiTUtqsteBqfcKIjhcM0d
lekCicwmKIlUESEcmawWVIa7d2hOwG5NUbBPdrDzI5xPfBltUFkQHBbydDSlBWnHDBONgCmuO6zd
ai647WnzRmQ+Abgyo/tTXriq65rtV1NWXXvmsW+9fie4JfNeAa8cG2uOl2kA00MBjUeMd28n4XuH
cglapPysEQc2DUMyTV9o5WIOSbuW3DIHi/S9RIu7RMV0xHDGZcpIOSkIquP8YZzX+PDJDcuy3Pbe
jD+4TjfASRA6CTiw/OMWxr/I0EEs276gWWsMNYMvgmcCMso6wHhkmA8zAuo+cNx2rXv0LAOrWtlw
zxUI1ytl1vQR0MwNZjJ/mSCwEGNn+LseZxfwfbUQ/5mK6Jq0v2sXkF4DaT6WVeh8LL56SwrMInAU
TwbXbx4h81JTA4PW+KCtwj+UQEruJNLHJrOWyz9fuJc+9spJoKCq7DjL+dCCFVsHJcI1yIn9ErGk
kkyl/Hpf9CInLkAyfDVQ0rJmCCIenIlITtb2ULLkZ6W7zwZvIbORWl/++VI7Izg0P9+jZTHusGAH
oHlzlb2WfR2wa+WnLKTbpcaXEITiSdv1U++WFOFIbqHok8Diymcz34azcTKrJYsT4e/cwfa3iOrV
tiMxnQr/HttvCX3NE1nA/GN+j2jTtt4ClAIyWMzmTIwEQGyxkcwD41FoUk7NhSOxN3X6vLDTYYCt
Y8Kq2Z525JY10HmbZijeUGxO2uy/RhKVE7sBarSfr4Dy4s8y9cE3wzjqABoY1b7Kpl3mU50dJM6r
M/evkUMPSeIOHDnL4FnhkzVF+iKFtcRjm753ptxMBAFxJljbHnSEGIlJ5Vtdlo8zwB8P+F2XX2cs
3ZPl0X2QMQfXEt+Za4TDNi0cbn6d/CjrOYlrkCAP3sQNn1UQWUk7NEiaKH3GCBgtQox57UfgWPCb
RlJu1daemeVrEeXXtmSldPT9X0QTRtKxYsC2int8EU0mvvKJ1iiDJJKVRDSSLcLDcd3FwmyuRl1s
bayMJcCGDKNgjPTNrZ1+sWFoqsfAjk5dYp/noPiemvxvtqBwUdRsrFSK67If7QM9nghfZN6B5q7J
JTJtcopfhegQPYJT5NVvS+BebOnvFKH4DXlqF4M4bgufm6m0mFk1CWEM9lUQFC0WHG/E6eWWeA1C
2hbbeiZ1G0A1N+yHti1422kGQ+06MUvoIaIRxeStc46mqQdmu818hJ9w8cUynt37F4e4nAS0/Gr3
f9LJrg4sJSc4CiiIqAV83h4zW8yPgit33CSwgys/pyULa8STwh9rBYX3pye3mj6NI8aNWpvi4Z8v
XVR9VYwpjNIpr8AP4IWMPWkmTzGsvaMRBXb9bYQn9TDbn3222D+4lZt1b3UJRI7YYBVfK7vN8czY
7alA+ilsmxNhKsLiXIIN434QVrtcBswsAAYSxEjLx96p85Mo1CvP6nQzhQ0hwx7A2g6EIFJGDRdt
kWyM0HjX0gyXh0I7AZ3bHQ7C+y8bvzEfGrMSWxU64siCUveBcTR7J+4SXoOU9YGK6/TVop/5rESq
4IBy2Mqjr7xuAHZo1uVSuKxqPdUXXbVsHdDypkFbEqSdy1QPn6ZyzQ1gw3U9FC+aGuDY6gPmoHwE
CU/gvvCncbsEWX/Bfr3VIR9Isu1i59jeUzF4Xz2mXB7vaE1+66NdCFSQBQUXea3S+VATPMKSEI17
v8VOY4JlO5a9+9TWUREn3MRwdlrDxoRgyuI+Me8ivDYBYMt6vn8iIT1I+YYhm4zOPFvHOe/jwS+L
dV4G9QsRFyiwM+HDUdwKTSzVhtl00vaR2RQJtXF88FgZSPYlFw5yQNsgRMVOTW7Eyr/HkcwKNy7k
7AyMImabrYySByY3dRwqehklcVhoaOjNRUIwgNPJRHHZKGlFGjNONMSRuB9kkEUSg7xkxpEzt8th
5RnebyfCe1mVVAxiRttFmfVgc5bmQDiBs2jeG1l9mHAd6eSc32arWxeePhM4/lKdMXHPKuCfAX7o
U4dFa6Y5G1OsbLfUshM7xd9yCtkSfb+5qDyCZHWH61GVNFw47HnkPHGo4fdwK3mruGBvg6V6EtrB
gJ/mZCbn10n3zqYxgVsmFlkeoqo3kszzaundH1N2fF469dEBxe6Y3MJiDHf8u1qG3NDz3CX8wYWh
2MSSbmUWDQlDk/21dNSZD7ezmvO3uqd1hb2CsoT6yJjxb58Lb9s56Y0pKuaucjjnwsxXI4geLAG1
DRdwAA8TyEeJP34VGcP3AENlDUDuyeXOTVRX7XvDBC4BR5j7ldVzVlkC26Pjq8XzBtCB6b+ARvDH
c32OCwuh1cltgVkXaX4hT1SSdxADTMBojoPJA/mq19ilqhUMSo7syqEeiobeQicfiCzs6D6/FQXv
nsW4jFntqfDyjTtn306SHorZom2TJkON8LemwDtf0dd+1Il3Rr5v37hqalqIPfLXY8ac2Fb+1lUl
GOes2vvO8GI7RXiyU3SFiFeQv1d+NgUQAAZQ0/2xfSFzbu3xs47nIcIPhrNjjeOn3XhTj5oyEYCx
sS6k+KG08ahBDnCRwdI7NAbE8ojJaR2wf5jA1Q9Fz65Jj8I5b84dlKyYqA/YKUIeLhnlFtbntvNp
SUtd54Mu6syKAPaG4WcxN/roIAcScA0Jsc0ktmGBT7hh7q5MrHlSESIIy7jAtROTJh/XkSMinp6u
4zVuh23jgPqrfdMDHICjba5nAvkpAXPiCS+peWXKZG7oWNbM7fD99LgRcm0dRT5DyRptQu6u/Myh
EsL0MzSm1n3Oj9mnV8VgInTLHo9Jd2elLbcOexcyKKr14rmo4Q0nGAyiJ3gG19DGd8t/M7TiT5ct
18eunqZ0NRd3aoFfEwN4DdRwjGRNKqh7Fh6QThax+TjD4X4poZeHpYXOlRnFLm+Wao3Xdd4woMGb
lj7RvO2h4rtgBxR+nUYBgqIQGqNhPf2tOqCfigWSSBlUhLEImbz+MLYbD8x0fmWmeZU+QoU3NDAZ
u/afuRl0CW6DlZuOW2taCNlINw7y3HloCAiAZVoROOn500OFZkNk12tsWPgjlRT9ndcQCC/c++Rc
ekCEPMzNbhinv4Di1Ws3dQSegXh7WFligaecvEjxkI28XW2GjpK6LMSZzNsTeYwOHnZE6CT3fw1u
D/iGKlRsGhC4yK6zHKQxR3506OmzN8sMvJV3hTBMghUKDwZvnpGpggCIbdEa8w2pb2SYMOFcRYpc
teF7n81PU2AGpN3Vrq3OdW/ffVSIAVweEkw4NQd+3gsXNxW4TM4itk/+B2mbT3u/hdHxCuaDFaNI
P1WSEUd16UfGLUWYYc2B5plo9v26wyCMy50k+FuZGvkIZ+IAGGOtqaHZUz5wqxeKoAQjsHUgGSaC
oTa2WRpwBChm+k9OZka7KINkHpjZnVezb+70lHxplhJE9OYGfCY8WUN/x6nNJeenZiOVTLYcG98C
0yObVJCn0Rx7e5MxUaAfMBF1+zZCDosYcjaR97B4A4B3XJLFkKqX6t3N3pIqQSLkTlxisyJKSdVx
JBkxlyxcKu1f0okYRMJ+HFtD9hVUzTZ073j/BJSEamkDlclX1nrvxWRMxFBn+HQiCg+4tTxLnQqH
l7Y3wTD5OVZaDz9ZXRY8lQI+XPvGZe6PlfIqlS7njD5Rex9q54ZOtN8U+exdA6pxohxi8pgihVUT
KWGDSEcV7MvI3bXdIo+RUUF6DnNEgPGWcgNZOc1AI3dkuCcAmSctyWZZqSbdA7KSSARd1JaPLXsK
aO+rfY8Z6OBWHBnVmWW0PtSTsUHJhB0UVAnzKgSoxjYo7+pCcmEhllaG9FGuiyeyEuOGrGC9n9Do
OFdDGIp4yMfyQCrVCzhz1U5F8yz1FuJbA+xZyMBsB3C8LdcJ2Mpdm/uHyRhxX81gHciJ8HMQmuGv
gvbpQ+WcfJa2ajgzN73miYQ/5cy4b5ZPy7E/k7CWa3sEWVFP5JiSELAWA8jWpoLUG38H48DxKlOH
zMtIjxpfZh+ovcGZlLYeVDZTXTyCI9vKvei2LI8u/Gi7lLtaY9kw3Nekqp8ahunsklNKXdJQwhLE
S5zumFsGGJMLENoqvKQhBjrd28DPqwV4hJiuY97MG7B3lMJ2JyeqHhZV3ICopjhpmtd8YE3TBdbE
xZBsRw6+oVDU486SWuy6iSPmEGUqDpy7ZotxK4jeA7fFN9KwDio6UR0rIIBlxkMffao7JRZ8Z1wM
Klzbi3XuuTh6Ere1fUfEJPR9iKF76jpIgZC0oRvWzrNtJ8ZTznJLbZH+SCNucy4rrkI+HbzoNQXj
ueos6D70lKxTS38lDsuToHapDz98U4GptO1nr+8fe8N+NLz21oyERScXWKQ3nvvaIfbgwWBPir3J
UxCN9L775uvE5Xs1zsmZ9xFMRypjQnBxWd7xD/6z3yJ5VJi6VcTumjNh9NPhCQzk/SSEFpfrgH3E
FPEcCJRM7IpzZGy4afabho0NUGqt32d+E2AnoFW2wuyy1FzWyQcJWRNMskNzU2fqaNmBv3ED1pPy
bqwAlHRuKgvGrwaUNLaudx6M0tiENkRZx09itAVCxtn4wOz+AViaJDwgr7Bk6GtJG7KKBnPZK/ep
S2EW4zFsEkSYal7jQQHM7vwEMhBndCXypl3BALY6Wk3f7cKISL2Apaiz4pxF3d6VrQRYxRlRh29V
jue8TxKCR/5wbunqgsProkexCwsXU2MJ7RsU43oMEBlS+27W7KnHRvLWhMPMa0rPix7BtS5MWQEv
b2VRvY5F2e6JFvE2+AInN5opRtQX5kLwqcqIii1lq5iR9Cpx8gNGHXMla566qrDp26o0MN8jMbvD
QF5vQn1YAd/xDxIlu6wVDyRy0tHEbuKTM6Dyz10pe7g1PVGBmrFTTMkMaRWkHzRIQtIXurz4vria
QQ8WnDUDOexQLVaM7vbhqD/vxveT5iwdmaJ5DAceP6k3UIK6rYaTLz33Hv4HFrEkYwxC6tFYyngc
GEjgUsZURCoPQCXDIl1x/gwLqlblZELxLFqeh9Lf94AG4qIeNrVl5auJb91YPQMO7OwLSz8RAhLO
yxRxvcoy9HzYaZJZM+OGclta6oUMyO+ci9s57IttbcyHUML0kJxiNk6vtxzNQSfUfYXQ8BOwNs5c
G+bROEyYlmzLr4D3jqyQCqIb5Rgbsy24+0C/rGGK5uyFosgkUZt3EF7fNJIX27JcqJcQbbrDLvkX
30DOg+nquOxw84NOxdKT9u1lJv0mROu9SSMhioTjE8mkvdrSIVvQFhAwPDOC2Mbgm0YvgPAN/CAM
oAKB82CQdwCjhiGNqcWtb1ifB0WBS1+CJMuH6IFz62UaZrrmKBC3rHc86P7GaupjdgegEHqx42GI
ONk0NyItP0bLu2z4zr4JinfOkisaKuZVmbXZXhfRBtBSuWKzQ1Hr1hWslrgMPYHcxOgCUk0huxc7
YNBJ/Xi5zw3jg49VFN7MBlBTYjID1Pv+Yr2VdYJezskkou1EikSDPGiviOd8GksyVXYDE4SxQ+Y/
j2ONbjzlt7urDUTHiALcaA4e3uMo/S+Xlo2x0NuJey9X5uYgGEWsLEJUa9PI6UbJNnN4N8ZSGDDL
4A8evSPjK70K2WBWSNJRHn6HHZC8+wdGGe63Vy+/usl4tMPhS9OtvBoRniis6XWs9XmZVXa1oidC
6A4WDjbi0Qq+3NA+5paYPpFv4v5+FRZu4L6U2QP4xJKwg9MfQ7sBnOpQ9iCYaj75InnMFf8mZife
tYeG+ZIxuAvL5dXhNLQX6f1lnBqFz6hb6Jto8RkpA4z3PBhPBkmasmJJ5Sh3YBITHgKJU5f+oMvc
ZPQu3P8PhXS6jP3wZQwE6v7nb8IFx8WtZYjdawiu5v1iBHLypFwK5jn24tNrayomAGJBKU4f+0yB
brJ1d601LbYNTabeoGiZTbPttCA0WrIoDm3L5QhW5viU4jl5SqgItwt6Ofr0RefBcGmWjQI1uiXq
TMgia0pzH/ZMw+xBvRethecn5CroVMUtqjSVvgGBXPgF92o/ns6JJCBj5MImYEjRb6pQPOnxMNE+
OXlIle3dmmbZwNXZLbT3TmPYt0kW6Tkvh8vQdvatDsyz0HN/dlLve1h0tB3NcRtoeKoJ4U9FCDeJ
nCy2GSg3i9+D5HT3YwD9UVtqQ64FUB199Ag1l7Ztrk1bkEHCo+71DgukEhhkreagcMevbF37D1m6
vBa6cq6tERWPmB0vgmmPqyb72a+ZY/EmIGIwL+KtoCE7SQ5G42essF9F5dY7b8JeNHo1zHCkWFln
tOsyW79Hs4NVWY3PuGQ+DKY04VJWvDKo0UUx/3SSk7sn6JnsNp4BlU/lOOAnHZoHAHKYAwdgGMI8
FnQCtaQOYf4M6yLqsx0dOkixdnCwxpHGhjHVUI4I9LbBNdNsIsXbQt595TnAZ5SpwDZxhc4ERIpU
NGs5nDx6dTAGGXAOqc4QjgMp2U0JssJoj8bXwoJPAVVW7RmpYo4QGeVMulkeyHlvEEiu8Csx4c9z
sSvM8SPT5VNXKrljynZJ6KPfj1iWqFjTHKqhwSW/yFsmW8KvKUVtSxN3aW7HMI1eAmcRJ6EOZlg8
p9qaNiy3KYhNixbCgZqTVI9bdw5fhlo9l94gOTeSPWsU88x05KEMec0NDLMb0wbS6FYOOYXGZaJA
ZzaRIQ8/YOAymMjPnFOT2xQECp5RI7d1yhDYAGRHhafKuuqp4eapAgOAytzAHjRvEyTOteUTZHcC
gJceYhi1RVcHvW5FCmpZL0nKXmy8Mf3n8gYWaD2Due6qmZBJc/JA45r0QcWwP3GOejvBtX/leyqP
XcKJ0DGXTY23Gzzk+GClhYTv0PzkEfwmhXo2YyWmMABKhc2+bxt3GkRaya0FTgxD98aDgbBC7Na7
QVNY4FkQnUVGc1yCbLSya43CN+KQC4B9rYYsO3Ql/glz8jdBacnzP19kP4tdCSF5nfbQC9qcSVfb
OY+DKtRxyeWB4z/Bf4vrbeUwTo7Sr1G0xdrOO2qBqv7iy6/SScR3GiRHxsHXbqL6RDcjZVlwhjlq
bkGlvM8TP4fllN8DJQmrisv+ho5Ul4qscrxo9ZmnqCBDNN8YgmGR68UGlMjIWQZalu41qoc8Sr/2
jj7ehjYsh91cKopoPH7aBFL9ED1rlfwNcI8XqNJ0n5X+znSBtOTBt+yG+0nIlNvm1HL58rEzguDv
Rhp+0T3tnDmVpPDKhxy0MnvFw5+nWzlwDHOyi4WQDV3W1lDDXU4REZ+RYnlamprW4AG4VJQ4dADi
64GFT5Aqh3BWu1wHu5ZfziTVSEAWcXmPhtghR+v63mnNMowi5KEJTEy4Srf9Ml3zk4BQgMWm+4na
6HFxJwPZYHjWWYKnZUzfDUFa9o6W5WWF3AuuM/IIN5ZGCMhPr0PBO+h64/Kc4+BHG3RNIuukP7Me
q2uCKHMwrTepB5J21vI7ABC1JtZXckDzrrKne8IPUOqJ9sxVQ3SYoS4kEZT4yXkoGgJoMAkW+8Ny
829fkwFk+IwAwNxmZffRNSgYHzAWSOJSyt3Uy4st2GFcRf2YaACoRf17yDgkylHGblmmP/yF6USb
Z+ciw8oZLZSEzNGfkevcysx7uE/ZWxl8hUHIva3xv2h1k9s8Nzela2xZJcmVGJZATt6oEZwgFpfJ
tc/NUEGs73fEuy+5m70nBsptP/JDVh55pnzhl54m+6WxNKXDAiGy0l8tOs2qlTc6X/Eq9A+j28SJ
72AYZRqAmciul6uXg8+gFCWW0r3zCYq1SctG2nVsNIio3BD2BBBiyVAWK29+zFNjb/uISspwyJN2
b3706gvvPHKlGEEeOWph5zbzWGfpS5WBHg8IJDhm4CMimIcmlVjOvfdqCU+0D63Q99eNOfZrGH55
tzy1OrzcB0K5i6fLoPmw4ipESqT/tH3rPSlzgnBWqOPc6WJbYpsJzPQrt8jtRRAiKFfIifmnpcar
3Z2g1fGIxG2xzBttDoc5oUXQDdPvPNDrxhAgmSd5jaZzVflys5iIoio0Xop7z0c73cWVueAPThh7
x2TfF8GucEYGcdMFwg6jfSvhvOX8DPZTRX3EYImzcDMOkLeQvz9z+p1VmRkbobMpJcgSv7/a+ISy
uT5UQd6sigW+jQEmuR0tZn/onlHBdw5JBfKZwW+T0XuTyOoQ5MDZtVV9iohwv5PgKY059a5H9E22
FB5rhwE3dEzvbblHEcQvxyQOHmkQ4Ykja+63XB4C81Ld55kt/l68FLR/mxZXY3MvF+7T7ImQz/xt
eWf+mg3lJ4W6qaJ70EH2SlQS9ZjBjKuNmCr3R3sQJcs6TMVKsitPGOKZfOJxIShNyROZPaytQwpI
glODAeNxHsJdSBuoGOlpw6f3lXeqANAJUGIZkx5xderPhpV8Ta7sT37gnJi7NC8jP81uTrsihq+1
gQJFusvj9DTh8T9IM39iyWcS1PtvTRsuR4ccepFHhNt857umZW+bD+4rS0R3pD2Nu9HIT90QBwy8
6rJg/VizTd2nljo1XzDE31zqn8GLcfOv94JJMK8uXujQbU6LxYRynLZpzYF0TqdvCKXMGerFiqm+
bjivxElGSqSQayNRzda0G3uXYn2BZXOY/HcnnFISQbqFYqfQHXONzlB1rzRP5DuhrPJ1yMyvRrI3
dBLLXGgqzAiBzPemE4KwgCFo5fmxJB2HRwH0Fx3NxmqeLNI+ANxiamLnlYr6qzv9aWvLfbZqppqC
gleQPDifJ9+PpwgOZBgi5XrYJ4vFvAzDlF8jhhsznI9qYmdJcpt5Ji62sdSYFNoblidK/VRhf4cu
yZzONB+iFNfzkJD2bfpbz73vREwqN3vUBUkljujyLd0d+MkA0WEvVHd84tyfzOZIOo36VgYSSIuk
UZd0y8XY2OX1+MKo2ngYCwE7sCfmBCgCtx60YK+wHuoIN6rDqyLm9FuUFUsMsapOLsMlyOOAzshd
0A7PFtbDU59yOaQL6m9RTvUenw82RyDZiA/C2vrlUp2BEnEw8IeKypSVqTlku40MyfPx3BkQd46F
cjUam4krwI3IQpGDi5q/RU3X3gALcJrz7ykLf4g+H1pUL0a87bNnqp17r9tUtBHUOenD1AovXTZs
RWRv8UZwZ0oxvpjWQbMhMbR+7X1kJHFu7vf+fjd3/kmZy3dm+G/E2aYZbJFonwwPXwEuAe86ZQir
kBjWAd1ePZoXPDA3jZ0sPYzdO/x6RLFAd3ESBE992e7+cadOOTFbhrTOxs2rXySFDq4laeetic6o
GXpFaP+xxeJtWhFUG9/KmV5AtTwQNIfoOQEiGkDCkkDctVPk3FqzuoTTgK3HZp7gBXzwQM6lu9Gl
RUQV/d+5FNxIsxpilYMBr/DwBHV7Ix+rne8R5gcfBuTN+RbVHOw9LpArn/IonhGrfr2TVZhM1OuB
LsCPlNCQJ5m4juX0FBQ5WYYo3zHE5ejtJSgfMEN2OQfrNnDCBwnIdS2Qgw9twPvJvKAq7eUZfxp3
SF/8rhuGjAbJSqO/6y4DW2gBBeofR/n/M1v9f3bV/8f/R0XfgWs5JqOeyKbwx7Rtx8EK/3+u/T7/
+v2rzP6zF/9/+xf8d2u++S/HDn3HZ87wTwk41vj/Zs0P7H95jmXebfYu/2N7/8OZ7wT/MoMg9EzH
tYIITDm/JZE5s3//N8fGzx+ELhAvJ3Jw0wf/N858GsOj/8WZb9gWEopnB/fEgPj59UQ3mPz3f7P+
i1sR8bewTe8rHdTbkZ8eUIfQacSBtSbWDkV+OQUwSXbozZLHwQuOrR1m40r5Q3HVtDuS4w1nDzzA
VPVvVlZgPFB9s5NROL+Joo7cdZOHjdj2Zc0tPNdd9FSLQj4GpUldTlDAPMaNRa6tW4k0NXquvTCu
JHt/uyJtZKffKlTQnFTbuhdpe86xmix6wJK5+RZZ6clN7xZwruqmv7tA8yhlQiF9c69n3/9icJaS
jG2jad7NJrgmLkaV6g6yhbeMSTFziziso4VyMZus6L0JN11DEele4LjAByNaHvvliERPHbT/CbCg
fpgmMEp3HiCrC7WgcHDtuaMMwWHm8tkVM3HryAGUso7KIXjCN6XuczBH/RQYDY8REKejNaYp1AUK
4Lowt59trxjfzaT3Hmojq59oMPV3xuBGe7cSy06Rk94khk97mfJ8J55br9s4YHdj29d3njrHWxoU
7TH7ifTEm2lUMqN6zvah4ICLWU4CFfKvTtT0bDKt/5PrGq97korucyH4dIvGGWNfJoukX1ORnb4G
bgWDA7lweMhEZF7h700MzieWWDojZ7UrqxxuTpEq/YoZxXjropzpoa8D8zUciWeuIp/tfJMbML9C
P7O/C0t3u34JcVQxoaFlxEzlQ9347F0tN5BgU4NKYHiIjaNosp74o9MTQCsAzB7cuov6VUkj1Red
1GgiDIjkn7ROphcPFrSGYwGdexUORriGyxZeWtH7SBGQHKp4AOK0K7tCRjcvGpF/hrkAbAz11s2o
da7wX+kl4BBUz13L9J7EibOtIXj8AfpHTiyrOi9ZC4TiZeN3dkW0JIJ2usJuJb4Wt8o+TGTplU8h
D7FOb0IJ5dGZmSUyNNd7r2Ekh4TbwyHO3Zou8hGGHogfvtEU596cPXlW1oE4l376UUsn+QsXOJiP
fWUnf8oEBGJYdKP1IyqspdwWfUvtnDrB+8/3At8dEL1rHxQAyvMYZU2ySuBmHDKt5Q9FKNMGPjxQ
BTOv+bW0pXG2DO7UXMvG6Mttl6V4uMcemYZP4I0V0Vqszzl+/WaJzksJC6aDmkxON0i2yqHbaUrL
hJSamQU75S0Wpq5Anxrw+XHY0y3RUBbBAuD+IFYA43NyvKWeTwoZiiT3rPniWg34zSygKWOG9vrb
SKwppjz5FgV0E7iud8DljgZjonY3DT9OZVXsi2HJjZKfgafXosg6UJfWUdlXGtjDrm1qMB+9JlxY
a1iblVLrSlCBOEUdl1o5QppTdKiGMwzABLXXmDAtUW8q1pXhHoUBYwNsowAH3lHA6Vt712pvqSjK
jTFMTAosTsJJJtxtm+Mkmu0Jg3boQCJwXsKs5DikwJIqX0kmGFP5h6LP+kwVEkNMSYOinpnsjhSo
RXeEiybdcq5LK107vVHHODcfepgDUN3cg53L5SSTCH9q44XAvlqv3ZlVtfx2baYS2aD1ofbpbRbk
QTZNR0ZUT3SfeLo9LYtFkxOoHg6tNXVTHUSSQ96gafSO6MmUT2cl3RshsNgb3ePi4PDw55Jyo/BB
5/gkm2FnNOoPTcmYMxVFCpDFxplm87Y6pekJ8erRGripTbb46KPsN0Svq0/ecQ5hlk0MriaZQU3K
XlRkPNEDiJRUfGCn2SbegAZKBH0L1O7DzuyLCqF4U45xG8Lp0eJ03c5ibw2nKdErofM9ho0NN7gI
YzTTmgYVhMvsDprbwxISGcLN0HXRh57rLQn2L0Kq+4ynD/9Q/+aE2YViD3RU5Dcfy4dxhEq30tCh
mnKfpjlm+qfEfxNE/XmLdnlJ9TL74pYwyW8LSI7fxR4Hs5UYhyPmlpWOurjRxtEL6OCChVjF+CYB
m1knj7B1lVH/5zJfHdr07zw3jCmiL3rwogP/eC+gIAk6yA2qyiZs0jXWIU7Mj5m81vMpJRJsgMlC
ycVzdSuj8KMrkbyQm2x4ZNyHDEapWovN0DAOykTAm5VgFslw9sTsW6iVA5NUD9261vkUV0EPE2Fk
Yc9o4rJSQJQLa1zejH/ronyx8MVN3lcVGN4685THZJJptAEkF7OHHzyWwfI1Jvok7h3k9aKW3VgH
ahfVbUBxCPtyPSQM3NHMt9wnKOCYus8CmolT18XOq/JlW0asFK5kapFHc/XjZ7h0a9tEhehNeyvK
wjmNsyjXia7w+LAHbaTwObx787RzqPBcG4rAAm/nN+7zeWdPI8gE3LrMf8ODzSL42eND/D2g2vob
GBzzxawH4zIGWXqJpFeS3mvd4EnXDPaUMu5NUcq3DtyNFmbMzIlyoC03maLbMVZosJW0Y/PRYgEi
a6IzKuyT5AVTExqRU2NHLkpNV5cXEeczBpN59+KGxRdD9/YG+N/D0ZhiPIym6cDdf6Gfx6G5dc6y
1tqVZctI0leM5YH6ANFaMWAUn6IV5WdgIVgeI8eiHNwjm7LiBDS8ZpOPzGPOqXXDTUrysRpIjxne
hOihQ+lEOyY2BP5zg/5TUzosdBAQ2u/Kc/yXwR1ZwjsTFMUK30vxRcuE+IB7xvW863q8XfboDt7W
9Rc7W7ekIJrVAMERwoEwxZukraN8Stw8TPbgFPE+OQZgKVLJs6ljDHDoeUE+YPfxIcFORAG04x56
c5bOTXQCoW3JE1SwJuImFaR29F+pO5PduJV2y75Q8YLBPqbZd5IypVRjTwhJttj3wfbpa4XrDv6a
FFBATWpi+BxYTWaSwYj97b32Y9v4OafLKP6JCTtvakSOe2S1rMkyt9mn+XkWkDTCUrTOIy6wcBY1
IXvAmgcHIS3aGBV9xs4AQ5MhXUjHzTiw1rg47sCFA6Zi0oZXeiMiFPwhCKfrWDf2sjFmA6NUEZtH
aAX9ZvB7mo0mNNQJq6idXuxWcPlblbIPZm3H+2F6avuJrHZcdRXdE92wXOYUc0JfcNZamY1D51Tj
FemX39D0SfnyeZySkURp3vNVDHibW1353budB+NJUUUAV3dWtDV0mQlTCIEvAI4OuazoMrd6L7K5
oZJLdQffC/aqyzHu8y9fTW1nGshkbrLBSW1GejI/xfZI2kykbZORJQ4pUeF5XfIAd409qxhazM0S
oPAQWZY/OdsodriJgjObc8/AwF1XFIOsyha+ueHG6lQCufoh+5nsCbkHe5+wLoIZtZiQJ9ZVRJXD
QjQVzkbXvdqTax8Ws2FXR5D/BbCf87dBk4KPlQ/y2gthMzQd+2mNwak+CdT2LW1O/SGU0NJWdpK0
7WZM0umy2I26lFFlbvD3ZXDO2Apt07FsatopompeO8C16LykYSdbxwN80C6deWwtSZMdmXJUz1aK
WWvimrsEgUrPi4Rg3cc9od+k7rsP5CCeFG4ZfHtzaHEUL53mySny4LksTP+QkmQQa6dGFrEI1//B
uGdhAxflDSAWwNp8SZxtgR8cfKaqX00KvPdjz3VQySb+KGJc4avRyhZ6bWj4Y+uR+o8ltL9vkShm
BK0cq7XXqvo3xiSXsopG3Rur676nSNRXyF/TA27COQA8lkaPndtBna/AKoyumXQsv7Wt3aWW/7tY
bErLSDxNrx4s5hYlvIj+htQRPhWhYV/Svib+SllH01Olq5jAge/qfw3O7G/9oQleDMceTBaBMPrl
Y5zUPKlh+m1gw/2d9U6brFJFpgmUMXbUoPYpp/Dsk6SD9offt736UTd/SUC+NEbUM+PHKWlz6rTa
QN3lPBaUyAF0TTd2lOC49OjzugXMmXf+7I5vi+N5O78pi09peWzW6y5jwkWpOZuysFUMKiys2ns+
qvEiokixTDC4v8GNQFGqiP8AYVtyViurQpfB3RS3yclPjb7a94qChGPdKpogAzmBWctFLB4xdTvv
lj8OlFl3ZjbvkqEYBBXfQWSvEqsNKNGC4LeunKlTm2FkLLsOFhOzWg+0DjYfs6tfo0qoLGwTkIrr
ZKHOKSFAD7xGefGRK4QZTGUl6jOK/QkTphuI52zwef+pMQKNFQHshwsIAc3BzPhcU29KjAld4Tmd
2bwMYuCRZpnk6zo3IEfem3+pCg4YXLggMrds2yhI9K2eXUIWtO4LacYkppyKzTHeuo6tRZQsoN+F
gRRwDVC0KAAZtBM5t0DsZJlTE6UeygAbK4+L4YH9Yx2uPBvgwyp2chISQgXPVGCCglzkSBarkrmD
BGggkZZQy1+la8yfSWCYfwLoef2hYlhJz2bbomHJKYXg2iAds08mt7HNO0Q0vm/0Y0VV8qwAN69n
qJ3JjlPawngrSLaLX7W3PihxzfgtaxWSpLebOffQDYXKu5W03bNg9RnhY68LP+XYWM9mCd0MXTyW
hPUoms+3E2wN8MJRbvxQaUoyqO3bo6T6lcn90FQ7IyynbUuWiEkIz+YNV3ZPl0JqVp+2bGrrmg5R
vgXWzUa4tibq5PKaTHdNn9bKrHXDHleVtQ6LJoaxlTlHOwvAgZhYTLDDdD6gu8FqUP/tkbmYz7eM
XtOE9itw/nZN7SiDr00jw1zz7KznDKQiG/rFAt4EQOrWtpNxUHartl5IamcdmgJ63QyKZROVCvYl
uAPkyCQjW4za9xnnRnvOJr7LahLLAhBKyJ+ZhoN5T+M1kxpB5Pg+YFGoVhQ2u8fIDzKkDAQba6/s
PjxVXMnfM2V4il2KiJ55cGOiZhguz/BVsPLA6SEAMlX2nql3vx4anwZeHiHA6imF9awY22SZ+svR
SWMmSrjUtrIyBo4AXf/AL+2cHNsyP9gGAL3JJJYZkcAzwbUBAHkMF7CzQ8PRj2A19J2sf64c2rVW
uGHhcIUNPPMSYMDNN7GIiVrGEalq6eKnt9hIueSRLS/8mlDJ9iZ34hYdrNs6kpG21RbqazZN114Z
icCVOMOKjbrKv0WL6KYVp+r0NFZGvl+MggxCpKb7NIXXOVaCjq48vgE35G60JkBvIYmgU9AM48Gp
8+jseXXG+44bEPi2JG3rg4GvMtN6b9rFZ2VKKqxxiVHYu9gkOo2SDmEO5kM6fMssMb9cFha8WR1D
Nm6X7oGwE6XH1E9Czx5Au1pGkioyVUuOp6fn1Elxb8UcJA52bN68q0d30ouzVPbR9zrjWnVM2Uav
6ogBp95wbyCR07EaWBRBRPDw/WmI79xw4a+YwBQLGvQbFsUoYU3pB0mDa2kWj+VcxydSEt514NzI
UJFWLvbpnpk9uIbdc1iKcRYzxAtWlEBh0s2baN64pq4ONnv/CFRq7jZhn6qX2cqT1z7vh6s0Iveb
O1ZcacqQf5uOgS+zc05KHsKZsTJGR7xbqiIwJLL06DZe+uCbpppWlDqArFOsUgkROvqLgyI95vTp
bnpqzMHTNVTRS2M6WrUHgJEZ2tnIebGZzzfhefuH+Dk+cBXR3OXmdv/e8oyj63kkamyagm9rqvwl
tPLgruIe2AToQbzcdTx6uyaD3h7b1oTPiKEINelj74KfjMu7ADy685whvVaO9eOjo3TcoTPGCDwM
7X1ivAfUafJ1kZ8XgNSBlANJ0hnf3Nyt/rYoySYrJb3KOGUCIPNDpf5kzjSv/wc6V077rY3puyuc
bmvijIBHPcfu08Jjpd/kMiVU/U99/n8t2/9/JMgLT2D2c8DO/B9k+BNAnCz+LP/8pxL/H1/53/q7
/1/SDfBs4BK3AysQoGf+E43jOP9UeVtr7GXVao3dcv/Lwr+ALB+gl5sBX/Hf6rsl/gtOjiWlS6Lb
dD3P+b9R3y3H5of8b1wcTwKLtoLA5Ps5KLjQef5ThTcLM43I+y37pH4cKsPbBqgO7zYRugBo3qNj
0PeALWvb4tH+6Tx5iDqj/pt2wYNbVrtaz+kVQ/W9N4vxtfLV51L75QmGcUSmk2gO4+N5BXoEX23p
lrSfRL9VZz6IJZ3Pfvo5k57Y0JHiI1zYy81V1m6YfBQgBp+/y+ZuCsf+nAv2ZcFSuPvEyZ9dD365
IPI1ZhhhiD4fTUn/rkaocKOAGKHXcD0644Xj6mclcQGYvZFvaiBufFueP05RWxvjg56Ej6FtRowT
FRx2QBdgSdbK5Khp4zZSuVE8NDkmcLrEqNzz4z/Cp26HAuRNHegDv70NUc62Fpgq/DS/DIPG45zb
8aG1MKIxyPgTRwQZpuRk1MlH0OgHaAu1bvKzTaWiVyf4sK3sO4MDwTpP11aNpT4Ea48kVdytaoi3
zjQwSm91aMSY6Knswo+87/aOANBoKtEenCH5PWBb+MIA/DDVl4jg5wtFpsvDAtelCyDCepXZ4gyB
p6FNmSRYh8d4OEhOi7FPT1wQjs6NKifrgd6i4zQFzu3f/6qa+DT5i4XF3fGe7D6YdxVj8Z3tNiZB
FqfYxYYd3nLODmvGnOM7pYh462mAPA7NHO3aaqC3yYnt1ywaCWL4ctmZbf86xxa9LAvqdmAkp8KI
zJM/V0+gx91XclBF4Xr3tpMXJzWnS5V2HxG23pd5KYxTD5cSeHu6b5y2+fTlm23rnb6Vyj9WIWDq
8kTAKRydG10j1WW3tMGVNSP1752EDqyyTZgQAWkguUOnykQbm0poypVvi3CTh9grnA2k+Q127gbY
pBm8DEHPcbfYOBqrks42lWAt4/DOqujE1n84c4tTP0Oa9VSQPZbxUmxh7v+ap07sqpbtUwGsJRN4
XWfbRGYU/SPHzZnqb7+iynn4rHO/OrR+Fa3YFt3C0p9gB+Svees/hArKCSrhciWlfyLfepyj2vyt
enRUelmeTEXU3cUvtFcpNglrSiFJZWMFx33Z2Iq9VY9Cs0lDSNVThxdfx9mN/ojofBozd8vIjbmI
f2F2DIYKquzGG8zdmLLNSNSe8ziZUymusGMBkUaGxUCn4WE4E5Rl4hZwfqV5LdZ9qrUwhgOVdx9O
b5/9QZRcZ1RUed5lpkZo7fDb7s2OLWaprAOXiLiko1DA4DNIrZC+jdmNT2YxO2cpyh2lYdNBWLQZ
cS4ofsvkqcxoMaZn7I0qDufQlAJ3DQnqm3JJVDBMejUHRhN4vFZxEKvXcEE8tOEBu1Yp8Y0u9cWM
JwppS9mvUVeQSyyc4pNKnwKS5hxX6rstnGee4cVRhLMDAAgdP1PdixlTnelZslgvBRt4u8r2SeIf
YDCG57zGkBTbeIzQHLei7YiUlHLPsBU1JChfFlu8mWW5Zotp7MpZ7z8MKDtV2C8nrxiGc5IQf5Wj
wPItnDciAONDmWSbrrBm4FuSRnbqcBMYjrlpHpVfWy8CVZArzTzH42zvBif5My+RfPDdlFQvhhCj
6doTpYgXpi75AYI8lQREM0I0yZO3aB9xNNMYDyRgT6YRzAvXI+rWvBFmGGwAsziPCX5GSCkeSdLQ
1runNN1HMFle6as+CvyY9iTiS56wklKD1h2zwqc5BYXKpZ32YWkse2fDTVtbvzqYQ6jBQm6V8Oju
xTzgQpd8LPziUabAKI0wfDSM3nkcQrl18VlUOSZcmIzdMHh7URePS1j8iKb9NlrjOETWN6Ynesm6
axuTdCurM+/CZ43Nn3Od8bNwjmf2tbIigZ0np4UW/MofBjOfVDNwylbGPc5maleNdj92+Iy4fF4m
W3GSKPNVXdA/aNO5i6f92+HotGG5uZPFf+FnBmz8ax0zh68V03+YnKj0uCpKP+V5pmBlO8TFIcJe
UTfDc1MH0CQpF1rPuOaxCblPqsnlCYmLX27sgGa4jH4yeeo94xVkdbjirEDliHMVk+i4MBGuQzO+
phbjGLQFLobk2OdXgmZBJh+yIgoe0MCMhUOwx6G+xIlsSA47rG3NKSYJgIDBlhX2mqDOwLfYKc+L
OLlsPUEnIwC3VzbhFPfG475K3NuYhuNvNpnbCeX3Iy0E4gBlJzuwzqbWpjZEa1mLX2gfFBcCdkRE
jK6+LB3VgDIqoK24hAWXch7IoaPvu/DdEjxQ9FFFt2U235oxoshEqrtoYBz3FsNIkXlPfWL458qF
/0TQm5Hrltmvc2wCfu2QXna9fR5xnRJZ1vZBGkJ2cRP8rWqjWS8xyxSlFx75st7YyBa2ZyMdAu6L
eOhhDVOtEktwPOTr2+ZaLNWr4yDATjpW5YVTsGlTke+x+K9gvcW3UKELFJVwt2aURScpgktDH713
gvAaUYzD3LVwJZ7sHnc17BdeZEh1KVkXG3C5tBwWRTb0fc7OuwHFGdnN2o/Su4kovum4tEsXaTfu
qDlzsSdjC+A+iB9mOnvnaoGN7vrUSTg0rbnMj6gFwqYEL6wABD/km1C6O6FgDAgsJCvfSCH9SJdq
TPO1L/vqylmJtEwm136cLZA+R5zpGewLDJ1cO0wiAbnDP6XvqRIjXoWnHHDZesQ/NfBQy/qv1CmB
pgtJJxeslI3xJFPyi8Lysq1jN/OebQwhOE+Xtg4fMuw+2C2UjNZQiWnzOtrM59ZNxIknsNIvhoJg
VcGIloBB3IxM7dzgZQq9u0sefPLZSaFBDdlz6zo3EmUk/sdgU7ruo5rzLxwD66nF7FERFFNx+pGs
usOguT4MD15E7R28zgFtQKcYv0BL9lXMOxl0MYd/6BGmjxM78zzKtpK9Ieien8z8G6jtC3vgrxkZ
GRNHyOCN+WFWbOcBQ1iGMXwFcCEFLxISFyfbR09LhmzDvrFRa3MiE1sIcup+maEA8RdR/TFg8K8C
Uf5xTSgoYR/FVJhw8IuQBmBK9ji4wEQbWytvPtwaVDGq0UMWzicmZWdTDScvf6Qz8NxlGobCxHCq
sx+Ld980Pey2NDmWCSXtEfs/T6ZbpgXYTrP8Z4B3iHE/2tpJyrPXljgvmw804Hvmze8BI4J4wrrB
OMG3KZt+mxLT2ygkdKbapBDC+KvyDcQ+PmzXqi4THK01Y4ian+P7Wb2uoNv4lU0TgnNbpnA7BcG9
tt1utTjRj0luN6qMY+AgcGkvGPcBX8Np+N4wGIqY+7fqQytJrWq3DPR/xSMKAAUGK8dOf6zQO1ZM
HMBjBXc/sm//Xh5SF9LcxNTCjupDZqZ/Idxqxy10XIdxfdqF93BSFtWn1nFc4J1P5Q9VIK8e40ng
p18Bato6ewSe9zi9NfHyO4ODTwb6XnBRhT45tJbCI+a02ACT1Lr5g8E3tG5un/60fXA0++YjgwsE
q2PZ8y5uIr3rdiiH8dv0R4n8yzHTnyXvP0ydxulGiDj2rST/tqTZTzvMnxUzZlZi+eVH4d3tCXV4
8p7gz+Rpd4ny9MuEhbJCcnoUnfNYpOEdBtiFocPfumTXWTzJ2rgnZfdRlNEubNKvvs6/emaKCZ+j
8o/cU9csOHV8ke/xAnil+ZgAZ7ZuUK2OOZacpQ/++mZHpFmtwI1JFn0ek/rnS49ksbEk664KjjXb
YvaxBE0GSnz9vGUm439VEV2aomo+yjL5omJ4kycfFggD26g/6kncSmFsfWndKrhsJjU2+uWB4PlR
WD7ylqrk2Ei+Sinv4cjvHse3mFwxJJVHa0/zetBuOE+d8JPTA3WEtZ9gbZQ198pIMq9y69+dhSwb
uu55mpMbx0IPVuW71eCSJvxKf6g0SJoYPCkJXa29qX6G2s6T2VzWwmm/poZGMpTP6GiPkI0ErOyJ
CcsQxSgr7ZcIymuoKDWOCqNd0QJ4zdBp1n7PVqdFH7ETk8bb5DJltD8P1izoSI+/R19el8k8eNM4
Pciy26bT0uwR376dbnFIAo4n10wPgbI5beTvMSL6pgRYtg8Ln0dCO4F6xdRGs/e+MTPx0CbZI3W1
PaZgK+UEhnQWjKrZGDFZgYDYxAnPQrue6rI/V8zN91lYM6ddgmMz9NhybGa5dkh3IjiHcoN8RIlu
Yex5XvU7YHfqUifLVagp3AdJpuf00XRNKZ6cZ7wUxjA0ZyPD46qWgkmwvxq97ts2XO9JqhRxmfHl
yZvaeEd9JAGQPmtOFrkpjhEvLLcf1HvWt6TG2msu3KESd2s109LE6Yi+QvMUcHygIpcVW+a8eIeo
k2UyR7CzWh7xKv+yU2O44HrlFO4yqxUAo8sswB7fVQdZj3T09OUp1x5mt4YASf3Txpv9t7lOwHiK
jolPNV4qNrrmyEBJ8iGdp3gAYEpGzCJtcwzmiv63YucXo/sYKB7INFxQ+Ven9m4SGblwYv7bPgMg
C5OX84lsxiMPp8eSdMCpDUoJcnpfz1WujVrZE/8RjAUdi5KREY5ERv4wDIxCMo6z+vDoWFykiRnK
k46YS5xDmWWYAKzfXLf13xw+GmZaUBISrzqM41w/9VEA0Fq0oKmt5FT3ybsM9M8P3flV9uNXr9qX
jHjyM9LQdxGHzcXoGGHPLjtEL4tC/CS8a8SRi30X1MTZexRFWDrOA5OHYxpTghfkUGFnStxWZQc0
0zWpCks8lRwqj9xJDTeK4BrxLWpXXsqEoYKfjuljN1w8EXvPocllndTGBorQNfALuWF6W1xqgCdS
SHcrAbue2Dlk0DD2xXJoUiINHdS+G743WEpRt82QSx7ttt/AJoPwrv8wivKvW8CEcToS521Xw+xS
cBb7ioJbG+H7jgRFyQ8uorbHpiTLeW9UYX7osvKh1T6AlmamawQ/1qPl9BLCM1oaU+wMYmyv+UCB
kGF7nyQ+/levCGMDImaK1sPUM9QNbk6+wVKFK4eQVMXQkkAq25CaJJcV4UmwhUc4NCDtNUQ8DUlO
04W5K3L1agsCyPzcB+FSy9LNg7Ne2jm4SAVkqRNmdjRD929lz8Fv/ZeuYFqOb/ISsZ16SVulWMnN
zyQ3XuG0OJs9jPvliQ3KgzGVajWGMXQdGZuPo4k4NMX+Bwsg/GERrBkyGWewkN7KSTWq0B5uYByQ
39z4xSilf/G77A9VXU+i3mBqbLcWyhM45mZjRjBcwO15G6Rg2izSONt49s7S+RKE5flGBR7PAbPa
Zg2ZC39m5XR8cIAYfg+RRylsYxQrcxmCzcxcT7MkK6CSo6ZLNqiICP0QJ3FiMvCcqVrWNErG2dXB
M+YrToQmgFdZaXIlohEGSQa/jBKBvLQmykmGl1GlFCN5TfPLbVO4ZLC/Qs3FxIHLeSZgWIY3B2iI
5mcSds3WZTueco42D/G7+Y+0aZX7QrM3cShle9/chyFDnH6Jf3Eozc4oLu+SEDTnMY1yq7EPAUDb
xJrvWWnSJ5a/dj+oEeVJMhvSPFB6Udnaa0boommhAdhQ9x9AtNUsUaWpooHmi7pI/YelHpcVTIlk
jwlDPv77gzwxIa2wDbbsbpq11eGjMQeSLrVJzsiJ5bguls45uE3O8YNcZTafPTdeDrWmoXYJCGyz
yw6kZR4aUAlbstooQoy02OjBU/WixwT0+sVLXBydwXCIvfb3NDqHQnR7WzNZjRkf6hA9kbu7l1H9
Laj53CwQlAyW0q1RQHYNNOO1KOf5QF/RKzmLCBCjsSooD7l2dASmtGKSGERRBfqh3afFOdEk2SVf
vg2jlTyUBu4pbsizExDPL9X81oLN/i3mstxwMfTnQFXDveVMB1IgNyiHZn9MlZkgGIVu0XSsQLBu
E029JeDfbEYJCRf+8leu2bghkFxH03KTYG5PqV/zqTV/uqDL7rmZvVkC42c3Vbd3IneA8TSCt9Aw
Xk9jeXGSfdsjeHFbI3sTDe8dNcZ30EDfSTh3B7mN9nbijq4YTv4MQyTu70L0nwFO3YNyCcy08fwE
i2U4z30rTn6WP/TKp5t3AkWDYV5eAcPchIYOF111bzSGuH1fhrE9jHQ/7ZlLs+bONIV4jSKnrDHG
NAJxDplRn4LB2pc5dBa36WGQMAE4eItB2g71o7MAIEpTRc++8dJC30ZDLyGZQlJONFKZ/m9j3WMn
WtcauOwmJwzk5Dh4C0aIzEKjmQMNae7aYY94SPIcfnOoQc4zqqYGOxPJ5rCe3JqWiPQcAX8G6XTx
oEFbGgs9t5AafO/UwItOlQ84WiOk6RB+GBA/aw2Xjjsw0xLetM91AbkPBDVO9zeQKMbe4nDAQBRI
iVosdUDecrn5UMMDDbROIVu36kt0/bsoSnqCNPo6hYENw695rEsuHS25rDiMdZ+NZmaDS/1JJ84c
ICksjdVWGrA9QNqeNHKbiB8daRrDXWogt5WfmfoVD2MMqjvW0G4y1V+lxnhz/TMlgKuUgKOtNOq7
0tDvKgL/jbE5BJWNoxrrSVykNJ7l5fLYBMYlA8RxbDVIvC66foerBSuzxozHFjQibJlsUDWE3IZG
ThB73gJp7NmjgSoXEmi5mmJEjGluzhmtcSf9X7mGnFsBuHO/BXzuQ0AfNAq9t+xiA29R7yZccUwQ
jDaYWBeQe1QfmZzddyNn+FEj1i0NW29Uw0O+tL7wg2kvc0CAKRvkuohZLcH321xJ5FE1wt2H5Q6m
w1/FGu8eadD7wGSg98nF6uTrCg5ac+npUQk5z0NYJssZNT8cBOYTlJz5tMzJH3To7DHQgHmoFKTu
NHR+0fj5UIPoa42kx/ld04wjX3CpqF1uFx9wlWbtDoKWgt2TjGrhPagiRcxKBtKEUOVWjETUtrbE
ntIP3Torw0NDbyRd8/7Wg57vzqa41hqo70HWzzViv4C132novsoBdrtJfO1LuvOEdEg2u3RstiN5
UEeD+2eN8HdMr7pkc98RXwfzWTTT39pl/C5HkhGCwo01HP/4whAhgHxipps6pzA8YA6Lw6vDkWYj
taicculSaB2Fi2Qfuqzms4U3mH+SHOXMjrLg9BDSUTDosgLbJ3bt2zNtXkMIPsHdBLrawF1aSg5w
CUPpDA6ZA2E6FM68w84HSW9hx+nlAmNqUu1cZN9rWj82YXi1VF6+Z0JcLN2Z7VcgoGV4Frp+YdFF
DBOdAn4Hx3DEDUNTQ6grG1y6G5wInY6x2XXQtQ6+ouCB4i80uRqXOVnNmg4Iz7dMxFMEx9ZoVrRL
MEKgMYKOdXkodIeELpNo6njLScM7Y87yzlky/Z2IdjxTAMUdtPwRtk9GNIn/NrEJfLoiE12yaauW
8cnniXzM6LQQgluU4KhWDo29SLhNiJD6B29XvCa6FAMcGbZyajIyXZjRIgnWLRUakaJMY9S1Gpg9
eX6roHzsOnAJtt/iVGUfxXyD7UQGazHspgyR1b2ONjEPP2VPgK8RTjT469qVR0FP0mUgQpDo2o/O
7GAOG/W4w6fB2Cw7loTaoo50WzQwVviXdyP4hkuuoAyLLJxLKK4mHNfolJz6l5dj4ntNidDBWMj3
uU7V5TpfV+ukHQPU7ayzdx4hPE4q771O5VnE8zyd01MdiT1fZ/c8neIDDoEgbn+pep52s8li4Gt9
UoXtIScEKHQasCAWOIOduKRS/Qw6Mejo7KCnU4Qi7IYDpGpYjiy6jphtmr5ynpdUAsPDzS9t26+Z
OsRHX2cUa51WxGbhbqfU/FspVWzGOiyOTH8fGJgcoyn5dAWIa9XjNfh3wXZEIg2ikbnOSE46LTlw
jRGedHWKstN5yoBgpaMTltgyQNkitkQe6cumep51GnNcbgw635bK+loa79ztK53cJP3QIUTyJrxC
BHyaCHg6BD0TD39eQ/RzLvrd2FPYoDOh40gJoEtMFCjaXiXVS63zo4GejREopUXky9IJ04yoaWA1
P1X8EOgEqtQbHfytI8u06jjsYTR3sHpsu9yCLg+Jhs5XhmIGIDyrpmokTjle+Cy/mG+GTTnVJGF7
429pONkqTmv6ArP2JdC52QBWqKoVF7A4yDaYT7RMfbY6axv2zbFcHJ68FpIRPum1N6bjoYcv006N
cZ2N9u7r9K6BTOTrPG+sas6meYt57ZTqxG/hkf21dAq41nngRSeDS50RLnVamOtXZ4dzQsQ9YeJQ
p4oTMV/NqYXuGAfiC7dot1ew8tvWXzexQWIY8uQUUcpBVQ4IYSfzT7aAyt2m3iHxlvxctQ3LldU/
8TkiRMdMH8Phbc5dRusJFnrpG/PZaEdrP9MVigToLA/R7Fa7njar29TUnMIcv0cEcSmW45bxq9j+
JUtrg3Wm+jDDnuHLoTOi/lfv+Q9DK4NLZsbHiLTJoarsz5A+hBVI4/DRWwQFKREs3ZFZwjhnivwz
HoSRiJlyoOzwGqYnZXrjS9hVZItn2IQwuC7082wzSLw7JAGwd8H4aZYKlh/lzbR6Guc89d8tK3ob
06pZYwFFk/DsdWr8UJnyKIC0H3PnO+v/lAy3lRMCy82fQsAAO22XSmbiEEXUFhfzfWRLGHjBDscb
RRYsUIMwo20bwYBh5gVHqicaj98PFrH9wv56VxUYeQcF17hIQCPYTnkAuH/Nf8+xWZwcOXwFON6r
uL1jeJ6JPTNtNy3oz3nsQaJNxAaAGEEg+T0ZjuBA5qcblTv7EfB2kjkA2OLsYpQKNDE5RMJDTsSs
paLBfOUt38hhe3cyukPGSl1LfA9kr57g5z/53tGDD7N3Le9X39f91mqNP6AGvmYbEoGgDHZNGeAl
mZKXuqbqujfMzyxinGpEKfDe7kW25YvnTJuWvCV2z3XOFLTEi731UifZZdAqqFML1oHTP3eBj9TY
+hb7HSJ0djneOraYVq+mdePD7rdLLNt2r73exns5B3/ikBaYnLuIVAmMAFJy7Df2uHuBbk44upZa
a7Ld35FZ0Lbxve+iPdKr9HvwhrO7uGeBrmHI6UtmPu9Okn7CkH9JWQYXaZYkH2LO9QPnfv3LxzZl
1GHFuiPHFy9sKHPRzo44HZnOwViAA6IwcszMcIIYZvtUz8QEWwh8o83iKoMDE1R1dazM31dMBjBQ
xDwzaFrdjui7F+WHq6S3nT162BNH6f48oHbuTcd6ls4Fm7B4HJvhLyV6NF4QTTi7DlnAackeM5ux
vIEKgfXCsj96k9a0xBUvSXcPCC7cQhjQlt01L86E2SFamge6t6wnCkoRj6I91paB6zZKLz6xsAtU
PvfMR7NEjXGxMnp0J7t3H03sC3f8bWsk1dcoGPdmPndvhjd/xprMXwhm8JtuYqFw89CCVzdX6oyx
47fwLOdggNE6NXH1TNkPVQAt7au9HZrQ0xEXiVXeQtlcpq6xyTe45ksU3NTiJ+e8J7tb9cP8AqvI
q/LdYrvFi+1498KTw34M9c4QQdBJS3nxY48qwgRLZZ7N9iFW3ptZYUeIHNhuYeU7ayhrjB5kqA4L
eQz9XB72hamL+UJZbixSXBs+RHXCfktzU5Yewjl5NuageLKol2NYhQuaeGW5a3jBJ1GNW4ukACcU
KlkAWo2rvHAkn0RH6arvPZVKI3rp2VnTrfB3hpdILUEzHRIotevGoa1oqYMT5mLzMqThQ+fB/HUm
DbwfwYJga2D7gm/liXMMVlCAD43bf3lg4cZu2zAcfW3cyt/LEN+9DpmsqkE5rEI980qwYHsATU/x
uNRPde1uwRVTlmfBWfRMYtV0q7m/3ebb6DiOEcWWrE0do5hyzI1TV8V/Qqw4/JC2PE4RvQcOSnyI
0RY/bt2/S/oRaBikGpC5O7V7mFlfOcP6ptuh+VvhVgRQiqqsry/4zB2aZtzskgX69WTdAhw6oxXD
SW/ROJh3sj2AX11xUo2kdWqKr2ou2L5n8Xuab93/Sd2Z9caNbNn6rxz0OwtkMBgkH7qBmzNToyVL
lvxCSLKL8zzz19+PqurTdlottU/jPlxUoQCXbTHJJIM79l7rW/4cXk11GV4lhL7usbyhjdQX+xff
BSppKLSabG5R5YwI1NOl5EVTaXQMY4ISW1Ji1NVxSlJzLTQ8cmGKUKEpp9lTTKu3IL/8TdXpFmFj
YLiNwkCVaeufqn7KLzBar3Eay2M68SmJiD5KP1iLEOZPkpdfTCMOz40ZIE+CnupoMVulR7jjtq14
lhkOIl+y96YNUDDLv3W8wQOipQDcVOMaeRkQjkAUx8hK/v4PnoDimC07pZaU1b4U4UXvH6Lc93R0
DGjUtWOd982nWR1SYYGcWf5jEwsG8ESc6XjMCYHyj3p5q8YCnJCVsYRC3VVD5qHDmh6WzYodDuyT
ALNszepC9mr4FqaFucq9EPLhNWvdNh3i9Ii5HRQZu+M7MTCeidwaicYEvLN2iKFFoXAHMyI7DGSk
JXrmnvP05gxDB+CXqZMflY7BPc8aTCnME0qjN7yiMjYmWMs7Co7iejbkWWNTP7u6EJtqxAjTmOlI
LFdl3rJT67yozQJKPZZtunygm8Q03ExV+BiWbnBelgJ/3xJtVPj4xTu0WdO8BD0wbIs1lX/uB6cD
QIKzfVH8E60R7xrg7axkPWKy5Mke2vFqmPLkS795GJrrYomN1XoiV9zW4aEhWMdMsyssf7PXmMC9
YuMWxbF751bJgJjOf9Hzat1OefCCUuZOJ9jybjRsm70q5fhkOF+qOXlqCgb/9LbN5Y4H3go/O2mE
vgM43m3MTEMuoqMGsHCMns9xNdygIJL7JiwZVQUNP39AEUjfAXisC+i60KoU2IpsL1UpqF5GU7vq
GMysde7nY1fFZxxcuy5z3d+7FBktuVhSDLGxqAShflD+j0G29QvfOGtKEAf8r+ZyLpEy4hKQBzdj
kxeaZkBjtUCV4gs41XZAjxCY2kgEaNnaZ7lh7+phoNfQi68gSTYD2By0Bwe3wu431oQEKdnSZ2OK
uVIAItFI7QfygdschEm+y5zGpq2cv1AeXrfVOK6hydRkq7qbOmVfSscz2Rtm+MTsj1JchjfYpAAF
jTHGw0XKqZmEbBAjCsCwORBdex5mz0Q4rtyYefZUXzEJGnddoIMHItz0s0auBxcyHGhAPKRlmJ4T
J3stk2EjBliIhmM+NorZX6+3T1PloPOGdfPqutiGqo+Qk6DTDNFVBWO6+X+ijr6IXmqcfn+2r2Gg
/wwHfQ38/K9f/f+kodYNfQkHf09C/X/qLn96CZ/Sf1zXT9++Nz9BTfjrf/+Av5TUrv2HBN+KIJo0
FsZNCzLkLyW1a/xhSRdPhmUYtvGKK/lPKbX7hySWlD8tGAJKW/yQMar+UBKECZhHRNCuks7vaKmN
n5XUjnSUbZi8VBnfuA6ZSCc8E80NyzGNMKdOZQnMEhdZcimDBIbllCX7Uiv6I0/etHUzP9gNxGjv
TZH6e+yIuafytN1nVhc+N6bJBBaLzO6Hy3pNCjFIiX/kXXZdRHkLQOXn/NP//HS2ZbsGfjjpchl+
1HnLWdMc8nlJrY6y80YTz5j8q79sAEB1gu/FG8dYfsZfR/a+/fu//XUMaQghlaMrSzgnV8B3p9Gu
dAKPS38TMTFEN/9Pxs0bP/6tU/jxx59EuAYD+2W/5cenDPQOWiLkxjGym/cPwt35xjlYyhG2o5tc
qJ+vU2UPNKShLnmSkoCm7FwTn+Yf/Vrt2ih/aWdrXQNO/uDbeeveAcEjMdO5wlKn385AX6bB601c
U+y7F6OuyjuBJJRsp6L8/P4JvvUlKcOwTBOqpK4W6M+PNwIW+SzVnQTghk8UgqbYAOsVuEo073BO
xO2Uac7m/UP++sW5OooupUwXXpB1+mR0OniXoe6wbRetJ1RpohgPDHa/v38YoS/PM0+g69jmz2eW
z4i9WlVLT4VuT5E8Podlom/fP8iv9welCttF1hRlU6if3B9SBCgwqkp6lrsjFOWRWJfV+0d462qZ
lmGaHIOR3um9EOuwgzQ9knCChpyspK4gyDX44DZ/+yCO4DnFh4UB5edrZdPHJo9dM71SputMG/eo
Gj/9K+fxX4dYPsIPfKcJ3eRc1IH0nPqSntvzWIOGff8Qb30ZWGqE5RA9bemnX4Y9QrIEVseCM3Xd
HvySs856gPWO/tz50Y5bRN+GDu2/f+GwLjAtDk1z53SNaGaFHy9KeYTGsTvg7GxvaWDFmyYwHQR6
TOLQelZ3IFPDs/eP/Os64eqWAM/Aw8sie3pvwMZO+tgupJdr1QVF2xmZB15c6B98db+uERyGe5sV
wuXRlSdrBI0hSaFWWZ7KrrWu24lRfvCsvnUifD5emCwLOKBOHiM8L7JtZ+6/2arREU5BDiC6dR6S
UGkfHOqtm8QxHAWe01S0U09PptScDnEPvRKL2eMqwo/4/pfy1rP04wFOLFSJpTLidkrpFQrNfVCM
CE3whXxwGm8exV7qIa6XKdTJaehmNyWVyVE6KIuPrcPQgZGdmj44meXC//wOd4VBLQSzmhcSd9rP
Ty1yH0jVIetbaxXlUcBeekzSsZtXVlbmd4MU+S3QGZSwNN7qu3CQ8uK3r6bg7HhfsCXU4ZT+/AGo
/KpKGbXpNSSCYAb2P8297Xxwlm9cTGHqAnGBbUphi5NKxTXjSsZTb3q53cuv0+xo3mz6zfH3T8Vy
jcVMbCq8dSenYqmyDvVaCS8e5HlrmffsysMPbovl5jr9vn48xskqi3xyqskUEV7vFEtwfTkdglHT
zmok8GuTfLkPrtwbDy4PkkMdpiR34+nThBfcLABDCHCtJu0D80CE4ftX7a078McjnDxOCOJZ+EyO
IN3FiDQp8xIxBSF+RU67pGdLSJ9SbmFdMoXKPrr/37ozlh2EYAF0LHG6MNVkdLT9kAsPo4gGu8k2
Nwj2kn/hKkLZsflpUjGCPnmYk9SYQ8c2LC9Ewb1jUMr4iDnjRQ5M44Mb5K0TwjJKo1eZgnHgya1O
IirNe7qIHkGUcjPowcvUtMEH39kbBzF13VywHUvF4p7c6QiuZYwPyPLalmk+4p92S63r//6pmFwr
2zIheejSONnDJLiNGjqJCv1OgdEgEvIYJNh33r//3rjDTX3hZbKHW07o5IIBCegSyAG25waML92r
KqnJa/3gDSudjw4jfl7nulzFPckXdMAsy7iwAAs9lVrg7rCH7oHHOF4x93WzTVvfPQ9p9C3MlTi+
Jl4c62s1E1UnU7qTdDwdQoXQWktnjrb6DNV1xYRHbE3SBSCEYwyE3luC8Z6JrGbKTI/bgC+VrUUW
fiJo3d77c2Jv0g5hyZAOMDgykjLOae227dJ5hXUMb2tXzUyirXGUL+RDPM69O22Rj+QEFSoGQBkO
llz41wX7YhIEFplSorpbnIdE2/U62AwVIolA34KMu6yMeRdGldWvyoig2jnqz8O2I5gtMfpdAvbm
4Jr9TWo1wcNIguW8FVhw71JSEL9UUms2KIWz6x5NT4oVv+nu66owP9mI7QXIIX3r1n1xgRhVbnzH
xdiVTOdTE2W0X1hBur6iQAN2cB+xKmf2gAJTMEPJnVls+0YDMFgHWJalj8WmzdvjuLwdojIjMdTF
nXgXv74OFyrhY7O8IwOzt8igDKPLZnkpM97xH2tE9HuuKPpaVwj66r0R4ljMQ4xS9hlAR4YAiUGQ
OHLAFYEZjO1e66BxpEnHXOFZp5nsxOV1K/IaybCqPMK4/X2lquA+Z2djLVucMmF0YgfhhfG6pwrB
VeQrm/bloWWTHyQkSdVLO8Hv3fA5agl6Ijs7R7dM22FcGhD+0opAF4BeiI10kLKjTpsas4Yefmqb
8kWg4dk0yx7UfN2N4sRiosL+UJukuQYR6Gxi1e3AzmuXOUW3QtJ0hpYrxNNFAdwupTC4IqLJhxYo
kFMSQKO6jhRTskR3fTQzlLSvcmWXV2j2o89a2Ij7Ks7yg8+NjDJ3WQ4ZH3cXeYeJb1m3ijJ+Mdqs
O1rL+iJtu90WCmjWEIT2dWSEAZFZuMMgnjvHBIzG1IHSTqRx0zFoX40JyhHLJDgYIkJ1dFxfHiNT
l7gkQM+do8Mp1nWLLn/MmFaunUG52zIrbmVu5LhYyREs6DgeQleEXl7N89FJAkLyMK58jxQIoWbO
DBI5mTn5uKE/ado8f6vwZC5gaZX9qc+VS1RL4LjETEtNEpHty5TJThY8VBJl4N5Bg/piFoZxDfUJ
s1qGTDzxq09kpn+JRjUQ2bKI86fRvECePZ2ZteyfmNDqt1wOcR44i8FnrpOzgL3lVmqqOdS+dDLC
IzX9U1MZkLFyK1rnkH2BF6XLHC7VD6nWy4uO5hXi3t7BJ+SH031i9cFdz7wdg0aovUxta97yocp9
p6brsuuNa622shwtXG88yynO0IdXfDpRjToJa35/hle+99LR0s+SJLkEP2l9UdR8chOjR62eyuW1
Qcy2TWopII/qDJSb6Ld22hXd1m3be5SmqJQJPv5OhBUJapJwG4P2dMDYuaqNjSNDRdphXSRmiVjW
WjJGOxQPqwqJkH5FeoMmEe8y+iehloGV1zY1QrJqNhuXwBY7dD43JErhaV58TBRP5YNozGQRes98
TaEHETnHNVwO2zRoJdGCsjo4iZNNIJVGqIo4+HrjKrCdgLQtuyXsfgCQaPjoNWSnjzdtpP8ZTxXh
hETurYdG+F6hdf1aK320nZUh0IjAW+wnf750bSZdIPctMAay3UUJqtpVAGk1WgUK8bjpdvZt747s
/fz6u94An1kQikyVE3yBrhQxyRomwmKVn9cSpB1l6Tcjw9A8mq0HDRdJaOOK9ZijSzLnNr8IhMkM
p7flTQZe1QMCSA64KVMGkJWzr/yBJLpKuwC705AttEfiv+oxYa5SMK6IqENI5ovBNO+zCsHMgD5E
l+E32TfpHuB/9gVIWX5JeKx1oJQsLq2+gXME/mtr8g3f2DXmoDrHmC4Ta97O7qJNGwYLiYg77I2s
vgPd1xBJiOboqi2XlKIItx9zp4gMFQO9eB7ARwqEv1OQW7YSWOeKN1Lz1ejDfi0wpMB2ya1nVfka
ytISzTfxogNpTEYCPDlsr3zGhMwLXVSA+BMwEpIfVdU8Xv2N1NnjLBpeheoSeOX0lOBYx+tmJLyT
23aN0ce+6hq3u5p5q20C6ZzhcgdkNHdpvG46OE5zR+7LPF8MGi93MoBrzE9BN14ZEyJVyaXbJmWp
4q2PiZKqg8i3GhAwsJaiIftEI0TF6ZPD3I5oFDQOv4tj3oVhKqs9QMHhYvIbFO5JZQ0bvYT5COXv
VrV+fEwtxrJIQPudGGobG/Aot4k55p/qJmrIEE0xbTKWemgSfGoqz4pPrqG5vMVH6xAC+kQppfXd
RsVsotZS5lih0wrxgO6L6R6qEJpT0x8uXTcpt4hnEtBalvXSVvWfkBDNjQ4f7ziCn9qFxrCYv2W0
VkmfXetB1/H6d2ARteAECUqNgf0oxaw2GKz8Wi6gNTS5DjdMYT0Squp4ftXZf5ZaxMsMLOl14kYP
I+9PiUV8R785Olb+PHsCdjazp/ZrlWMEtJgrnPmxNt+PQwWohPdAaGWkqdnbirn2Kmf8vaKo+fJ+
5fhmFfxD5XhSBTtNAygNw5VXUzLiWOflr+L0g62DYX90mOX3f2isaeSN5wMzZy/A9+uyABe9QKSq
w6Da0YUlYQmWGRbTYeMErb3vEI3Aq47gWIYZMAcre0rHsST/JHcu1ZC3xsqo/HIfLfg/NzTDaA3L
F0Mr255IX7tOaUbbMQfouYaJktyMBlfQWuos4I/OVTxUGmqetjAP/phhHyYLWTAOX0RVZBRMXmIO
nTd2UsfuL+4Ca+q8uZUt1iCZ32Wjf4SAUcLXjAetWU95Nl5mFQJWlUI/Iw113s/samKCxmbtxYFq
chsXeMuAercvZharWyeEGUBuECykqMiPo8YyxcYrjUDNmtozMuEOCzBJhpgvB5CvDJGoHUeX8biV
XRatf8x4dz2KsB8myMMdGMfSDZF7KqtJHjF8lE+WPes4URt0wAerN4tqS0RqJzZWkeI062Gm7Mch
x0dYQmt7cOay7O9qCK7xerSIdl3NqovnVaNX7uyNROp+h+e+j/TSxmUCXhWLor9ELReCmhaItM6u
E7L8QDQW/HcQzy5vvQjFVbOiB9p9n3qBQUT295WRb9woV9nWhOnRg7GrqrOgMQs0YWW/ABO57asn
JEMJWbPONF7GvIeT5YWsYdTwjOUlDUuGr3J5cZuv7/BseZ3b+Qi4wtCVcY384Frrg2o/LgWA6Aft
pQ59skY7J7ijdAe133NRV+1SPiRLITEvJYVv4FbMljKjXwoOXnb1xlmKkOq1HjGX0kSjt4oXTk/O
JHlmG3MqzPO51PRbsZQ19lLgaCOlTrcUPVBqh51BHVQsBRE4aCJMKJHYzRjXFD/TC63spYJaiim8
c9RVg6itm/K12iJSisrL0auctWSpx2Yiib8h4Y4+mUu5Vi+FW7iUcPpSzNlLWUf/ej4Gr6XeUvQF
c0/511s8b1SE9lIaDq9V4u8vIgimXXoczBd+abC4VZ8iUc2U1xXygBJiF7N6vX+It7aeC96KHpsL
juq0xzFPIG+tqlZLCUtup518cW0IMO1SIb9/pLeWKsPCZOgKyejxdRP8w1I15TLpqoUGHi5mcAYb
8Hca5/fbbLYkN2NpSdG4PG1ZOgS+NiSF0jBK3fLC+WsbGJlQat4/mTcum/3X9NmVuv5Lz9pXEZ6U
cja8qrA/k7mUrM26AHbCC+v32/y2xXjbpNdBD+J0Rufi6B3J2DU8JjPCKw2BpVs1Gws34wctlTea
bbZjMFDnjmMufHokdPCs6VkBs1iS55dD3gBs4t5287iPSPmk1TYdKgfxPSKc7fuX840hA4dm+kSf
hef8tGfEs2olI5osjxAekAJm7F4O4yAwp8HZvzNESwpimGvaBy/pNw7rUKfzD/JBKB7Lt/zDLemH
huETr4MwDEBe+WmYW7rLBgzTXYsar8fjlOjzDhz4hw/DG/ePQ6FrSZ0BJQOck8ZSAzGYEb+YPEgq
E6xHqy+LXWaG7ITb+IOzfKMtzDV1dNxE7KiYkP18loUaiqbESeEhumyOUTjtXW1SJLGFlKVUvu9/
lW885szSDJKmsBPxqJ9Mc2yf2hK49OiBe7ig/F+XwDL/V4ew9J9PyHHBwoXkKZHMegGG/Kwqhg9O
4q0b44eTsE6+HtYXXzZtMnq8s0Gl6GvDQCfZFx88cW8ehsEx411hcLFOrpUoLcKrE8VhGjWTpdbF
x9Ht1RdJVw2iiXwpl0bb+xfvrbuBGB8whNwPYA1PTg0bpI15Jpk8bSgH8JUpaYnz0rKLgimGhRXm
H1zLN5YVhx46mhzb0KEOLxfhh4dsJKbHseZmBOzlAtdPspFYUkUDZ9XRnDtHpkibkQoF5desUJFV
4Th5v3nOTC4pT3R63qyifIafP4Jgb5BKH4WhyP2I0BVL63ZFryUXQdxVS3BP7XxwxF++2eWIZCbZ
jBqZDZ9Oo7O06XSIdJ1nVnXabqqlm0seUvOkRA/8ge1GVukv75/lL08eLUca+wo9B68kfvzPZ9lZ
s8jDou+8jL0NptmtlU0fDOR+uXmWQ9g6ljlEzpzcyQ1rwmUMqKE7REpUIhi7ztV52AGVbYP790/m
rSOZzJQMtmc0+E8XSDIE+tQAt+yFo3MQTnOlzWItrQlPdnL5/qHeuG4ovigaGD8j3PplAFhUpdHF
+uClbZTwyrPKM5cS/V84iIuzbZGLmOp0yhOGcPuZpw4e6mG68jR04oMZSfeDauGN+w51MjNG4n45
0Om5oESIceBaSICbroyIqizVeeRYxtmgwP4TC4Y5awyZGrx/drwsubl+nD1yag6kWYdRGV1sfvHz
zVfgFArjEOuOI5q+3fiQpeAMRcV01WDBvhsKpnZlU0C0G8xqzujN9/nnnGyRLfg24xuSZygl3ZQG
zyxO+u1UDAYtEXzYBw0iM81rY1DtuqCrjskZ7S043SpMxILdpBWTO0boWcTKD1ejTLHYFMk83DfK
TG4mW4eAS/dH9dYZUBTnYuYWuoYNSF+uIn1npccmIZatQJeimQIvrxWqL0lD+nLozHgPtdr8FKiW
QK7eF6iEnUI9+rYaLlw/abxhsCcUMzGhloE24h9c2OAm6RSY5MNz5ReI0hvra5mlRyZJwRrPbnvv
xmRK54NtwR6OMgIc+pRwcvSOuGssgNijLVctxtNVISHHsRWZp4Ojao2c3N4YegKvC4NyPXRIu7VE
C2eR0AxmHSpYNb1ffk9oGR2bBomfFVjytmld7Ustde0mEY3YEUUE2ImJKgZM29bP2t74PrETjREh
raOohMdG5ype9TH5QxlCxXVSWt2WaEBmFq2yvpD2am56c2EbxK4kcAUjXCdw0MS5dmMGzq0xEX87
BM9m0WakRpP+y3exKsfS/zzBHTnEPIU7S5vZBpLxeRPq0MrCAg1vE9xGvmw3GCv4IojgiJ6anjES
mgp9NUhtvJmnFjyCqa4nyRZzDAv6yYIoklZBhLTLAlW5ZVbebHdMhKay6bclRJGVm9X5QwyKE+l/
YV9bs5sT9RMVV5VdMfEBKm0F3XShxolWKnEatDIjV981LYOnHfYK9yat8vk7N4Q/k1IfJzPwS2Ih
wInnWUxzYqr7u3SS5UMqFbt/J6HIBv/YW5flXPZik4LsrrZYILLk4M4jtA0308unSajksfVJ+rq1
yCEGDW7iuV13GLMfc/oR9dKY6JYWRbI0K9KlbQGhjwbfay8jWNoaOOIz3PlFy31vDPnRRTK2sZdW
CCgLdWuaGu2RlFBjQFjZ7TxExF0JAhhW9tJSsZbmSrq0Wcal4SJfey/AF+nDpHRkwqU1o40hGKKA
N6idW3duERiHxpedxwox0W9b+jvNa6/HXdo+fd2gBXjtBdlLW0guDaJhaRU1S9OIzA36R85rL0l/
7Sslrz0m57XfVBXTeKcvTShyCehHWUtrKlmaVDQosydk3TSulhZWSy/LXppahHIO9CdBXCAwepiX
1lf+2gWb7HnedsXMPsbsSeVyxXBgMdTQhk9fyVlJ2E9PxInSTt3GMXdzXTB5oZ9ZyLWBLAFyJ4KD
JAaZODpdfigndxbH0YnA1Q84N++VFScXc5DIy9BX3Y3Rx+nn1MjkTZcz6yTVJ7uah8B+aAySBgGO
xxLgFvp4aauRKC7SiKCpYO2YTE8vGK8JUhnWinSgs2JO5QoPGYTNWSNJlwibbZRAStcMWFXLW3Mf
EjCWr2ukWVunpY0foqjEhhZj0xEDSMMwspiiIl1d816zHyZ/+LPRU+eohxhd1qqO/G+hdIYtYRoW
xqdp/FqbE/nx/thVaPJzJ3tq+LNA9lL54I+2KrmdWFxYzgRd28juwQc4mfl1TioceiCdHmELxTfA
8d2nsoGXacgxP4/RwiRgFUXD+pAb9P9jvcesrKcgYGnhMDI0Z/XSKTgCpdaB9TcJIBi3VpfQIIY1
GpArPLbTV92pNeA4JUAPDUpSv4KK4q7nyLYxV8Q4Wzqb3vcs+m96RqQQK0LjfCGZHYde7GIEOisS
EbTgmvTFeD1M/iotxyhbl4DrCJa3dfEIBjq7JcM7JfOs6STpzNLPXUL6mI6saL01ZNwCgNjoU48z
AB8KkhOLfepXeKxTchjlED5PcSH8dean/UUZz3APhU+YQ5rYZKoNbWnlZ9PIarYzh9b+FhAOcO5H
qjuGsajh15hivm/rUJRbozWag4V+5y5vLPxRKneei9Fob/vlQRoNVH+bwk7GlFsg6CHKFDC6V06F
XmtdB7k6Jw8bfgSwPcUymS1w5DaAX+9IGVy3ljt/BiGpXU3xyFvH1kMcxRj5tD/bTuYxxhXBtLxp
dOtydiPFbZia/UU1593jjF3kOaCP2Ox4NKrvUxsknlEpeiCEZwYP+RhR7CZQv70ul/JPEfX9JswC
Mg8zZNOwmSN7JEeSUNxVHSfVvZHFMy65nH1BqukOOQ4+t6WbOBPxGBo+/k0Szu0ZZnz3imRs94br
k1/iQYG8o5r6Mat4fh3fXLgzTCVKEmOq8pEZPcncmdO+xqFHYJCCYfRqqQ3kFiI43sRoLWKCIgru
w7gciysW6AgKqQgOlWY2ICBkYB7qPILRkdpLEKVJt12sw4iBxCavW/c+hRaWrazCvjM0Y3qOB3x/
q5iUYAnuclITt0FUX9bTOIEwigo0RL4xfcr9Nv9Kfk4V4dDLi6sOoi/RibzLDv0srCc1aza/NaXt
JXYxiAsWdIkSMuNDV5nNn2OgO9lGGwrnttBpgTM3De4nUh5DRjV26GV1xsiLOKTwLGBUnezyvNQu
ggKx+a4rNWxfQaytSc0I7+peieMEiaE+JlGqx3sXWxWBPbUzXMKiwgkMhxEAVjXfqIiF3bJl49mq
dx7Z6o23tZDEkhqj5nsMLFWwY7qYAvRTWb2DHZtRq3NrroVgQHFVGenEk4PNYz2DYNrr1WA+sRLV
5C0zENQNcICDa2OllbS73RVjS4pDKDNA2xkljwyYgZWitB1ebGzg34Iy1aZVFztZTaBDv8yhWBye
hsAhLKTIW3uNuL7a9LkGQHm0BvSxQTzdB1jdsOfOmsuc1CXDfGWS0IBNvaddTUhZNk2wEBkwEnYD
Rm3u2s/SSmMDdOpYUCumZh7sA22YVoYhMdVqctynFcVN53TjQ1mYfnKVaSRZLcoTFssy0idzw0vJ
PKvasc2uy6SmJukNrYj2YyUnqBp2QUihq8otgRl0882ohHKmp+68Kqs2eJnr2TxrSBpfWvPjPFLL
QKXFterUZ02cVuTWDv4EGSPtYR46NhFDW18W09cSr+la7+LsDv9u9d1KBuCWmpt/sQipu3fzviPk
XOjDftA13HqGbPcEgXQeYBdnPWsE9gEr5wUJ+pmMby1A5Wz2LpPViPHwZoAygULJ0vaM4quNm0DG
7/XI3GTCroiZXyIsssC2XiSRTt2Koc8X9CgB64mR4u1jwBu46mhHvdxNaUqOZOPOt/04YRAekOtA
nQOoDMYDs+MYFzfkDfgvxVxiFLfq6jbVwTBtggYcT1e04EpsECsglDp7NTuWvWOXk36RrtZfIlsa
PxckEXhMfJuYCrvQryIbyKyblzhwU906sspXX4TSMKRpKapJG0A4DaaFK2rnVxazg8/xWJGimI7n
ul3a3sjz+MnthVwFbS9BMxjkE8/GeGDO1HnQX/NV1pr5XiRgWm3rlv1C/Wmwx+oMTptkz2wWh0RF
6lHny3wGNb2kBesWOhhZb/zZSDAHIu1mv93tQzifEA9mbPuJgeylDwwDVnl4548aXG9QwlmdmnsK
TuLTBg2+vmlhTS/bR7ef832VNMMehAvZrgUJbo5ysePMzheXFewix3joWU30gpERKY7mJ1tHRPu6
HK9T+B1Qd8kKCP0IBpNVnGkT8aUBzO11YIzp19gc8otZIltyUVSseWM0MOdlewATbm+01omRqFjN
zo4k0VAu7k3ugxg8x+vm87cSR/5nhrnPRca/p5665UD/NNU1//H625icNk/t00+/2AKPBYnXfa+n
m+9Nl7avdry//+T/9Df/8f31p7DN+f7v//b0LYtyMvPaOnppT4JDFl/b0sL5pytq+Tx//+3Lp4y/
/fl7+pQHT/nTf/M3/44cMYj8Xvoor23mpfn7l03Otv8QzBQY/bi0WOgM8zt/++QM9w+8ojb7CfqS
xIE4NGeavxK/DesPB38FhgeHWD42++q3fHJYf37qG9iSnHqaxfDN8Js76K9POkpR4oBYi4cARsF0
mTqjOAdx0K2DIX0gvgsQomhvZz2wvpuN/Q16mHsguZWERCTHhx7FD488qUhuEef6tkdeS+yGMVif
GjW0OwNemAeXnVeK3hSXhTlHlyYwAizHfglpaTS/YVwvdnM6xvbaBgL53ES+3lzECE5pOQDrfECd
Ht6TQNJcVEVd1BuSgwBw1p3unNmoAb1oGMgWSkWi+VutzCX4TLgYayfXx7VhjuKJqBVYO1TOawSC
MPW4GkA0EBygdsjt8oxhKyCVjB6kB/00viOEWkIcqhTVjUhHQuxQPmgoq2CrXyVYgYt1LA04wSHp
aRed70T5foRmfccmq3/ELznzusO177HB8z/rLXkcaHGo7/Htq/ByIqC4WHXaSKug02f7THZT4IkY
AeYuqSP9jEWShIdhujQmoz9ERjO8FOSRfdUAHrCWpU1zRWNcC9GOpXBfU8O693UyEVu2mSD1bf1B
K3IiURQueG+q+uFT7wdkxphB8M2ZgK2sq4rTTCL4XEXEiFvEITADZvTwoIiSyJ9VV1peE+oSiVGk
i3tg9lPK6TbxVmMiCoDenibgDnFANavRugmsxfVcUVeBqCG6IM8s/wYIa/UpG8N5JUXxOJARToJy
AFZOTN2wy2iz+OsQbfk3N+zgkBXhvDPLzr9ia3/oYhirDiA7vHhyG6S2vQmX7K6xIe5ON/qNO9fq
YGtZdE9Pq93Mo1ad8V5JbzSNcMTMGasrJqC4jwYc1BirV3FXnIehOXtVn0NqhyJCswQAquoywKgg
A8sJXrnQmmrnwD6qQOneMnKej4B7UdKaeXyBHbAgSWWwn1vCgjHpjeQtFCI8ZLnzuSK7hmzBJUak
C6+TZIT+gYH/joLU3wWdI58io5vOAAXJdcCocuc34jAnjv5Z16mVw4h6hlQvcBf9feMuOdJ51xJo
Y7tWdJuNw6Ee4+tSGOsutI4DW79VkpMX2I1OtgJg2B0ch+SDdVHxALqljADcTS16rUDq60JLLuPS
+pxpE5b9NN8a1rArzdGivKl2+pTZxzp0I+jkU/2nlqrkrK+Qp9tzJDbCCUoEQjjBBS6k+yQs18Se
E55ICjYtyX4TAIWn25fhMqXu3HDszzDD2PM2hEsIX0u9CcBav5Vzp51je61vCrycopwBWdG32BEu
Od2KSq8OCPGty8kR09c4RzuCHyryMhcxHPoAsztTLkFnZQPSpVPa17nPgq2OF+9ZI4L7bMroO3Uq
a9HnWi91BYvVzOcZJsR8LQd4rbq70PtSSEHrjmbSZzs3Sqj1EZeLnMV2g1JpXs+5nl5wMwNtYsuJ
jI/0MX3Cy57ICh1LTHzfSsxOcP1/mTuz3cixLMt+EROch5cGmqTR5tk0vhCS3J0zeTkPX1/LPKoa
2UDXQ701kBCUHhHuLsns8p599t5LTKy4fQav5EZ5IOWnfTfPgZLF2tow4kP/LA2Isc0GIqE3DhR9
oOqg5WnHWzw5UzsvEWketLYOi0/uYvMe63ntWxXVYXUUyiuZR7fnqLW1sSlncFzFwN8YRcb43S4z
JydO6Q20ZPNYhnTjqQ6URSxk57lTq2ajUvLzTUrsd+N0/VpYk3Edjab6QoWmmhT0SfzF1pWo4dw/
a2Qjs4iClHfvan5C+BiyCq0OsoqK4DGqO+5RsBvW1HrAkQHd/BgK3B5hY6j3rGi1A0114FtGuD6X
OOkpoFbNWlkx9Ef6uqcIBwEmVa5DA1U2HZPuQGFm8ZPyXuVmHGrqa1u13SHP4JiHKKobWzOTPf1t
9qksi4W2kQYXEnfLUN6boaDUqwZeYSD04Imn18S1GSJn6vIU5UF7Nh0t1rOrRU4VyuKzrrjaTSTf
dHV6luMophbvxDJaL6GgxgtrIY9DOsxBsFkyReweIWQsieCV6w7qJWVf0KhAzBQjO6qq6MurMSj0
nKRtjd0lNH87E9gWrDDfsdMpm4kA9HW2wnTrhJqCi3sMdxrFVu+1ND7YJrbMfM55QCc7jl3Lum2M
aFdV1GrZ1U037NHCpsgDQJYeh8Ggo4HzdB0XeNTbkHufC3A0o0CeNiYaBss91bE4uiujH1dWUXwr
bQ6iR5GaDXqh+UaNeWDa/Vtq5mLNeRVvQXyAFFTFKyNUf0xbrJ9mC1oc9Z89RcXlNteogpQwNBq9
QapRSc6Zhm+QSzvURtA25ZYSjp0cNYbpViZGJewK83s1hOEfJ6rRfdEOtl20OLpPfbBgraf6S5k/
FsiVQWEMdlDFOLKs4YWywWWVi07xkcG+6V4a851KNgyJ2qGnhvHjaf7hghB0oT6g6+nUaNCPEtiZ
6E6Nqu4t2/jsJ7oTywKofEsPXTsBwSnmSTnZT+SOSJI2iPUY5yR7AMjv5Cj5xvVUW2klPZ+twHXO
XBrm6ySmdIqZlSbvWkt3TQby0KMGvGbZReMcAB6bdhw3qUaxGZr8q5jzAlyE2X9oOQeShz87OaZz
R9fr1FsXkdiq5tUdXf5LPVJ72bDO86xh6vfPTtAiUIuGLdC8aC5nova76KIhWXFBMcB7iA7+uMyo
54mxp+NSEi0PtERtqQebVQy13pKn5k9Ztf3ZMrvxnGS06gtQzz5peQYBp5+9XFPhHNpnviwzw7Y8
pw8Nw5vmhU4HH43E1fRdgBd6tzrzJVIcscko8P/iDK1vMtcOL44wz/kl5jqWM5F6TYkHfEhRLa8i
K592qT0MvOf5Etw47hiYnWY8WmR/v1s1C4FyAlGLlG5a2Wzi4MJIViCqzBpcDGoeDUvij9Y2f3rh
hC8ZUUbKy0fjjyZb+fs46CJQSSRQI5iXdEHnXUSdL3gVCMSigXMrSuDGBj7YCw+Ocd3n2XBiz77s
VC6NlFtb2W5qpWlX8+TytbqWt6Iwup0pLANFrqxUj/nKxgPFd8ZwuuVHpftqgzmz9TVjCYOWcnlK
Eu3kMdRhiWImU6XfRtSW2jSJC+FPXY2e6HSSsRJDykZBso1VElPeaEl8eVU16ttMzMbGopodu+FS
A0BSOSuPgnUHzw/QU2lj29dFNwDaFilzeFhzIxIttYoju8kEfHUgCBRRfdZ4RqKpp2jo98g4fxSl
jal65EnEFp27/a8+B4+60OEPAs8a6AOudG7y1J5SxxvTZcjFrh01DXiNMjzC1iY9l2aGCIa5G10K
L9vARHnyRW6q+6Kst1jmsdZz/BBY1KaPZKLUfyF7SLuDmfm94sinMKWTCEG85E2WaW/pYpUUGKH6
ZEmX73WzLzNPiISfeZwRDYxkaVMmeryzQsu6iqELXWil8n6Zjf4o11g5DSs/YboPrzJrzUMhl9lh
iKmUgIKSGRfebLBRhIibAwNRcS0j1fi9yByVeheWZ2uO2eyPsPz6VJ+OtO1B78ASeTR7h6qsMU7u
WoMT0yDqMLppXSYfklJ0dLJqzdtYDfKaxAOV9HranzpdsT90HTBvCfIYSzRPb65kWiqOYq4Lxo5E
S7ZVgerh0oxtXRdWPkHO6EbZJKV9kmHNt5CF2uLrXX9iJTb5JXrPjn5O3sV0olAylDfxYcyBY02T
Ld9G2a43SBb2SqOjZDVHac24bj73IYa1U7G57pNFym99Ik8UD4vig0VB+McURXl0clPf1T3HFDfV
6j1GKf10yjzbKVE5uATC9IOtdAJBJqJFkJafKL4C05G8ojf7lQ3r/L1RrZfcKDm7q+SV4vB6Nc/t
ELTQkw6TZUX7yqpfzG6I3myJQrsUcIBPP/evBFc+h6K2BrLGPZwBJsqqu81BvVCHaLW+bNDyu3Ty
SW+pr2Oqo6ZPjD9JMvYPmJDFLm2Q8IZ0GLb0L9DuPfVAxLB7ESPNQkolbf6jhNYish6YbmXnV8S+
ing9vw+XZXrhymGBTY25xZfVMiKPklAArY6VRJJqRKmrnCoo2f6shD7qZ8mw5zV1Vc1l7DHTxuSo
vmVeF6c+U4ZtqvJuSFSa45i3eOLXjrTpLBadhUPyaYqS+R6GuPVbOc2/MsVZ+EIEOaVyiX+YAAn8
GiRg0lDS3cHp6hc9LJZbk8cWSZhSUz5Kq5I+C8vpIWTLguTeTFYgcXJ2Q5iombiIkF8aQn5eOBDy
srOq8KhwzQJbzBASQMtjT0pqqpFEm2ce7s7sfS6n8UyQWVtDQyfqEPZHxzLYasrG4GlGJnsJL7VT
Dk1tah3rIamd4EbnPGJrYfRVbJWqb2xHWV7OG1og2bLSPr3FUd1tM76KD1Th4YuwXLNyrNB8lbBj
Hqq5Cn+kqeCpNsO68obGcNYDUwZNOoN1hG8sDiYQwg9MwD0NZYaxrWRukj2eaB5O8yStlFxNZDaw
BmAjODbToS5LzuI6KZy1ikeaUr+Kcop5olcsbFL7R3ZmU6dP2JjdOQ+tT8eUTIswup29Ui2lrIQz
O6duXPL3GkLnen6qZeDbpy+zjAsO+axULpETzUQ6HDM+km+ZrsT6Ropo4ZweY2xTM5Ku03xFlKiu
zWYU74JnD0d1q20t9tHkKsbmaHeq3BNDEeaq7xRmGAKV1459vMTdYSAFtETDQypNsjftoLdUQkB9
G3u2mW42q/ZH3mr12mrVP1AknR3dmWHkznOiXewITX7MteSVI6DzGlS62BcSx+OT+blrQlUNpHku
3jFp2j8Z9PNLyVsY2mNencKGDTeOCw6UheHAr+ISmV4v1PaSWZ0417MBbIOXexOAm2beAkx+q3nI
3aKqbhw3iY18y+Rmrwe8yCv68vUVw2IPLGLJig1rKJ2rbG0fAPlFXp2X7YspSxVVsDSvx1NsfqHx
MvY2IX0bzjKkW4vBB19Cb2wKbky7ul7GdwT94eGooX7tqQALxJJqr4XKEtkZlPQ7Qpc+2FY1nsLy
RkWoIPQi5OhA83JMI44Yptpd6kWtvHnp53VNDRlFQM8HoS7FHGyoBAeNpVOgF7m1n2x2D0VCz1OL
TRGzyiOzlulNZzmDopM6LTJHp8v1KnKqfi9BYl7JS6bte0P0dHxLS0CnLN7lksE8nkLxOliseBeh
R8fMphaSEbU6azQwvZgWhb12Q9BI6cmdzqjDay2xBRtB0fKw6VrUZytNhneFm5YPnyg+h/qkrptW
WUhojZn5sSihRLaRAh6VpuAt+1Ntr0lUpkU6ULLOtACuKb25Aqn7C6ppcQ6ZBTdxKq0X9DGmd8Ga
yVRn8iVl/RvXRtZ6ZTdqZ6Xgx6d0sB+Q1IsXLZfrXZW1Pc3eS2d+S7oKo21Juew4ANqoJJfqonPJ
EhMCC634xlfNVVQyp3uG35T3blsGVk5KbopJgABZk+N/LFr/Ix35/60Q/7tA/L/+W6n5/0MdGeEX
wfW/l5D/d9t+Ff8uH//zH/xnxZr5L7DlxALwp1JwhGf0v7Rj2/kXcBcOXGqccDnSmPZ/tGPV+hdN
GijEdNJQsKIruO3+UztW9X9hcjX4J5QdUDaqKP8T7Rhv+FMb/r88ZyRcLJ7OGGctXaGZmn/+b87S
Cr6DjCyobRTMXBfSSN2Q7PhaEJMpyD6an5G8TD4xqNYX/TKQoBhREgrloYvMfqHKi3J6Sf6I8oZo
8iKpUCk1Z6VS77nl5AJdUZxSnoSOSpdzMho5CTIcUF1H37s+q+6saJQONtMuitM9mZ+Z7mEsF+wp
c6oD6+RghNOJux5ZOQGNNrWhk9gtmh6gOmKm4ehsrCHHCVN2NSzMact1DoxCiEAIZ2R5Kxad3ica
2wFEbVFP8oNo2vzw9zNLD4eVqua2N49ZvxMGR7QGoNmAtfMzjdeOdnHY0bq0sUAZddBDSlZ7vtFa
l3hCzdSM3C80M/bysN7boz5flk4w1zTAGQYhA0JwKyEThRT1a1W102ZUzg7XyKCfdLS9C8Np0KcR
yKicKZqM07dZRqvFoBu0POXLQv6IqxbCUfNg+RBoPVlky4wPyQg50hi+5b6xAr22Pijp27Z6RWF/
BAdF2LRkdrlqeVJGqDxzfsgdhuuKiN7UMXwSPX+68uwbrITS06a91aWXqe7gNNfjzdRQ9VTpUjuV
OyKge5ShH2F3xF430HIJb9atyIt5divte3nm7iEPX8rgHOaIFm9qBs7OYMlHI4ItWF5nYBHgGxnd
KwpXjVQ6prn6VlhR6Q2xTFX4MlRB1cqHEbEEb0+0L553pT4OtMkuvaXIYz8EOsltlNaBVWVozwP0
Dy7J9Zi2BwlJeBWqKCC9gmNp5ud74uDcTn9tC3n4wz763amtCxYCH4NdH1jQc9xiKfRDVY+Ga3co
/QOYU7/oIM2g4RAqbt+XaN6nUvw7CzOKqjVd96Z+OOn2VAZUcbOUGIi0I8+Bxy4pzFzstPE0uVZp
3V1nhvZRJ40NbKQ13AVGHomI62LUv6YGCBbtAt1cfymGEkCoWCU5Hm5zMDT+GNCh5XaWk2OhtduE
rKk2r3nB/8J7gIgcOtFqQpmdoE0RQtiXer0lU/FGOOyM0zgooRe0EkKuM0bnOEnWwLQicw4G5ZJn
RFCBfVxyiaz0E4KNaQfMNr+DJkvfIXtQNLdU8ZKndUuEwH4zqaCPAKWzENtMwog5tJ9OFJ0mVWFb
SyFwaaAOKbFbMbEmtk2rM/xTdqM1LiaTFmTY7LrSuMULWIffFjqLSn88lRYsD7hZq2CRku0AP+Ka
IA5krY1Au9iXUOE6XczQ1hxnO0RUXlc2DRdtwR4j6+TUw8vzRKxFjPvhsCtqB2jVjPiH6f0Rxs+2
2FjohK7H3Ee2kfbcQRzfnLKGYDjv1Kji3wWZGbI5MLzRUrV7KyET8wdgpJFrhRsUJtQW4ovd4G6Q
Cn2iHjizvaFclJWSNS9K2ZbrCjegoybFJkk0yY8rAJetroy+WDCZcm/ZI8HE7K6kYp3GWCLkJnKZ
XeOtDGkb3EpxymJSQJGjSS4RGRRHsruEqvt03nD318mDxiiKcUCp8gN55W2wnDtAbJrQiC0bGZUR
9YxthiAyOLaQdU7NNZnX5y+uHSvWX3hJkaFcXqjLTjctQp32pY2j3h04sSASIifjZhqG7EMNP0Oz
OGG+YUme3btYoiAfZy6C7FdGd/SqbHIiHAMXxzL9HhN8WJ1tbywyME/zx7okUu8Z2kElm3xKNedF
1QGJMF8s3qTEMgnU5cj6fE/aEcB1h1FqmMrF6zVuV6I2PCMcF2/Efondpi+o+WzoO++/2zjGl6bF
rioANVnNdIztCbR2WR8TTi7zUEPWWC3yG9dmLLRQVTxRgxJrZ0Tp50+ZAv99sWgzhRlUApd1V69r
7ArLFB1sFYOOjXlhoIH7mneTBvimDm9U8WIJoYv9MT8FZQkuhDv2cbUOJfytoCMY/cN5Avii1qdU
b7UTDpF1+deq8Xy1TE09X3RaBopCjaEAcLXDEH3khkn1Sa6GYJHG9ADYygkWw2zcxiyqIIvmBQio
hn4h260/91gh9C69AqDKCF9K0g7/CnCXrLHX8dLAzUxYm6ZFvwm7vvMy3kys6KhgRrMMOffpGnao
6qXIpWKJOYRTMKDMH0Fko0Up+hFnb/ymRP2xwu9y5S4tvA7cGxuIotgMda+5EQkPoiw201U0KuZu
wCb/gJKyYscMWTVVb7HltBhtqsmP0nRLKVPKTg6ruVF9ZGnZrOU2TNzUyaa1VK+kvn0+vQ3Ge7uH
brTNJjH/0ediZWHxvOYg8oC6KeLYxAAHzWHWvbDg3C0wZZ8ryVZX1Rge9KzLd8jnmGALTf9y2I2l
qzihBt+gZxmWNHaocR6AoCTJfNMJ31KYvIuTMt0DQkn3fRIm+zJPj3Ir9f7S2f29r9SbkkXtp5aN
nZ+mE8yrQsHHu0BX7VT6ouunn6nPnkU7s4vZGzGjNcVwxsfWzKlxdlAP96Mo1Z1ssJtigDJvjYrA
KIa2uyv9GochZF5I998jdKc2kU1wV1lbQOMO510q7GzV6VZ9dNQu2+ORXQB89Pq9gZHiSosh/WKj
SrEaprda1jd6PBlH0ZglVicVvGtcg5gqUgPY6LOAPal4l2RzAdJ+4JHkVw0CAInHVcWj+9pIo+RT
9MyROkDE7ZaEqmpLudMkAR3RSHroIAbB82wqf0pxzlAHvy3GNr+ZTSKaWbvtRZQfMPEVQY+kjiGe
n6Zs9/O5y603uxnrM3N3fWbf4vjI0xWo57w+p8NiBCXitMuaOdrLRvZfH1p0h0hNziI01DPZe3yb
2UbjtuqZcWRf5xYdlWSf/DVLSe2OE7KUnSnHaam0e+3020a2HIqNqngdYpxCU5qaV0Qv3ZsJMd16
RFtfVz+KSOtPiSXnWzPNQJ0kpnHSiYn6VaE9uFNax7SOEW0Mo39dCNLjYi2mN0ixL1M3NRcbpfif
Dz5b6nlfmol6UIdWPfBjt55Qxd4fqnQ40SY1nGgCv7BXkz1mcGcPSAC0UDMih2hnpoP2y+ntjSbj
5RznVNqqowO2b+gkv8KOtTarGERro2uXus1g58wx35LiNe40dYXXVj715G/WhjEq+xRuhCcnShfA
9kReNNMG1SCCj5U2l8VountSKdER34TwSCF7FIrL9DVqr7a8xNe/H4Rhf1EoarMC1B55j/Euajhp
G7CMF6vQk83AUhXpZJGOvV5jnsy0+pxlzhZJIX4Vs/KFCjEEXYM+DZNHrJWGrAWzPXqV4OmhdpPP
pf/FmaOdSHQcaHqWrSYGb9fsrG94COmuhwnFZdNCBk2efhQULsFS1hn02hcOx6tlvWN8adaEOrlc
QtZcEUN7E1pdAC2VhrWFD34zDRoXtNjpd5GaDV4W87DtCfkGMTLvLsIUenHI9HiFWtoH5bk1HWGf
uOasaqclG26FqsZ3su5EFkr1onXDmZ++cWtS/Uin0LlvDOtsVsBjjNnp9oqDChY27Kqxfe3TVKxC
QFF97lxYF2HWG2j4KOn4qcZ28EKp3elDftG7hHtxtWkzzU39GrXcC8OBhQErJerk5zPLmPwQR1j4
IGNVAfk9DoBWX370XPewblaYZsxml4zDslefoHG76njg0+xw/fuwrk25vk0pmYLcSML1PIvhPiAJ
8U1dOAmI/XJRr7VDW2nqPx+KJilcgk71Si2Benj8281WaSG5VM0uauuWvI9EQ4Pbz3B6nEL6TaN+
tJY52QI9+8QKi20u9gC6MMWEreLCPGTF2IIyr2rrOvZr1VQTNDE72iQqgM7FdKXK+LWMNJaN/Reg
nI9K0h0vBXnGZFKt+0pGE+p0WDl64dexYUJa1tnqyXo0wkpqV0lVmzuF/Xan2lfSaII9oeMTC1J3
WdSru7+f/f1AWwTMVaiBmYEUOtXxq2aBsqzaQd0ldVy8VN2Oerieg3gsjqmaRG/jkgZ2yms+xhrj
oo/FL11FQZTWjde//08pKlotOC0pu069IUmUw6w1yuHvZy0HAw6YUA5YCWtstqcYK8riJelhhhDV
Tyluk+iDvQBbUR0gRyYpvODyyAuVV/PeLN1rysmwbluHsomKW5Iw/TooKHNFsqf9SLihfHiR0sil
sG86iVv9KB7Na3gnfXQpDlq+M9/nSr6FZ/ssFQVQNKLXKeXpkXdIYUBfrWN00E7GjQe1KLZO9yWf
Z+lKIRqeCkYfTAiJ/itKgBaeraO8lbrXuD3k1Svew+LEUuhS6z6Pao379PZ2a6sgeT6xX5RBMZnL
y+o0SyYuge7mSO1lomvmoTpVfOdC7SKbzjdNhzJTQ78uKuwAk2zk9FklzV3JHWYhVd2YBQuWOXHC
x8gkdBzt6Lc6luFO6bvWi1voDgULyNMcR4+at013nR964ZV8I7K/3whq7vRztwMMmr/63vTSnzXH
kx/tRdyg8Bp/kKG7Xfpl35drPnu6xrR24QbmopUiU58V6jYa3tr3eQFX7haZ7MI2Ulggozis83Q3
dIWL94JTbYMJyY6/9PfmVYuO87t5f/J/grUxH0vwOC5Em1M5HOrEh0qJXzT5MP600tH+mf5Y6qPY
6o4bFRimuMW8qucyXJkH+YIMDhapA3oPGjuu12lyNpPT0yhr+jnWJMavfdb5jjek8bYh2XfLWki3
kb+qB66X0EIlNtwQXlXzRoWE/0HTzK3O0V7WsRR6H0Ui3QnPUekU8K7WnBP/a/505V49a0ftFr2k
/NGFJ50ShMniOJtis60m2U2u+RmB1eNG7lafMk0Cz2ovFuV17ZFTeem4sLExk6+xKo6GthHglXG2
YVKr1g6sCCSgR8pDvvfUTuk3Y1W+OZF0CKlhYu5q4nVjPw3PMu6cq8kVYvbkc75XtE++qo6/7j45
dupX9zZRnrARr5Wxim+jQlIOD6Gc4WVaC3nTcHx3r4K3g3ruoE+VTA/6extE2g+RuPRNMXbMK+ZB
uzVv9kf0qb0N2Vk23gr2ddjnIr8Ewn6Itjk/vr16Ae2dvEi36qV6qY+ZGgyhv4gkIG6NDeK349Ci
5uG9uPTTjgoUV1rx7gfNwxD/Ur9MmM7TwBw3xGFLuhDMz+E73MTVyRX9F1RLaO+G24c/z0OTnxVX
ZTvaTzhXyy/9Z8h29v35DQgf1m14k5QVVC1oXJOxfRhc63us1elEtuhYnhUwjDUNaNEt5rSu2tWg
WSurnN0xqPWbcTQP6qV5y16Wt+xT3Ntr2buWfn5+8eNLb57mo27X7lRtmUJy4Nw/LEnZg9B5t21m
LNID+Jw+wbtumPuyZZ41UhhlaVZ6qPWkzUd/fsuzvaGxd7sD/l6l1+IMk8UV16jZYcrmLWqNt+lz
7jzntbk1bsd1Ot0nlrruH+XEZjAIubZF62by0+aUwN6lHnMjqmqljEemmXshhxt1k15THni2ddhQ
Fbib+nO8svWtdAm1zfwd5YhKkLQWkFSgkJuX4aW964f2Uj9s3p/i1b5zizTeY+Wjfc+SFzMc91Gz
ZeGxSgvbl7vwUpgszK1COwksXVtJ3tn1PB5ZmyRBK/ie5+0C2wUTiNi320KHQGSj93Pel6eMowij
xCO8N5oRvCXLxbTXJlJCGGhU46RlwJ30WmGhENqjpo/nMtIUGkqN31zDvdGlbs1ftOL8ih5Kzp0C
Zcu0vg1ZeMpxOFWX6bV4CH4LCh53HU1p6VaVhhXySoa9JmzHrUYdZAIVdaWk+DS2+O0ZbnY6mNk1
FHFjPUrOY2mbfp+ktBTEkRq/c7HbZ30u/Wh5/kdV5vohVHsf5SYZo1a3QNRGzkH0k0pPaDs/ptHs
XGo44osyKsSjVGyvAGii+zOOsu3yqIcLP3fvRAUDgkuGL5eVeRZc7RI7039nRviRJ4P8HtYPPEZf
eWUvgQqI3NuF6YjWmxbm2g6mf7CHzK2qtBO38ta9agiHVJwVvnChZgKr/0mB7fFLWeON7+27WpnQ
GxvjLGfya9jnGkQpwo5DXX1THbC3sXH8TH3/JkjkB6KwHRg+UKUcJ0m3aa7fUXBjLJ6kNdLFXO5x
JrY8n+q7xfsbuA1DB8DOcf/Pp6Yw4KUt8au+cCLag7ZfhfIrWY7GhdOjTatU5dcW+cHQXHDaoGZu
dGU516N+VNaK0NjkrCtFk7dERh4DHQ8n2ixGzf37KerSuaGrD0suP9uutMZD8/zw9zPHLu6JZlRr
YlOe3fSmN+yw80Z4OeTGC4NQL4j+1skp88YpxKoxLg/T12sn829P4yaL1qigRRHrnTGpZKQh6ZFa
ol6rm8ITkloK8ApmQdnwOi9oGV0l6nyPcfC5S4KbLsRws5hDwPcydjWy/VjasLyoCjnyQlVinnjS
vB0mpzg5XRF60UE5KQ1FwmPxZW71lgVot9FF+gLBlEcMDpaN3ej7ea70XYGYSuhFjJF8n56Fj037
6dpawVi479g2buawfJuGKvQyi8nONHlsTmp5bOmoPU59VB1Lkd+mXi639D/P/EY4cpCdhV8P3T1v
qTZTszz39TPOoSQw8yrZvJHD+q0rh5qm09PYdp+aqGIfI/Q8/2mjUKxIhC9gfC3tXUVIP02J1mwT
yfmTS0Z2wWH1ZOlawwZPNprqOG90u02POBMLSmhMuvEI+e+agupBIwG55uBCOiym7eOgqDmte+SB
JTzmI3qS7tLyNfmaQAXm4RS92B/Ld/Y5vrTX7sIp0q4M+Y33baeUlzrZY9E3vUgdcJZWKfmuMr9U
VC9cono6mnYe7q0XhOIjGPWHhYV8FUI39tX+WOAj9bJok0/oijFFmEBtVTT4YvgxhiZdtWmFYJrC
goRhahEm9SNN+dVGiC05N60TnnQH29a8eOk0IS9QhVbN8ZupUGnpiIuh6N8NA6vb01tHs1r+MdY0
IIN+dnWogFZFl8ZUT1jT2aro1ivT0ic9cJ6NK9Wh/XFVGtE25A0jlY2bWPmdeoBN+cy8YyhrvKzR
flQcbrnVo4TECwNUscINcqp5dfodgwWl5o3nYK/fVsOKjW0eSLb8Sbc2AXypK4+lMgdZFnUHy+Jd
bbeRzR2biqK5PGN+/cQJtgbC6WyWHUggdTcgWXnLAoPedufGVG8GFMGs11/mvs/W3VDwcFT+6HW3
VZxUbGzF+Zzr0DMtqcXKIMdQDGtAt/jRwoieCFonUbV1ziczuiVm1EKX/ZTaZywhKxxsLqpKX6ZC
G2YyvSud/EYeLXQdbFarR7rUycWSEOgcXPUuS/7c08y+8bHxUAA2vatp6mxNccUzpNn9shJjgcGt
pQ5Vdy6L/QxhadDb2+yLGyedA8qmGqdhtfRTstH+xIo2r0KNioBOOTZ29yPnjfOgUbelwWFcT1Iz
bEaNRtceSW5l2cLXwzBmeZf9aPhZpoYdyIgcCNVwhsKk6WEw4TRNMmnEik3pADXE6Toq2RDqqD+t
ZUkMcEhAwA3tEgbQQpKC/tl6b0YsrVMpQS2HWAyY3rgSFo4/+LcDabEs9mBpRskiVltSDlpA6dMr
dbK/GrMrmcwX/EfPD7z0+Xs2xM2T5x84Yd7dc3WLd2b82ffRncybGSzPX6U+Aqkh51I01AYj70i4
q6tLQl9g68My/Yyc4Yc38eQxD5YeUb9vKt9ptih0LmUSDHm55kKIOyQIL9pyU4o5Okv4/tx8cCzf
wIPi109wHGb7Pcmbz2eT2r7sxEdZOzwpE8sIbAkxmRsYRlE1yFM40Akn8WaIun2YlOWrs3xLmSUF
UjnHq1HNDzMTI5gcs+IcSdxCal5bu5RWGEQytB8GaTiY3jKr5zQ0euogGDKrLj0VC5RJvMFegaJ7
jJyGqkBKWocc1vmkDu/LxHO11ci96dSAkq5ES0lj6jWkZPHwyNzKJjnWeuz4oVFDn3lamRo0YEc4
IhBfcCqJTijKW1Rm2mrGiuVGtD/UaW6Ace7cwUQq1B08h2Yuv5jPWVOQhfMnPQIwPNGQkZeROI8C
N55jHLK8jwLB7cIrtF+D/mAnoCHHC5UlU6GcwzHMH62h0rMRm9C8+5rvYiObKyfKRvq7+RA240cP
9h5Dt6ZuCE2kLpijfJ9p80FGBjz+/fCE27LGGLcLC6W9pXT/wd6Z7biNZV36VeoFWCAP51uRmmeF
QjHcEBG2g/M88+n7oysr/0xndSX6poEGGqg07MxySKLIc/bZe61vTXsPQdeSqSTTiCjPDqZsvwY5
TWrPnnbmpGoLtB0Aa8NAcVMUNkuwauuBadscZj0BzDAOetbaVwv5+70YCNTiL64nQPuraYiNXZYE
dxUMQxt1Ooo1D/9CNMkA8AJifXmOm+4ZwVPxNNavRWHhqw3Sbi0NZDTIrRY9yEFbBUATbmWGEhzh
TLius2haAWBGaRlhji58G9u/Yi8l1X7toCIvY9HfC4mhbhikCx8TrROkSE0785HoGoHXOS3InKyq
kE/oR53gh2G5NTh6PTWti4gUL3lvPLQUnq4v5SOjJvrhsvZuhgoMzrpFUmtnTtziCpFQZutY2D2T
y6OC96CC+0qC4ZoZukPG7sFPaGng04QwLZyW7MZlLFV7THQGCgH0dHTgVmE6fxhdQiXYZqfK83ex
F6i7Pmg0xwQCAf3TpoeV4AoE8LFQpVjZ9QYFdBNUW1MON02KBxWl0TcpQTZlaqDbs/G9ITgWPWxs
QPP3qjVkkdDtw6h1ogLnU1tfkebph6ivj43VIDuyHJHYX1MmcdCloW2XjNPkHFqzXBEGjuaTbVDN
b7E7MCrC75UgICp92vlUN4gKeJcvXq/X6NV7BAZU6jtv8tnto3avmp25ytKeDq70huFIXIpINkDA
5CZn/2GP07A/5jKGcrRJSX0xpuMQ6M0qy32GRkH2ERft+JKJYAQRG/gsd1XoIsM0d4UYfsDCM09e
3lyzN3XKh4NpmMPB7pECdB63OgYabnV8UlnxnZUs3ZZSWz6LoDz4ZqGtU9sHk2hblyatxjsjx2A3
qrM/IVSKD7T4gEm07m1oJWadZbUytMheBiLQ1uzFNr6Kqj3pQdWDqhXLkv2XebrZ7qeecUWdEPpu
xWq9lIowxVkyOCxr6h3T0Hr2oF/ITH3mWGKs2CW+SYB5lmVVuPi/9GNeImnsMqbH2chRccxYhiDE
u+zOJl5f8rFNNQvujcdfiifK1J/j2xDnBYybMNj4IfM5qLMkXOjVH3/5+e+SGMMYInv+iwKLYpOz
j7J5pextsv691pvpqBNviRPZU9dSU6gvTWcvO1t5izPPvufo7Rd6qRIU3KxbqcU43JI577exuQx7
hdNLHhl4X3R9z/Sg3/Uo4X/+qQnSHwTCmiisNX03RA2CZfEuIRDYtYXa7aCzC0qMfNVZ3Qot6nCH
Oti6I5r4RYmt7PTzF81Ej8iwcuMH8je/s8unorIY8DbjBvkB9T5vlJUHK3knJ82NcCWGUEF9Nn3z
2yBH1rukUAL3ab/FOghfXhBHriLKWai92bzQ3g/6UUc2UCUn09Nllmd69E1ZZk9N0l2SMj90cdl8
+KkNesnjrhn7PFqKxlRPDITe4c2LhepnynOcMXrrUo/u10BXY6yRrqqFQL0TI+bBzSi/Z02zksPe
/yGZ6oeYyuyqJv7RLJuUFDqA/BqL/aqyU+1spi0vgjf+GotrbnAbMg2TNxm8q7eKlkqMN7IOWvDc
vfJQFCxEeakWG6mgh4n7Iy8WcMyKfQCYWVbHeNubHmGw8y8/f/c/fxSdomw6FZaOPqS3xmUUYV0s
gs1LS1hI1CfvgpDBu9g92HiCslX4Pl0NLT53RE2PzH9T1fkAHUUtogL1Ik3qSQGJ1SvDvgAyFNil
D0AFHZAWZNN2JDYk97LC6SsChYfRCKmtyLaGBaYvX0IyG7dBYKe4AKsDdYu0SzNJdzOYCtvKVp6N
MelorgbVaqBxPc/Ev0Ha6QbtOSoJTpqUinpwfCnKOGEQby+Ngnl2NXwlvtzgTKJgBgC2s1sVwYXS
v2RWZD4OaXCzStrx+Op4AEufTWCwtUXU8wh7mW8tjJEtQMSRzWTKDmHP60i46BmTyLyAcmedgmoM
dtA5nscoNK5aGgLhH5NsJzWun1jRWa3rh6rAmC5K3A9hRtGAUJbABiFtDDQLtBLgTzHK0PWbNLz4
KH2csPJusoyWGvTvxupo5kOT9bfhUJ/KxqtWZZueDR6JOhOou4vsxhAVtXwgnIkeZMsu13VkOI/K
EWDfd6VAUFmZn/ifB1fiMLJFJnJq63SplV7ME60t8IGegHrLX1glMF6gDJ+0ML2Q98z7Ijickqa+
ZC3+yjLJtW8BhoBA/eYptX0x0XxtI1TtbphvIAK1N7A0/qVuobjoY/jk2xktIo4EayMW0BtmKhbC
zt/+qHtVsZr4YtwsZo8RLclAo7Gz8jPLrHocey1eD5il9hmoGz8HvU/Is37xm1K/EBw8nKv2AxNB
xulJqTaVJMcOPLdxBe802EAaffKBqZ7Y4Ru38uAxU7m/WLCB9zjxMqeUAnG3if7rKhRBDaLvc5Z7
+g4cTbIK4Tk99HzVtrSWicjRz12c+TcOdXdj6lxQTems+G92ZiFSZ6JMc4JW35kG1BKnmZq3NOsH
J5QsfgTtnFOp0qtuI1PjSvcQAHL7EBmtfBhhyNUNeQKe/A6IiKmt2ZhH2C9oZNqhcwaYgSswOxUz
Xxa4tq7TbZVBZs0wBFFvbxIv9C9JR8PSmLIvEXqBY4Nz2bJF1Hccssoqa61wmXTmfShMsZxitw6G
XRYF9QH5zrhgFBPheYbx01HnqClTnZ8if3OM4Nk06ykOnViOjp7Isr0utRmtVOMaEgQdd+M+VwsH
B7K6zoJ6N/G2tPw+csRU7PFeTrq6rDN1p4FAgyIjr+K6NrERGkRQW9Epr/oHtwCri1GsdD/t1+M0
4iNXYSB2JFBoNRBcI0hxLhQFuIOaKO1RgvtSlKsoDV8j7QxXwlrFCU23Yaw5Z8l+7epmtfW4C1d2
P+I1yrWjPwsKhqBhchE6uULr09TrfZc1JzkhvsFDakSTpnnLhsLhY54zSvdn01jYkq4dkg1mE2lL
dHkPsEnjMJXZt6YGTOp5jbExfW8ghWKge2yCJfcr9TX0CKRr4vDSDNauHuT4oXjQnhA65hsvGBy5
VrUVG0KqZS/x0Bg4lhQkOGIeEYuGUrttVgNDzm8UqWyIlCLPOqEoLggX9TxZZG5oNfqn2AjWUeXj
6RwsZV36BT8IuNUawaUEBH/btoq6I8KEflqgMTWjhDQmOtzGuE85EiGmCC5RZd4TlWZ985SL/kdQ
6AMKeBGvjML/DF+1WlM3ZW02+5+/sN6UbRleg8byb5UGPIGZ4Io+VPDU5PbkFnrBdpKJ9j5iklFL
TJAp+SbMnLzsCaA/FaTMiX4SzQFtzd8FwomZ7fvfNL8zN/QPml91aDM5z5thGz7S6MXvGRGSeS7Q
zsF18tme4zR6EySCjFjIx/ogEDSgZPlOlFiFaMfmUFFKxvIPounLv17+j4HK5oxW/fVdWRo9GRDW
psnP/PO7KvNMY/mSmJkMJ3ldzJs2Q6JHvUM7cdWYIo4ZnCxOQpgxiil3y+omXwfrI0+3rbLUbuKk
HdWz/dSV11eyZhwaB9sRf/jcgLl6V6MSt/Kjanc49ExxSR/qa/sYH829uZje1oeQ9KnrBx+iZVYs
VmmLum0F+RMdAmgvyepXYYF2suX80RhMM4MjAIDrVd8K26WcK8iTuUh/AyLFtPmXazIjRxRNVaF+
6JyQ/3xN0BqIxrJ1Eh7O4jr0+yxcVPmZ/w05LdcVfoaFR9mbM2RiFrQN7dShZXOjpaIRdqBbt5F1
DNsxSkpu5wWgHhfXsHMtGR8SaLi1uD6uNQ8WOdTpjHfNrR6ewvDslzwex5pzzE/Q6nK6iOOEN+s6
vGqB0+t0YWmd77roueFE9CUXJwW/z0eWJS5wssw1tcO7BexqMZlr2zruZYYzh/ARfkzlUX3NP+r+
I7K27bQBJOBGEgAwTjvyWtpU8uRaR6HRfV2Uo3DTR0cB2qBtvsIQXx0NLSdO5+pjcxGO+hQ/1G81
8quv+eXlc3Ovb9ZjCt3uPD6vGJY9aIIctGscbecvvOYLr+7wA4xHe62YIYMQ6jbY2anCCtk8ovKA
UQep6jrnxHRm5upRmx2bJnrLmV+G55FZpsVMM1sTG+sgpWLWyZPvM/m0mYBea2ahBL48x9R9wFLX
MrPS6Tl7r5idomdy4nNwzZh7bljJN8lxtoB4JyoZrrN0F7f//kQJ4y9AWdyWJpMEsDAm3oNfHynq
6FgqaMRvo6FY5iDax3Fvtc/WexK9kxL26rLivnJZPsZHfetPzRN9Z1B5ElyXDpzhImC2RgeKD3i1
tW24HNtzuFM2W17uAGosvqqbjAnd3fZc0QN3wb3O/K7UaKkpJ1W4cYEIwvE3EWNQ8Rhjba0eAgYK
iF7vxdvUOOO7at3aq8KsMED3eeXaLbIzP3eeJj4ZTBbTeD+9QEBxG1bkmEXCaYT4MBuB7D4+CBaT
VQQIDNRG4LZxnG+jqEHrgqCke07yVZ9vQawuhmNjnLpn8QJfUTun7aK65k/R+/gSPZcvRHIclXMZ
P2lryRwX0PVR/S8b2H1+zaHBg/flpOfqSFzBomH8qrEvPvW44oIFpnSPJ+nFuNl3aS9f40fU7Pov
81vwPfluFXsPmXj6RMm5CNPv0Tz23RlH2/pwm/HU7tpP2XhPGbKAj4KquQJRuyieffUZrGg6D5SX
HIAWzbDTL8YSPipjqe8NA2h1oTYRohs3wmN8zJ6zZ+8WPEveRmEJIu6w31mURxuRuEMBNRFLwUsb
n+cPb76VL+LGx1UY6O3CF19b5el3ed2lb1WCKUBzEJNyT+ivmUEf09oUWxijDtVAT2Nnkdx7zH+v
vbrBWvZSi4/gWO7xvi9aVuX3+QKMCer0q/Tkpcg9PZG7odkioWR0QAGIvK1VcZclpfaWlKqJw2OI
TxB/11oWooAvepy4hu+7ugdbv5G1Syh3LSK9KVvaGY08WjRgCswZIVlHmzQtHb1DFBCMdJs9OzM3
IFYhPf3u5fkP25L6V4MMzhjZxMMj46c09F+gzPT8AjPJWy4EaYjCLhkyduLBSOPsyT6KoXf/o65y
9P8ad+H4BTrSXCDxCafUxeK50F+re3OPOnS8iJz5MpVjvKn6xlgLT7adM+17BuseNV8nZuJLD+Kx
GyrOB8QoJKIcVnTTxNaMy+iWVogkJq+v71U+0ksCYeh5yepvPvCv1HBbJhRUBnZlKSC9TfmX6qDy
PF9jYFFvG/ULSRWgiGMJoM5k3izMYVvjoUa7LAL6jEa8HVZSOeykJ4Xd1H7Nb9VlPBlMr42S/Kpw
HVicZll5e1be8qYgkdAPNTl+yBVlRkS0lIO/2TTFf3z/igw8XlFNVdPEn/dMNPUClELabP3GXEhP
6qudgadSvzr66KNTxpuSif9Cso1V+sgfRlAt6kfEIS4Ct4T8ezIda0fBXsHNiqUVvh5m9AMGlP9+
mf/T22Rb17GAgXXUVH0mqv+hCBNprRSYZLOtTsLOJkCoZRx9psAKeVSbHEfozs2CZ9XT1D1hH8Ny
TyJXvUjDl6OOxWTvy/E1t6OHJjfkCs1jas6sGtAW5Cxl4ns9KkucxEjYmUZFuvY3vPefyeh/rtZA
mGnEjSu6KmRuxj+/fT8OtQibZ4JrXK+cuit9NzrE8WQ4CqsIFRKD6sE6SoCVjtiStimd4t3PP/38
90IlAxSV4iH0ja+2hcgxSiBT9VRaTSY1YAxc6lYEdn2CerpHOlquZQxpbM7o2/VOmPufvyvMCPoW
dIK2CPstAiT94NWTfvj5O0ZWisv5puG83+29lryGbDCSlaVg/ZgnygOj5XqeMed7c544uyHD556u
ST5Po+V5Lp1wXmJKbVYa0a90dnE8oZ1ilF1v1HmuTWZ9+iHPs25s8seCVAh0jhltawopzksW2mSg
UQubinoRCaqqpGIXifOgB5FB+1P0C3+eswcM3JN58g5213fEPI1Hrw2VaZ7Qt/Osvp6n9tY8v5cZ
5LP2pG4zz/av6jzn12mTTvdunv5jkkEKYM+agHH9NzftXxZD4PsshLbBWqiTG/zrty5pPiw4K9yq
yVuZGThF1rVFF9+qlS9qvawJ3Nzu3kei1U+9dMAd+ANJmuhQE5vYIbSrSMAq6QXMHpb2JyXTCjdq
5QS2VWyv9L4aUXcE7dln+jZZ2UmJaD17wBNJhvy7zGjxl+Ka2priWcdoiduSDJs/38JGGdRAptpg
KwCfMH8PvMGlCpYA6SaK7R19r3VL6Lxbo63lXWEwAlcBRSwjNQBEpiaXsF022UsntHo5nKpr90xF
8Wm+/V7J/V9z1f7Je7v+kc/sw/r/BYSjrLDzzifF37fsvxAc3Y/v1cc/PrLv/zh9+B/VPzYf3Y8k
/KMfV/n9p/zLk2uqUBsNi9pYg51Ic5C7+DeeowDaqBGyonLYsmjfUlD/xnMU8j9ZrbHk6rAsdGMm
Pf7bkiv/U1aJ15A1WTBNlNX/I0vun29KU9NtmdMvPl2Zd0Lh8cuJj+pVDKqXeMuek6bO8K3MCXvU
gpVSU08P2t880eqfewHz5ydsgr2eF1V4BIxfXs9PpSIv9JrjFLskkIjF0OpuMrzU9GzVW6AIxEPI
Xfgny5lXM8frs9htDiEC+FRmLNC/2OqqGrXV7NhSQ05X0dE0x89AfWVOwIZFeEERwd+hEPDhOYjN
H77t/1CgzVf+D32D3z6BKjSLzdTATf3LmuQVYW4baekti4CqPS63bA8U5tpKis6D1D9FT70wV4pf
LSfw6wAHHaMyoFBlC8DKrmwt+E6cyOAttoQ0tC+eT2+mmWcSC4boxGm2fxNjov5MrvmfzfPnW4Yf
xT6jGnzJuvzLW05pHUuEknnLmlHVWoC07/zQP0CqfJfI6u7q4jwEgYxeMuKoQtt7BRXMGfp4V6G8
eBtyeteDgRACJTVNVIYJUdxp2ynI3mV6oEcLqwADC69RsDShvFkqUt8vNKixNIFXWIt3hBqBPM76
d+F9EZ/kxn2w7ED2kxiGeIPioUa0gasKuJwAZBg177qhL5oGlRBa/NoKnTKfXAMoAj9mxNepwwGS
QAdGNCUy17O7lfQpZnSHri3G7Rh/6AbHEVyWlCVEkOCP+OGTNugFqatLGmK1zkm7ztk15Y0bzu1b
m5aAEyA2rYbPsuzdvo8dWtLHsCNKjVzuSdWZGeNGZmRRLSw4c37TOYD2TzEWQoCBuwKLq9A2alys
aXfuIPvQ3jG2KRJ0pe7OxWBu6WhjpdbW1ojtq8vXIP9hoC+n6V1W1b1cWtv5TYE+WsuBTp9Vdyx9
ZEzi7fQA06WGKsdDlAHxl3zmhZRgYlLN1YCdnv6zm4x5hXCmQdlRbRhiAmU9pgWDbTxLP99tbnpL
uHBOJ0PpQXLUZS/zs5JgIbS0zgGKs2hUbxHJJxy29Alp+qDnRcejIC0gH9qpbXvRNSebvN8W9axV
fzJ+dE0dPEYgQenUnWj87CeuZ3HIC1Dv3P0tbmfV+5xpb2HazYOLJfwnACG8EEf9ajb3FjyspHb5
dYSN9tPIIaWuYDfyPZMMsrJ1ZvPdWSk/6dta/rkEUw+QYhGGltPz8fQEvXIxQO0Rbm1fpT515Ahl
efgU9/lGYnxb8EBGBZ1X2DkogSJvqWmftp46pHASxI3y2/9WGtwSiP41jbkZjuFEMNUNMYTyqaAU
QQg10QoMTlWk7/WENz5B7qll0sMCO34IG+89LYCDDqO0G0tg2CZn4BQsN6Pc8tqTPL9WYv1nJHRL
lwpfrtTmczcH8HU6JfV2VDjVDUBBtnqAH7LE87WQuq+0K6IAoYK11gOKd4K3aXkDNzEkPpQFa4QR
Y4aOETWAI2mK/qzy/2ESSdI5ClZyUFc5kHqz155KjGfPxUzvItHeQKPJ/EoyXOppy+3BnCHJwI9e
B977MKqrzvCkY1yb37SgqxcqgQhrM0xLBnhG4thzhyzT0REiD5OEZ53sRCfjQS3qbdRF/q6TjLuI
WJqteGxXilGbbkSSJY46K9qNOs0AMxU49D3pbTAG62rq8QFpk/GsQe3V1TpblgGPqt1HTpjrzVtn
kyQs1/6hLV6CrggPaqueO2Ao6JwV4N9xeWH16Y4SYcdOYxXvPxf9/18Q/T3TGti0JlM1/O8rIsJ5
P5omrKmGgj/VQWw2v/3l37DW2j+1uWzRwVCbFoUHR+V/FUKW/E/xr7qYRgCjwvm//LsQgkAii5/n
azBUJhyS3yshxfynqVkztkQjEcM0Kdz+jff+bSOHDE4tCu77P23spvqXrZ1DhiZgk1jCVimJftkn
ZS/qYv4ZUB7ricNpE8s8FAxEW8hEuzZ/LcdKdcE+5FvE6dWos21m7SowO38vieqmcO87SaBEz7pN
wxcb5hF0qnohA8lBE1+c2r7fZXVjnbHn5odhyFeFYBgUicJbxf2Xbdj1wtMnhR8ZgEgpss9EnizO
o+hC60RcBnqFainVh7hX8adow8rTo0egs8oZH97UWa7fImKvLoEUoVaFj6ZJMiNz5HLyF6K9YMHJ
+rnyLGPJo4oDRpdKgqPR3LVIBsyJLxpV4SpA9JsbPJSdRz1YTkzU1LciXOQhosbBO5SJ9gJlLVnD
NQ3cLDsaQwl/aYSPKwu4FjnN2kzldCOYjwY1oCYFdxfBV1U4DYs63ooRxrOeZd2+Z7oj2KJlG4AX
59l7l4w/hggVMK4XRwTNMzTrZEMkPToAbx32xbNZUFfU0PPNkDO16BBMdjiyyTVvFkoN+lY2448k
Kgs3GBRtKVKx1w9YpTt8JD8pCQ0adKTHIIO/IpVw1oq1PAt+CLMVWFom+Ik+0IK+40rqrfRk1eXd
SzJrj/fdiVGRH2TPQJy1xGZ6nsMjqAnGZTuGLvQvDpSVvR4qlnYfkusiLYpVo+bm2lfNyKHFgRMw
Bv6rJeZSQMxdjqXtcASANEGLjXp9WvgYfRexoa5aO5lVlJzf67JawP6ScebY71VVUDPFH7JAf9mh
x3Qol9co7VyFWyjCUlrjzNCSGD/TFKLkG7ZRgzuCHsorqr4Y/3Cis2Gz4gONZxzbiRoHSRcthzKz
t21qvAZhvk0CW94NEJ8a0L9HRPAO3/JwkWsyW5hbKBsFRM5SBOahw+bwyfNxV+14S9Bh9VzSiXf1
NMxvjIIu0O/UXUUjg6DrSC2L95orHpT67BVWvI/av5ZheR9QYW6j9m4wxPgUnEJkPS+piXCIetqt
8hFrqJEq1o1KfGhTp5+lB05KCtRx63lAUhKNRnw3NakbBj4zeCsxUNRL/ZJ5U79PxvCKv5Wb3DeD
az1R/RSZ57Gx+dMmneJiJ41AVhKTdgli3H5d5wpSGS51J7JHxozS9JRFYEdLhCvF0uryYxxtIOV9
Q6wvyInEWWlAtHS8hJGOX321VX8yLPtgc4UWFeJT0+NoAudVZmrfI/dqNzk51vDjarfJ0BoWonTa
rtkYynmwkk2r+Gtu/QWhNei205qpPbasApuXmYe7PAn7vcYN2lhhzGsYbwkk+JtnZgj2bJVheBIi
JJyLbg/LYdua9g6v7EUeeX3DpMFNntFrF1ARhXb7auVzCddMybsuQAB5mrwGjp/xCvKAtNd+srNX
8lGYXwVwYaNaY2oxRRvZ9CoYo2h5kbrXLAxmrsRMTao1uU8fucp0wABBSdDNwkxRebV2ekjxzYJO
O0dhT6jXZIPYk8x1YWcN5UMM2wihBEEksCTy6gFv/ZgZ29DEewE4aTE2JoRSH4RJ1z9KZOkbJQS7
YJhgADTob0ECOCHUkmJTeOuk9vRjb/e3dPTSFSR63zZb1Lzo1itpPdj6NyTu/rmVkn0HPObTrEqc
pb28D7Rh2sygJbUEyxlYEOF8Bblanvi3HCHw3hrap0h2M1OpToVZ7mITy2pR2IzoImAJw8zoliav
2SZVj1NW+yb19daS9WfUSm9jgfwegPfeBFyYJBVOOj/PkMt+V1u4vIGJWxWedE9eR7/M0aBFM9Ci
txMTtPA60RtEFj329MGmux1WlwiChZsjcl552bQr7OSb1YobEJ/3quu+iyE+lsdCj7+1fgNpqU48
pwxeZXWXTyrCMIRlLhB61KcRaY+4p9F4sGbtIW8eM9VP9k2n8MmjRoZ5BAQyavka6IJbEIM1xJGT
QNPhPeouLXFjwET2fIANduNvNT/ctYYPCaj2vnfG9IOzHiK8iPgVGcl+mw+0IeHIUIUitRzhHXcG
GfPkk8At+Q6wZAGXCczC1H81AYwlJXnEiripXPx13ZPKSAwUOrb+Ew56jg0RI0w7tlsb0rw3x7/r
uUdrUobhqBjWM0pkdWmkExtBe1NrjIeK0j4ku9mIuB1gkCDha+yeYXscreLWuKdlUu08C1yVVNqu
Wdqhm5f+1cdZhhw0bhxwZcUywyJ1hO1zlGEybbwOeGVRxftEgQyO+el7rGJc0hhpFUWuPZQAv4nV
Dv6bBs8rOjUZHAeNCIKqN/JFBVFinyco+6E8/MCgsbfGSIUZqaJRlJpdRSTLDnQrQxupvxRNSN3r
M36z7ajeJtAyFzqC6vVkTpCgbd0VRg56Yv5FKT3tpPL1j9krQF90q3W77Dp2etB/rJKi9DadYsCd
yJJ97uU5/izOCEWWWYD/MwJromzZdwkuvTKMnbLTjY2n4B5Q9KR+4M5UVlFZo4zKDW1jVGW79FX5
MxiV7D4EPwqMMhyuc+OkE1TBkBf1roLlceUTzkRTzFuh/Yj3UpLJh8yUe/BofbthoSIiEyYyo61m
hRSy2mPfv8SebZMKpf7oJg0uSJk5UYuDQc4VVqdxFAzs7XWEUNpWwulkVudSadp9Xxff28gG1C2z
QoflhTA6sUK//5lWb6M8pU95R8aCiI9G5Z/rttQ3Wdf0azk1nNICNUoEwpFNw78Ra4IwT5JWYZMa
x5m9cdH15E2dVdJlkKwhl7aQ2HoLophtLf24e4KSJ51xho2AxiZX4b5yJBlhiIjl7/pKUaZhk8+b
nxNDZ7IUpXpN6LD4hK3tARjg2Y3811AUlTsivPTwyxKmUdkwG+B09Jo5uXk7lvTFocU0EUmDfDvS
vh6beN16ubKU5PLAWbRyRUVoSWeP094O5M+auNC1ZrU5tjfsyGY0q7QwxtrClE6xinFUsrLdWKT+
WTMOVS2yZYjCAM0as3i593cMTle4R8QSn8WwGD0DDgqB2J35GcnSoUnaK9bCG0T+VeJHR07PDx0L
mF99xoPvAujYNFC6yLp8pUxirO0TCEno8tA1S1P7EcaKvETNeleVTMU8ZphO2KI+mdSqIGeksS5C
G5daTTMGQhWgPgPiAzMI5YKEheKv8w8p+ltQBgOZHBR7Ze+hfPCsW9VF+a1oRb3LNBwKpENBA0g1
zY2l2L9jgMAV1T/ron6fTJSpnuYFF7wCb4asbswIXL81CZBXHtIWgflwWXRkXlXQn5bMh9uNLYW2
Y0KLXwad99TpoXFhA9+ptnLKe7m7d0DNeurEQ1XJ7TmyYWuONT43s9PYA0qc/1baFqeBVtNS6jTf
jatMumAeo4EyyswWk4PHgfw4+DrxNlLYHHNp+q7Gpb2cRfLAF8trqprGMhkAblFhlnC0jPLm0810
AIsND48nYkFqqLJTpOS5BK6cFF3rtiVpUPl4E8RnIuBmfcTOgJa7/mFxvSFuk99Sj+Aa/ILp0BRV
1O2m20q6U3Sv6VCAW6VgkCRqyULSDiGROk6m2M9EgZIpkgbvwi/gjE3NshnlN7oaiOkBMC30CJF/
JesPYXVP0whJNhM04gIENoPsXeRQJjawePbscU0T/agMU/yIBzeRoQ6mftbsraoX0EcHyvaEfSWj
jO7sNDn5Zv4Bp9dlU/phRk21bDsxeyUHmAklYrrUd0cNg03lH0XYf3kF4/3BbB9JOhwsSyN7lANS
rGsAPDJEP/RQkQJqa3IK7YXmlxSGEw0yS0HjaCgW9pzBdNQxepWkOrw8yGDxD8yqgnVp8wyrdQeP
YFAwwhUFnq66Mgj7BEhgW+O2Rajg1ZW24FwBd2WyTlIPSHzufwXKczYW2UoY3VEO6yNeQ2BOIofb
jJGmUSl2fY4TvZq8NkQUEoMH45K8VdjOYhmW6U1tTAVSt/caY541fZKlx/QeK8MuMeO7UPsnKj+G
hiV5DgE8SiJcB5tKjTCag260742nUh7MOhHufzQbRMoJKXsxiGbGYBNFt94Pr1qJHJVYUGXTk/m6
oIBnLZk6Y51oscwq7xaW1R7CwcatYDZ3xm74aIBskuUa5jHgBDNdWSzuO6Ooy3Nazf0uyaMPij7U
GfLWvwAaIcjNE6w4JaPn1NjLTUhgQoQoK0vM7pgDgiJFfhHltb+r2LLW2OkpCHyjO6c4ycuZ6tZq
U3/pI7Teov5Kmc3uM9/GNsZXrEuh5aqKUtxglxa3SgyfuarMAcdENNqdDxO4DYwXeHsbQljbE0qG
O3EBGMns6BzFPMXcgd0hQ3WtAno8aN3Yu/Dhc1ekChnJLYygqfDzzTDARI9l40g4pQQess7OOSHX
SvO/2DuPJce1LMv+SlmOC23QYpCDJgmC0hVdhU9gLiEvxMWF/PpejKzqevk6s7rKrIc9CbNn8cKD
QRLAPfvsvbb4sLCvP/eR13bGGZEClOIEAWQZnEfpGtew59vomc9ELfkNZoqinp9zJ31vKB4NFgBe
Q0rnayx8eA/erjNENOIgfs0TyNdCBenWW/rzWEt18utI+c5yWCZ1EycijvxxiFReoqoFFZEuvwkL
4oeQ+Dg02+14UxS9tqZ/tdtVNuWlw3gVLg05kKG19nExXElvRKp4bNLiwFf9RNmwCQUoHrhbQMIy
BRAQP2XcYTgEUjLP06PmiF+0K5URdu9XXMsuUG9xND2212NpFPtOr2VYUiB10LrFXnXSdEOjHenH
SQtjpeuN9tEnzeHalvxMoYvHSsGD8iBzXDMmUERtmjfo4OMhZ8SlGRe7cKIxgcemPLKcOeQx0kW7
ECI2U2o1DEsz1lNp49rVIZP+ts7mvygEHcLa0AZufd6Nn1wJln4VIyYbtPtlajprbZGsmtyTN12B
D8qik2Vp6hNU0PGcJxZ5JIsYLAajE/UbKfVDA5zUUapb5YJzMhztbICFEdjT4aFV/qUkzRTGWc9e
w0vfM6rA76pkKGkhDcoX6Wo2OnRvRkVggd+cR5AbBnMu7pT3hgM8HijgqlYDYsBZCPZLZv4odtmU
1CPF6+i62RGwwkrpFHysqBeCcsOgASjtVic7B0uTw4IywdmZFNrslZufpcoOcmLxQLjplxtUUcKX
hR5jRSe77VAXsVQbCO+wbISkC0Yvy70/OO+jbjWnyZDemnVUHFb0Ruy9IAL7Hjxlqalv7Ziws6OY
ifPR7F/6awRD06r2rRxGjKVLtTdtxw5lnX6JsYRKmHR8OdmxBqEUi7NifDPy1n0j4AH0YulcLM2+
yYVOs8a4NLddKm6rgZREThM42FDDBuDGhJ+WSCGtGL3IncXwNM4AWZLtVCBhMLVIcA7cLp30tsm4
+YwNVelUkS88WKGd5YF2FnNunKZx9g/STk75dJX21DzBnOKdtG3t25+YSwjBeiRR3FtKQvKNEBxK
M/rRVw4bfcYn3zia9Ri6biEOaE1iu7QMmVYtdCKTviDWmz2U6AuiCAiuGQWh9qrxNgrT2abSbapP
nRi3JxwtjguW2iVGJkMxE1FNbTlujJohLVPusyhmVkMZqoCfwu1w8io4SaSZJC41cALlGNm2+6hb
jrh4XNNmHjb9MF+IOqFFLF52TP17g6uagCgCnxZwkrRkhTO4PMRlg+cyQzXqYo0a77x9ACNo0T0e
27vOH99YLKuj6kfq4orZL498vXowcs8ksRJvfofl0aEJjpFKPaYzUjVLWzyybnRurGIiic/N/wS8
mO5Lh/t0kp9MktInAh7jimNIEpG1LJwKISH2KZI2sq3w7PbSA1AtNCe5n+3rCGdeBh0nqWZar4kC
HwcxX5FmKG5cO2ZFYzDpTjK5GjC7b+36L2qGU2foD7lXutHidj0W6P52zkY7SsGlTFnFyW0QgmxK
KteNo7N9MjHK5IWm7nyKxrzRSveOkAY542be237KAVkCSuqF5P/NPHnK8vEu13DqejF2yyUYL2Nc
m1tlLJuKLrkqZh/FocVGE9UrYmrQjBNxgXz5Tn8I0KB4+jAJFqraO8p+Oi5O/tZTUjcFnzXp8pAK
hu9pgFhfT1O+16QCQ1n6kU8rE+63UF73Wlls80/2qbrMXikUurMrKqKk19EJ3quJJXt+tKvxfs55
7JrSg3Xkeybn6/6BhixqNmLUi9zOtrWVZaHgNnDlT19ffGbNm2ZsLovZXUBsH8okoPFB098NBmi+
koR8hTiZWuOvFytDvnTjD0tqX0Pf9KGLjEVGo4wGnFNK3joTlCzVoRgrOHP0A+/StIu85bPpqJ5y
ksxZjRWtN66+S2p1S1XHKS9IVNRwfNPBiaTn5XRb+HQHd1+Ty7E3GDJjk5WpuzFMY5u59PDCxcPY
nsrHwFhCJxg+6G8SB/HGyvzOA7ZA5IesuZIO3DcE2EIzt/iviKVI7hUMeqge7q8umYDKGjr9cjiy
6t6tw8CFMeMHd8YLYAlxyikIWOm1tdc68HaFU972dkxlvLUu+6+0+aSRItu7yXJTaD+9y9HGLbz1
RK3Y2jITYhPeS9aO2jHHUtBZbN74q9+XmtED3Q9xq02PvT1SRqUZGlv+wTjbxFbBI3xlOYnevKGs
BKp2sWfGbUMizxnXFJTOonInkJ7kwplCjiS1gRl3Gn0iMAgO7fWXvEn2ZsmEDKQ0FkypQ5oT1LJr
ZnFjY7YO3qTgxWnL5kicT2cubt7iPG0PpjfwePbNL0CEVkixcnaUwRD5nXUPQZHLlaNZj7QyZhWx
o+ba94fi0toFM7K/SJJeFmwQR3g8XkdCVOp7AdqbjuZToJfvfTMfXNM8xdScrPHY7JiTLBz88zl1
57fYaW8rLI8rPd1zBLzBufa8GPllmHJK0qQHyWV8n9syyif/1bWvgHVsCv1d03wW8fWQRrx6tqx4
O/LlgemMH5aHhkMLn7Hon47I6XUxYMHHFKgFC749A4IiVnDuHwni6FgzTw4+Xw6+vKnhfYhm8JgU
Sxfebo9jvTT3dk21BBFowi11Rp62fi0G9inebrafe83jh5kkcqYQlBJ3aRbKSP38QLtOLsHsPbpm
cfJV85oYxZtvtfaWdoWnNvDpwvTXaWPeL4n/qFlM6cfWHj+U47+IsX6VCy1NquIkVnB/MUOw52jQ
sj/Z3OFv0A9xiVLGOXI7SNboUXFIsZjc5O6TX7FdUs6swrSh2qkfwG1ZFTtYrdou/iCP2HthZuqN
sep9bbzRAdJgJ2QuTcoOr11p0pY1+v5+HiUs03h6lMGlsEtsA4kd35D+erVKx3xhRUfIJOk+a8AX
RMjGL0BR2VbLindA1u+ubxT3v5TF6T9vsRTkyejeyB7Gpmu+4yK8GvJ3RpdVjz1uaNFnfAbpuERj
ykXjB8Sr6KOqDmVLR3U6cljQ+uYLioy1CwpdhobRgvOgRnmjlYwyMLfh31nWUy37l64Ub7S0yjVx
tAIzy7fWcExTHbugrECu9Mg+rBLks92ksmT9+4daebus53xob0pC4ovvT7ep2fJUm2egfxYCZgw0
P601M1SsJglQZ7suWcwTC89IagI2sy41bzVO1ymgECEMgzX7JBgDiLG2YneCssPbMd9I7NzWQGMm
XdsZD2XBIkwN/jFtn0VAK1nZh04G/GGxtJumMO4rJ4UlKOcTWxGq8uZrmKIworFjx+LUsDCd2Sde
5px6IJKrPvXGe9qAb8rWdKIpNowNKv4zEfr83pkpdKX/5MZlUjoGrtbtWknjWqUKesAV9pwcXnxL
9EZyAt0ZfN78kwmWpxQQrGMbVDPNNRaUly6C+ZHvcDR9KoC+HYVNq6EUyKtI97SIdga3fwwvBKtb
NRqvNf61XaoHD65LTpJwag1fqX+SddUdRoBika7AAM2NfubBm1+C2voqQWhRMQi2O9P75zGlVX0D
9adZC4OFRJMUnB8hW0dVcR3ZdO7rbuz/BLGHhsck2g3x8lUUTMWyWBtePT9JxbmuyIbiij0tI6vl
n1jTP78CHA2j2YJ/iRBG89OiDohT3QpsqqTH1do2JGGR8uM7c3Hw1SDeN8Z0CzwjOWiHjsAnhXZp
FsJoW8LRlxHRaadkYiiH4t4cRp8EEwMa/mcuaU//WRICMS6+nhV429ue3rY71ozPrdUbJxkQsB4a
46dr6BpwMgMVJu8PipVV5DrccYBNnupTL5vyl97oT6CPwlk69osXm8+N17khsnuzb2qy9Wbb9IQc
Wa0yKoZYbE52ki+baWhO2gTBN2N5nMP2lv1DnRrLueucp85tja2OPhqjJ5/9pjrSu/wxmXN9CLKx
vFsKcqixddf3+Q0SItFUSuvXJczcfdzZAbYeRwdZUqCfGKaPkN/qa6tpf/x6+q4EgBzDSpfLMPgv
RuA912a+3GHDST32PF2fbaz2STT6aqTdzOOMD0ISlP4kuEi5y28c5bwnFpPI1JQ/k1txUkrBAvX1
GNWW+kl6oNp65VeRoHd+k5GBWs9Mgshq7XYM8mDN3mYDPufBrbwkctiOrJZ1a2HBtnmsRcmCPwkf
wXpoLXolFHtEzWQyBj2D/V9+F+7ghOw8fQAmtCJbmy7pAM7NNbnWhuxLrOJIn0V/Qg+pEUUaEOs9
hcSG0+561a7ikma8RFwPyOaXagfG0wnoF4WIRHzMgPu4w0pJOj7cIj7wldl4Meut4dvG5h9khJCX
MdiXeeDtQSMTFMbADraHUpVup6xbSgWCnd7O3cOiVXZUqn45Ztjmy++S6/5i5S9XmsQ66PxD5sQi
MuuaFB+sRHgCcjXNlAvNw7UoZWjW85S/wJWYNxpaduj4uOM1s8W1BRKAFlnIpTRGRm5gjZHQEaxm
zFeIFzLeCQPawUI127B48uBcJUksskfEB1ZjKn0wCsZ2x1tA0jMkk48MPvqM546BDNVadRJKlyh4
rehmAzdInyAXbdBAT3WL5QdgEwyE3GTYJesbY2qAf8k7RW5GCwHoAkO3XyzhHDjJfQKiXBBHkasI
1b0QpJ9OI+um0UApqtJ0fALWd6Z7qbUuHd06B4wNdAXUFDnPNqc9pWOk6lvvCVjRF12g1ExnbED0
S5KwfhKLfi5EAZOjea6W3A77Ht8C3jl4rFZHF9zaris2fVC0zKIyj2oqn3KoydGC9I2nYOvLzCRD
gF/NLL33ejuDcSb24iEN4tcI/Gu0qhTDuaGTe5zbj37hEo6ZT6ZUVBuVxMMGCsxW04S51oKGdWSd
E/yXYi09SVbY4dhg0JIojeDVHzmcpa14un73V2Uqso1NZ+ra/7AqNnk5FHbapOdLo1sfAeRTy+zp
lkzzgUJMdV9PZM4Le9CiNi4/vbnJQwCzcJfjZ9vPx3tqDQlIchHQ2Hz19SlOWoiCjX77+zIrOfbz
ors9Scp5Y3uc5wM64bd1YUVFYtlnMejjbpSx2Jcz4vD0bFI3iuCxkAgv0AIHuUmy9mj/berhb+88
+2GUA7CJfpYcsH8oE/ZW05hifrV0vJDZ/EJHHvEcfSTp0mCLm5aA01JGPzaC6TEZYv9c1K/s5s2o
G9LvuUq8cNIUN42ZhU2uR3E5uxwmx127UN3pD68Z9Bxi6pjn4oEDBxTo4FQMrGN1ZHMCcvDhGyBF
xYzngaz0QUvsd8vwWrZCdk7IJDHXHVfuLnGNFGwXt2fLaOKwRsYntyKLs9ZNWTjA6nrxGoCQSws8
oDRfOdDoW3yuIppx0L1iD77rRhZWIivmjeq17tIJc8s/+wPL7HC2EQFu7WniYWEdkAv7R1MFN6Wd
amw8piQqvepSA347BEVub6jrYxlJd9otJ92bzs6CSC/y7Nhwog/ibrqkmkg3fg0lzSrrcyPyTSdz
daewN7V0gOxRDV/54zxQ1OSECQzV9dhjlOq7fmPb2GGl1/bnhfsL9IqRFT60iBnOU2DDpDLdZTr/
/sUu4C35Phre3MfMk7yZAbesOTP9k/SbmsQ/JPJ+5JTUzG5kcRuwDXO5n2P9iSLWeqNTtkCCn1u8
x6zRisw6dmbzMRCgO6TF0N0jPEZqsL1zX5VJ1C4K2ZOqudVUqkhf7PGhqxBEiaaoTr9hEkg5Y3OX
b9WGMlDjhFf4IUjhLdFfJNacQvqNoSa1jXXr2/cGCuS5TgA+oPJV15tIMm5K5eCtZR/rGkYGp0ic
s4YzKSZrKAXwPSKkbipEg+Fg2NKguM3W7+y6b/dC5xiXTXlYBiL7rrXgeUBJPTlJSrNwa8JDXyQE
rRI0gkrUfsqC+xQ4StRYirOt085hW7PWHM1R7LyB3smGB/wAnwzSZRqBaAOmIm2dTg8Po/NVeIoH
vApUhvp3mtf94EYwNxliCVQaHxCYJq3Q5oBDEaygg7BgCYKvVYYW1P2cFtV7FVRoYqI75EVnhxYM
iY0nk/qw4LLNnOx2zE2O3z3dTuXQZ7da1g9U2rsvORyHw+9f6PrZt8ruqAink0B5A1ootle+mbhK
2lNB6+iuxMW0TUccAql5FnZevpHOl1D4UurUiLJiYqYZZGVaqt7Rru2vIRK/cZgtdsUVfeNffTA5
c4Q3JS7PHvqnJWtat8n0PcVDrHDbojjEwMLWjmx4a73XEitVgvvpUWVcJjR7LUmcfMzt2SyCJxwn
BSp7Dh2RaOBOC+QQ5hI4g596t9Pk2He96OyoC9yNLNU7uidk5srKNn3SfptCB9TDPXhTZPhQuIc0
Z7gQ060sqg1aYn5y/QW+sNstTPCF3GO95WiCKzxFwt5oAWmAOHZB68CzefG4sPEn0oDWKH3rWMny
VNOFTZVjsZtAc2CLn+9IlWa7tq1Z0hawOK1WapzyqV9ws/4se9NGDy8f0ozTcocLftsKnMkupnar
54jZGahoYknQTRaDHba2nMtZoHFVi7/BVwz6zmPxPTRdDCQ5Ec92vcnxnjR23mHK6gFvDz7LqYVX
AwjooHcTbiiLTw/MShMiO5ZbvY2TO2/A8JCp4bxYKUAf3MRJJiCEacsuG+qH2nDFIeuW17ltyggA
WR6ZovyFcl5tAj+uIpMisrOJgK2MEVLOQA+P1BtIwUvKurHFuW1QDn5TgQjC66iOcgYmhnuLCVM/
tcRoLS3tr3DNH+de0Vt8l6cOkA/3OuNI+Wj342eVDQD9CCzgfk8c4JTcRBMgNc2PxqFcmc6Lhc+J
GkeBYShV2Nq0Zz5h5rAU25Llm5EY8QYILX5hjju3fu8d4BJuCvbSVMHgtvZjZ9+yjJzB6axcL693
vS3P0qhTLPUOdeRxxdCyeGH3AAJqWwC17dLuJr4WPfMOtxhPZtxdtot1Xfp7VezgQ8N+GD7GQKB1
8vxcqDAaWpaeaTlsbJaQWOexcHV+x+EQB590lpOuJzyRPPrXWfSMa9kmBkZvgjrgN996jT6CLi7o
oVuWc15NcmUyTd+61JDOxkjqJzsIw3u1Z92DbaSqsOmBSgecHDRawE6amdwVS5Wd3IBTUob1lvIa
+p/wFtkP6ZxHFgy4HaGI7YCxftV74lm7Jm+W7BMmcn3U5lU78hxIF7/bOVq6y8fY2IxO/jiXfb0u
Z2T9Lp44dE7vgcoxTpbjqWSLBWdsZdZd5Da4GUQP2KYFvrwahqxe5bMWFQIkNo4tLq9jnWh22NrG
3ujr50DazEpftsoKwEHW22TB0mKACbkDe1u+4qlugaQZcIf6Q76VpCTXRTs56x4zZppNm54PeIM5
heOtje7vFLwq1LFylvIo8+DLQty++gu+9ZFIcjIPL05GIJo1PuDUuMvWWCDpfvZAkWg5ucrFOSzL
FcEiiKc4ujuGYW/z1s8lDxCzt0jzzDetQfGNa2U9Vj8+zo5DVTOwgymqu5HO+ZDRo2/rHXFIet8U
nGmnf2rj3DoGQn3UtdiwM996Tv3A4cxdN3MmzuwwORkvzLANUMwk9U95HpuU76IpA3ralWWAVBK0
RGfa6xs/4klzOo6U7CZKBm22h1duqw9VlU0DLuU2HyjEm9XGgH+YDO6Dlb0NQ2wf+5FTPr2k7AzJ
e5YQsTi0k0dJBjy6gSzwRwTeXQlh+V3W+btX4KexlPPS5/LdKOKt7iXmTT7L+NIDIWwar35O0A4q
N98FqST7q/RP6+q0NDKn/QVYHoh2xLmmepWSabRYGrxfZbDzmQE2rhNMu3TwWYlboIkLPuCNkcIO
HfIp6pyB1E2MkIKID7t7YiSwJT7JUU9R2xNXoB8P833aqSXEfmZufv+nGbszQV0diSgWtAWk7Feo
zGgYufxLR0FD7w9fLtIf6Vt/R+L6YdKdI91X28GeFRUfCpGYJoSmNY5GEzyMhagiV44ijN2sDC0d
P2yjc6JBQHfauni3GDJ0cj6aM/w4DmVc5Rvz/xLVmG2PzkSSuc5jwkdNeTL1odphlF/5sZS7ZuZQ
3dQ3yRIA8kYfXPeNe3AMrQ5HxcZFo6KSfBG80prHi3CehgXzGFV0Uut+slri5mjOpmXtx8wwH2ME
uwNGaW72U9U89YmGH6z1j47ikp1VLm6hIK3EvDRhq9MqNxeutieBBazSdcPRw1Hl+LoP9HQ5TZTr
3i5lPT4ahIHXyVyZ+7kinMZ6lA9mbrVjajRqoyGrrK0Y7VfjEEfFjZVFStykuW4ff/+Cp7KK0na4
ZLbHbaHzz4y81pG6QNSimc3p/8+qVCpTcByb77/+5Z2lVLXJOiWzT/XHuIn3O8vqG6ZpG46JZd4k
TfvPUyv/OMf7L/+TYO/mXbxXvyO+m6z/v/4V/xHyNT3TDgzbcXSPl/Hv2RZP/x++ZzhkV0gW67br
kyr592yLToCFhAEBYJ2XTTb4f2dbyP8iKmBWJBX1+0f6/51sCySKP6VWr5kb29QNywBR4xC+/fvw
ObfeEScIRd3x+NTP+IcejS1BD2sN5o0YhU/Oytnq3YP1VBG9ICcHcgCdOhMv8aQgyVNAMTD6F+It
uEoE6S5lu9LjYEGXHBqfagixT/2PmXhdCtqcIo+XnrRnpkINZupKXy4WntvRnG8tWJEWlQv+j8S0
v4vdx8G8Sb5SVi6Vc8K2iKPvzHi6jl1MOi40duK19AMa7t7JMcTA4bgZ0Cpm5FqkpEjg2F25U7+e
7HwLOER3c7nNDZWwhytvpvStwr7kVuOHHlRP8L7OTXsg1htSUuetsgTsCQ8YGPzc+u3qU5W3rj/A
2R54ChBvgSQ6Im20FPCtsN/cGXl+Scplb/GUxky/02yBDEskzqUTaTJyHoN4D3pJOz17kx5boJvr
dO1QhsvqGot7/e309OBWMGl0cEx8WgRhk7CmFTSPxy2e/u3M8VkqOkqQbsqiO7OzZjTGrB1bn4Xn
3k01r3WckcYaA0NQNj/hAdyaoN0TG3pIjpkdn5sHUW7gpyZpdpeIhhr6oLt2IsI87MgLTuc/XD3/
ID6F0+LPXzESXToJcg8B1PZc8wpc+3x/YBff/fUvxr8WA6fvjLkypIAQVVyrsUN0d9Pg7NLRBZ+l
t5vScw+qqKKSfiQxRXD8jwo/y2bWccmIbqhYxwZ7HjG7QmOV2I9bmYOi71GGLZp7mX8ulu3IVZ53
m5YdZlsdi3o3dGMokZQ170MyoKHtr5psuScWuvM9fssIbhSfIoeMH1s6D07xS+OdjolfZ+xOk7zY
Jka6lhL7KZBFQO8nH6C6yQIikdquWfQ76cjtYNl3sx6cXErdJ/CQwSQikcLaaWiaNnALBAfbeHPx
j+RLf2jd5Uav8bJrddKuvGusJOD7WcwsrIfs5FdAZssIMvTKEf6HgJ1blqyxR7hwiC9kRHgC4c8K
fT9+nxtnW8ONF/zAVY8NcEVN1IEbxwtc+ZtYHAIV38qr7cIY6bl5w48O6hVtfZ1XBggmePvkZMpX
LScYggjkIh2tRtcmlxnsWkt+6ROvcRDzbYJOwnO5djaBsvpjO7YY/5a/hSn/edDuH31RmEc8lJrg
Ggj8E/EHSLBfSJq2eKYX34lGBJ63L5bGWytRZwd5MDz5AAT1ZumHW7TwfT5OQOLslUEQaqtaDMgO
UwJkub1cAhZqiJOZeuh83DGpKpithp+GNcN//gW37b8nBrJ04h7OV5xbOY8aQ3eutJI/fMG7hiX3
YBAebj3prXLTOsQFL9ip11O/UNdDqiouUz9S3CGbxN1pgttVa/Tv8ACmq5CUUpXpaZiXJEa2deN5
FVY0+kbNbOf1V+OaW97M2XDhFhtZ5XQHLvzSaMbTcgUFSfOLsfAibCKClq/oX8RQEmdwdaWrapoO
fW6Sg/mj9ynucaW0kyVGxZexUSsaEh/SYbgb/f7YuDEsJ7c6Y1AGkO8Gb623sDoshkfXKG+H0l5W
PepnpeXUc1jNIyL4T4BTb+1n7o+rlRdc168CoKUcunLrGD8NWaN0Sq5lMHDR5F6yAl/8gJCL8zwK
I7J8WE6e/BhTbT9nmLHEyORPDIRU4kBXeuG8VI2Jny7d2fEUCkeddS27Q4bKV41ubnI/2GlGBR+u
719yqZ5anTrFyn5divYpQd7ozWrZDLTTLprasXJdtxQ2OwCjnZRWrGQhCJd/xnpzKVN16E16McC5
yZyzd+7fJZW+rxuModDpyRhdhMFyhhDcpteDMMADmiXOFtT1lo/+pBslQQh4BVP2Uk7tbkDEUDiD
nfms1ycm+xAc+haW27r0spXRvebLJcbOUWAvTftj0JDexlq89MVlSMpPGaQv5EhOMN3pSId5gX5j
sHUxnM3oeaFFLkelJWNKejcQ+AQKTm8UzdHJs4ENtufE3cqc0lVybUGXV1cQPP3flt1iiPfUSy7o
gkrY/Gltu6nkeF15DHeZk3+S4MSWCMfbF/tYC15sCr1irf5CVNg2/e/S9fjECpQ/MdR3CooVO8pt
XjcXMboPRYI/yMThusTuCprsvNZKgz9PW1zdk7Qa6SHpKp5dr7k57qxp2ok+ZWSo0FxiJZ5IS7wm
bJYnaT3T7kxvjfvqLEQAQQKHfOn3bez9LJyRY0y3IRtdd1UayZFJ0Vv1CiM6lq0ydOzlRA3jqnXr
W9FyDvGk/k77TwkcASalNV8TGRioevWqX1OURuXWpN3mO2krxgioWyDirgzhUCv2hek8u54B7s/g
VFI3FPINMd+V/qhP04dA6GcUATZZWjttnIDwU4JIezNlU88Cbw3L1rW02UP32jkpfi1kZms6xoM4
vemG7N4SSzhzNdh587NAPmW3vp6m4MI6/AU7QFSrZS+N9iHWPqB9/2DnfZuSaypp2hp98Jnb5qYf
Lp0iwJE4zkMcfAuPp0oQ2tqN9G/wrTnWbdU/5EN2h2tg01vYsK2HYca5lftPAjWp4GxSg0CsXMZI
yoPN/LvAHVmN7H+6Vy94HIkAZhPhlvInyFIMUr/65OIlInJ9Qkv2vSZwN3TjAytgvjKUoOkPk5mx
IULRgTvozajrPMYyF6Olt3VsEV6ta0FORN+9NcbPgLynoOJIYcd0Zy79wnzFHyUm6h3Ke3q3MpZy
6Usbm2xnaPVKso+RHgvR/2CDgswQfEyWVZJW7cDourtMJrsiM76GMVfrPiC3UdDNOV/tuE4wbkyA
xSqo/X1OlxAchaCDOyqe4ZlTa2/O9pcmqZb3KTavyarDbVyOjqwe0wRK3JIbj0Gh/aqZTetieVym
/I40HwG1RhJCrSwb1ltBCKT0q9BzKyDzY/UJxD/ykWyV1uEdgttJynqTpNNFw71DwqEJR93GazW+
K5ejs4H6irREASkeQBeL0DAcgjH99uf+MagamN45TXQ5xXhY2rkM0ZLxmLN9MjVAjIN6LC2ET0OE
HOphbVg/hV5CgYgS5R5sZFKjludibLg/27Q7OjfzrPAAsmu1YyvZSpuonj062ma8JtsUYPc1e3Ya
3woUsH9Nl5j1IVpc2DjBXWHmsIL9/jHTBQ6ihGujhkSZdPGDlRoH3posJJ8xsFmOZ9x3Hm6QqofR
qKEu28K9/L8acK88h8+6mWWGAEr2/9/4DleG09/9R/h7nrzvv+X88N31pfp3TMD1//yv/ua/fP9X
plJDZyAlxvyHs8b1L/m3P3wFY/31L/903vyPP/xvQ+aVFwULgfO1wznEdjmB/A2g8HvI/CNkijPX
H4ZMlGETBcM3MUcEvJaupqror3+5QqZcC9IBRxr3OjTb/50hM/jz+ehvM6ZrmGip8Nr0P82YjdTa
0a7whRh59tN7LvE7J2rc4DGPMUzpuREin07gzOPHLDHvm8X9xUIn6oO3dOzxDGjJMU6XZ9KXUcM0
yo49zE8kjQ5qhMzvlSHb6XM66s/IJ1GhWE4sTpQvEOYhkhQa/sHmSN+A2/tbF3BoTGNdsCzrKw3H
bss9kXqozM6NQ6v12Nr3dmzcQPelXvBjStLt3AShX7YXX8O+ivHt+ti203pdYMou1cdSXuakpcNx
iRwqnTx7PHsNSOFEnIzGviEY8dzQC92o6g4wboiuFZUCYZ6pYjbjx2Uufdp57MfOTeBx5rciJvDl
0ayw6hzsQPHI3JCU9yrxdlbTXcfx4U3RjaX78jW3edsSHZxt7O5brQjBTX5qytq0jTixsgr/8O37
h6Pcnye5q1gAhBRUGd81078e4P9w0J05a7IYRaMuOTckYESFh+GMiA3JjVsP5W2VpsW6YFNwZVgN
fDr/+Quw/w+14vcoiSPDcT0b+/mfJoQMIyOFz1kcopcRmGJewvAyAYVfDbPjhEVq3tpx4RJwXO5w
2D1TtWedHNIUe4EmvfJW31hT5HaBvLUeCsym8HbQLmtUvVLuelZya5ejzl5HbRAL4xZ+LbHhYThz
SpEGsdSRc54VkEInXVHTPrCLA+vYTlA7Uy/Ww74zP+eRux018feMZNHSZcaa6++FW+yRLNDZp3in
avHB0peX/I05+t/C0ZyzT1l39f+i7kya20a6Nf2LUAEk5k0vOIoaKFGiJVkbhGmbmIHEPPz6fpKu
77alctl976o7osK1sCWCQCLznPe8w7n96Kv38x74v/71X/0/uFW6OME6yjz+30G7bfnlHR73n5/4
e3u0/hLKddowbAAcDKj/z/Zo/gUxwUI9hJkN25yy4Pt7ezTsvzyDndRnoYPDsR3+1/ZoWH95nur0
dMx0+XUgd/85KP4v/GWMj9ujujLd4W0iXgrzu4/bo3AxWbKzYVgnaHYtbzoGclh3xMiPmSSvr0f0
Z+nlJvW1Lw3ihjqITvgUJ0t3kK8/3bRfvOD/8Lm5XAmXYtsW5prqPv38fmchWh+S0Yb1bDGvm63w
3DOSWICojT/A6H/t9a2LX/E77znOFo+tRPjKygqxz/vP6hyOHRNa1JpzDa2f208LG2BgC926XhdV
5m+9LMfrJBEQFhQJNLMI4Ar7O9xPXsgKgVrgmd8D14n2Y/nZGF08v6KWpBVijBhtMyIPcXozc5Se
OvDTNpq8K2NqHNxhLPo0zRHXlz8klXsUeMYV+V3ODSrCldOST9UVVrVM9IZ05ajAPieh4Sjq7i7G
enCvNMZpWndXQZPimOHLvd0P7TZNJmvnWcRMxW11muXwXbcxGccvdm8YfnRvMA3YYaTqYUSeP+Uz
YtRhSuU6C2GndMjcNmTzvBnId3DEiBvEI0T1iLYl/WaOHuLYaZ8nSPdDQ/2ox9Mmy5LygLhk3g2D
pM6dOhLizMh7ANTLtKS/KafhIK2mP2DeI7Dx1TLoCNYzfg3kdyXON4mP2Sd/uu0h0AfGgGi0McxV
UJTRTUES0M2Yj3duJ7Urbi9e2wV6oUBAWAzxOoQ/HwertHDNVWQYDBKZ7jOf1PTVqBlERjtQlNwJ
lpyJWtypPpU0v7dNWR+mErtm3YGroGHEYNnwVS9/jMKm9VJ/OIMfQYAudc61Zee66V4Kz1hPI5+P
j3C0G21g4K72h23Y5+EmRwC09AeAZ/R38402wMvxQJnWrkgEh+ukk89FcKAr6m0EFZxW2q/vewxi
wrDobrQQo5EKx5FHB7wXBSSBgLhRPpAthGFFYzzlEZR1p1epaJM+7khD7ZZ1OiDgaciGGILoU1rW
5TaBoM0ShcMg0/gEN3bnhhhnohGN2QAWRla9am5xi3bw6HrMi1tXoz2X2nEsCoyM4sMQRec+iVdV
VBfrRMOGYciJDDCDazka172efPG7yYAuah0wPNmlUnlF1zbRb2MG13bgTe2bGzRpypkhwNEgVF4u
wOs9+MeCkB187T3U5EHgKWXwbUHn3EFBwOUzGXUGc/PCK8NTQVKdYSbnwCXvyE+fS0c/VQwayS5j
EFwiwSrcHZrV50YiSZRBs8NDnZ7CNFlI2S4QlbnRHD6oqOKTh0uqMX7NBUAuTPpF4CI3BmgSxIPD
EdnQNH0iM+wVtxnM5nFIWXlw9XHavSV/8M4vh6exd/ezSB/sSH6LA+MF1QAycALXGzc6JZKeyaYf
6QNy0VKqx87hGTrFfqr6Vdx2S1Orv6i7dfkA1+GW4fIP41wWV0hT9fTKqJOjnZsHb7K/FhqplCMe
f/X4rBvh2e21I7OTg90lZxJ4ONbJ8071aZEY0mRXLm5n0hkWtZu8zN60LCOUUo6lkTLg8BnbzBkO
Vgxr1Iq+dGWNJtmqSYumC/LPQsIu4garMjOGK93ZYmsE3F2bRHAsYK5HzTsiUwENvPPUOtJIBJJ2
Ropl8ECEwWGyQx9mQXY7NMWLpr3gy7zrTRWvBXUns1axS3XJFo4NyNfy22jrhEn4D+51dB3omGK0
hUX27PTSee5OHSmiqsnIavt9j8ZDF04K/bN+tfXkDHtxb7IeUj++7f1gB3sKuoJR3OYT/pvgEM/W
Wznl0JCDo6c5ewwCj3oFHAlja4NKqllUgi+q4ZB1NVqNXGkdJFuXXDvYtFPPXuagFSibYDc7GXOJ
kAGGbzliO5dt9wDWn7P57l0ZVPcG2tVyqIc7DW4A+ag3VWvvZfXd8O17LGUOabNDyfMQet5zP+qb
hjo5gF1J/vhSwLSUIaZaaNvOBrwm/GxYO/VIPEhG7Yht/qEIEEOakmFOeyhyvEwseYP9M6lffsXo
yvJYiKriDm4MYGCyEYxD1+AKNmFuFDWvXgDzvwAp4WaBZoy4g8z7ZoTNyB0hye5hDHvyLqjTNZG/
emaxNLP0NBG2w/DXOjRABkzT0s8tvQOXfq1TpRpVd61LoPACJJkMlGyIT40+b7FlqvkUo9BXsq9f
0+lpCI1jrnOdgYmuzCQXLnZOWdPt8qInWsl503TtezdWp8CwjrJDXOFZiLxsI73zCvHQu/1DHmK2
maY8rFEtLt7xa0Rvh1r3sV/j+xSU+z3xpAsJVmPTSqVEA7c1f4NN5POlFvlv1bLHMue//1kh+67c
/f/Ia9r1DUZo1Ij/Xu0yi/6vSfQ+/lqesJveNRne0837Kvjv3/SjCvbNv+jnKesoMU0X40S6tx8g
gS/+EroDFmBhCObi9EeD/p8qmAIZfwScyS2KL/wWKRn/Bgmcv1wKMoeMFRAChOTOf8tvWryPS3A9
rNxdnSvjzcHP0eO3vas9m6ZqnDIesQjLtGf4X1eJnZ8K6UEPd92GkAk0sTgXYtTWRyfprAOrvwe8
uBb+TNDrcyKwr8g7NBfYmC40p1tOcQmiaR9mjXyL1iLoFWLslTeJtTFHNygFoj/UtGqUL38qadVX
8ExfV2U8d4wG4f1XMHtSKY005Cvk0Eoszd+5bXRKHfsQRsiknYi9I9LikwNbGVySuQFp3g5v7E+L
4RdV/MeB69/XYZlY8vCkfVt10T+16SJFqzcgmtzCs3wy6/HKnEmmk2DUnN94dqGyqqRYlnjSLBub
3ccfgBXRcWaW+eBXzdXvr+dDV3G5HMejr7Eghenost9fDjRvUWd5VnE5IWlWhnvsInsfE3H9+8/x
1S/6eP8dz+FjGCD64sJ1+Ol7O+QbMwQoq60Vpyej+lzZuQ4nbNDhhjs7nxhhFbQnCFWmvsDXC/nb
wp/8WM1kvsncw5+3XzGFXEa9+WCkztXMftugzKpi+xApRWw9oeezXzHChle1d0gBSyf7VUXTMARI
13nggTbh0BH7zlsvCC93JlaCjmLMGlGHNIk9MMc492Xc7AzvESUcEacpooyawdbSCkBQ8knbN0xC
OTy6VwoX0ANdLhQuRUDXuPRKOIVFfGqHdkUCWrwe7HZn6u6nCAICvCxnUaQMsHQG/7XsX9VyI6+0
wZ25PeAn4OeczXXDRMs3Oe7jA9xPinpKw7CgbLEqJZZVj0m4OW4C1m0zv4gehH4eOND7nCXUpBDw
4OhjTAjb1bOu7EJDF0PCcpMjinWnctXJ12wOj5oFicLS0lttxuOLEsrHgdjjYAdAPf3+2X9sollk
bAO6p+vwWCDIeGoR/vTscS7EaTGu5LbCZrNsNwxl8YtTCq3K4yYjelrEOI0FQnCfIw63aIKdYmrI
HqiTfn8xl/iJ9wvRsk2QBg9i2GVHfX8xzCRciYNPslV+9FmAj6oheANNV38WUFwGb9CuKr++M1Ha
LGi6m1UqzV3QgeITH4rfuueE66Yj7ykh97BLoEwMhKmvrDbb9TYPImq071mEf0nknGQoj7bL/gKh
KGU+T1OU4VJTDdPWdHiGBaYJCM7fyogBSkGZSXdPaJRJAcDgYVyoZuUP3/+fL6IFTdMlpEDHCZ9w
8vffX8fau59cVH100bB3khopKHt4nrlH0+lMWiLKd/SWjwSRYvpIvRc21VqhwpVDHLxrJ1dhi/F6
8pS72trD/gIeK09Rjt7OrRjKXQ9peN1lyhU3d5gds9Nj8LAp7VtXkXBx1madUvxN6aMn8hP0waOq
cwE291BUjilaFsMJ/rD/GB8yDFiDVKVEMNgQvnzbuuDgP63BFmK2Xvd87QENAzb3XImnE4pCn7QR
taDndgB02kBb6xHvmWZl4g+XoADYDwvPERZgFwipIiJ82Pk7kQdD59fIKXvi9foOQZYft3/KDFLQ
zMdPYbPxPU/nS7Knv3+8BfnZvDiQm4d2KFemKO+nZ6xoMPDb9tM4bFU78fsVpcJ8fvGhBFEIpiZ4
uWDE/P5Dy7x2XSRi2bYU2bmqsrPjE/uCNfgiysNyYaUTc8Jy/lqH/dZRljBhYaLzH0YD0i5ipKFZ
uTmLUIvDU6W562wOtn7DnqfaltxmuKl3RHnjig51HXPjZNG4bMchNvSj9sVWuW7BOPnLNMXyQ6MV
zFtbW5uifZ2MelNGNgkBIY11damss6cSY/kf27pZoLh3iEkkcYMg3+48D/PRJql4EQ+dt0qq+DCN
d7XHe+GmKApq7Cx4PwbqHCjbxSLDsCoz1Nw0udeztzINlvoYlEvbQDBSTvUrxs/7Ia0eS+yBlEkN
nRf74ULYR82Lz2BwhRITni+n4kQnaWryFcn2yvHQ+08z4B7eYh4eOuYhzBwGJLH/MMTdhtSFVSsf
Sa13VsWFue5ngkMjv9Ln/E2I5nlsOeOEBHkI2uQE9+NkJwxTelY+gNdS1vY5teNTrmPrXOr3zXTd
1MbjEDwHJve2SB4DmfgLDJDQpPvFVVTr6yDhhzP545nAe1prI06BWCH0FA2NsA5dSZQrKJHRIp9N
e5+XTL3uAZkPC9kTAi6z0+UKrJnhhDL1qd/agcRKs1xZDV8fv8qjKgguexK5r7dkvxwi6X1pvWTj
N6Vcov951QzaoDsOulejAHEoPIwMjUfHDoZ9ULe7NI6vX+TIvbY0fPJlmdZ0+c0VWQwkzEfypXI6
uTAghC+Nutgha1hivP/WPZItCmAg3JScAG6XDmxQDAXu3ZXApIe8bfvKcKCyeQbL14mneoftKg0Z
8c2LPAQR6FcDvXwde3ctCkOwh+yUNMGRs/mknrCbJWcEpTtH2jeRv0UQ0CyynNuZc6eg/+Bhln4P
ohCJko55JzBQKe0duhnOHo+jxR5xbYmpACzOhQoxfonNq2i+Ta6z9Q1qIMyGNjnRT2oVzWF6toIa
uK3neVbpi5kWe9sDtgtNc0BMyYlbQ+lmHceQPBEnsxpMiwVpVwSKR6G2mhuNUUx0Tl2+pRlnt/qM
MiK0qRTkc9UyaIvV2xAbXH4vdJV6FWwH4V1X+zCQLxrKr0VkmZD/TW7sBeABVD3P1nffra+oybeY
H5+6ztxenuiQl99z7bnpMB0s/PvSQMvgj/yOrAB2bfEVLfNZqUm9ndpkchUxEmGS3HmUg3l6RtCI
jXczNasQmfQCWwyEOdlrPIfISjAcxPaRDccM7oXu7qd2/myj9zUqCo4Yz1ZlarisoZUEbrqxUzgJ
geQxe6i8G9I6FiYmhUXrWmSes3tMfXoGnDzW7ridx6pdTG54zkf7cHnerTct+iEAlER4Ba47H3QE
fjFtUQYYCXd1M8ISIFwsPJc+v7uIqMbURjdJfi3RUUVU7/FN30QAO+gE8xP+A2BwBYbx2LUxU4Vg
yRBkafsKZ0xQNBA2etBb+5U81s2cRCe3aF+xUmtWkMyOKlAF6PiBrZCkoMA9TsI7joF5aAJACkuU
GN6Y92GqlvWYnGX5bcasDQGdu2fIwjwPrMoF/FkYNraSak+ZBl68ieJ8GZQsIsOKnubwGzF1vP+A
PSiVfNoJtSSn7KQP7r6sw03KJmS07Gmy55zlidWqcgiKcdM2ROTWyBp0lVySO1t1gdLnE2Uc8U+s
6PGyb9i1fSv9glhs5xlH/6OWDevcRJnY1s0KjSBnCISnJbuXwGeW0nyCG83aQ1dOw6nx0WXOWk6C
/smIJXHyfLlGVzynhhWTfcunFNmCzlefGTMOOuNsYwhiRKqY9enA4VnQXmmSo0DdhLrJrjMN85s2
7J5wwVoiDqO4CPjuiROA8zbPYSawlO6R+EXmZu4HZ+FY3OV5Jk1s6I2bzh+U0Ur0NMbjt0oCazfY
7da+tgqFjxWH9J9Cj4cmArJCGv1eLZDWY2efK3entmJshFjp7ecs+GTHOfJYjeMCp4dDqfyWe8yr
9VmBkZhSTOnziPY055AG0L+C6fimTtw+OFpxtnTldJg5Ztgy0tVl6ee6fejGJX62n0zH/wIXa6tW
RzdYB7w99kGVsCx5PWv7q2b1z7h/4H7R8+WLJEzwJALCa7PWXzoOK+RYGy3F8Zhd2ZO4AbKAcTPT
XSEfBTtjHGMBEbIDxXqFXyC1d1qk/dKuRn2pYbEZgYVBm5GvtihvLzVcNvdrp0E1qK7STc8CH4al
g3y9Aj/GpJulL5zkPGDyHrgmnkVayuzdaVcwq7ixF159ZtyX452ehowtgNdIzsMxqv1WGPmtfIR2
+9DF/tFLWFYkWRyLCIErbHUhdPYFvcOZUT3yaGtzyWZjHqo2OxtTeE6K5lXt1UWbL6XpH9NYbkb8
sNUBLBOoi1mH7bmzh4Utlp09+Es7uR803Bri7nUIN6WVv8ads09iZ6+qmEu5mnK6iALbu4DjoB7p
ni77bqPtu0B8mjSmjp7JbpAEEa9gi7FBdyd1A59+1r81oQ/QObNMba1KQKd09wRWsvub9mGqEQwi
9FVbmGqn1UYEVxx4nCNL1WVjCxDRBru0kzfFSPlVmdNZSzAMYhk0Oig70d9UKmVFV6zh3FVw1rJT
l/gie3H/vQ0+Xc5uh5toK2i0yU5kW5FlANnRaHa+P3yrdV72y9nrWQAgduQdy8nmfXWBhf0BcIid
cBKYvtC03cH61RZRny+xtzJRqznHUWOVW9l4K8K5I4DMOoRENSw6hYAS4X6fwEOQ7mtuors23Buj
gjMl4vviR7+e4BY/XdWifQo8ubDn8laBxhdo2VbHr6NaFx0GHra2Rl6eO796NWb/mE/reKRHjJ0w
g6WVc71Lx+bEyHGENp9SR9/nQX6Lu+u5D8s3TI/gNMJXo14MYWgszZSrpqyLOozj+4EtSLeeXcTB
i0aB331zN7YznkY6D7bNuEMpRiZjTraUwTanxbOxjq3jpewqfZ12RrMOuWeGVMnfg5n0a9tltqN+
+lIOXj4uc1gQTZFxDpsHow7WYqyqdTN0V6aacaQTT85iu8Ss4mlEUrlQ1lQJmRW0qjRKct3jGoxf
Fm977cc8DzXnyXsOxUt9OMPH6D0ZMmKgu1GvQZPUr3HByZBGBXYzXExV71uZf70gKxVKRig42bl1
OE3MxPo8GAgQJ36fGLg7ZYOjHrPeWU26u5EoLLtn10ZO2OLPA+GQZLYeVgfWdbSl3djQZy+Dqbl2
1EBJwP9eJtJIVxr/YEmA/OeONaJ279Q+pl70GkU0Gji3t2vdcb4nhI6mEdfaqtcS99pbEYX3sUup
wURlEYX2CTGMyVpIT5f3j3f8ZJADjYT/U9E7R4XXlDZzaD3fQzLCr7AyFxPn5xBS+zrykzfinO1z
NwPH+SywsFlUTf3amOYaYfJnV02oUuPgAyAtGYLrCyv5Zo7JDDOyfjPAjBYeA6akytJVsXH7OcSc
niAVoQ72CrsvODL7rHlq9ThkHJN+ksm0t8irwnkrIoRcyEU7GHed1aYrvcaXwnS+9UaeL3sXTwEN
sdzalOEna1BL0IYMNZrRiO4085fjrB3SDu7pPHwfDZdUTnT6i6H+nqmsG7dgo84MNsKKA9sRLmFZ
icswz2tfbcwUOdH16krT+l1ZMPH3K+uW3BPYSC3J8iVxq+mBIXXeIQRpPQbsmRfjE27RNcVjfHaK
YNvhKBDZVbQmwAdi9ujvws6DlYHQnZERm3uLIqIJUEN03dxezROV7sjtKZMVMGfHZLx9MnXNWcDJ
xduxhSKLQP5WJ7Z9O6TGS2xEhJDhSqkKBdqXEv5x6iLTT/zZYyMJ70xzRu+R4SCUWp+bkfVhRLdu
L7+zn2PcyAoatG6b6ZQJFWYLLIWnXiKnkhW2rYUxvXCM5rxX/VZBRkRmy9e8jm5qMRD5kvWPOm7/
iYnKUu11KcrzRUipOxNY0RDUMpgbFy9ujNaUllT9AgxOTylnREWICetjnCmUSIhLA7SRiN8X8Ac7
RZbGdhR3nqLLl3MdEEjDnueXDq0q/Ueee7uotfRl6coUukCcrpw5Kldk+uwiVbR2lb8RabjvNbgg
ONw3S9xMibHOyJ4pEuThcxEsmtl/GBvNXE7uXe/r57bPt41OrHcvK5I/kBgvjC7ClMWaX3tRf+/L
8b6FxJ/NhDi0gJh0FeGau9fgPQ1egXcSKW6utWvZaDG/cNG3kU0XOXoDYysnvzjqXnuz7Bf4afno
lq8ls+JlnFgB4R8J8+2WwHnL4AqiGRkOc9k4soMV2b7H3kyPRnMfGyhXBmH4mxDtcJlgTqX1r5Ys
HiKTX5CU15oWzisEEtESJPGrRJaUhNNXx5hQjKKD04iGYGbAFYUjxOO8JOa6zeBBJ3dVOF6LlpEC
sWYJPALm/YxUoQZbZAKBOazy8k0a+lNCiM3GnbQjfPRdYqcbkyMXWf1hqpxD6hsHaVMg69O87kmn
A+550Ig4nKXDkN6LV9zhDbGdMTae/Y0YXnJ6Sba5O8yKbxwomuJ2wgPR7809ml7mot3zpSJSO/eE
OjDJxb10ODXaIrnN3RDvK4TaoXZfQ5AAku2hdWpfDE1kEPqyt6RVkHELWNqZ/g0XXdfB7VhmeCLo
tzKrvkcvNGpHkWW3CYWcnnQ0YsCAoWi+JC7T3aEW2AjBPvcZJU9ZtfNcGgT0NQH2AsgNZ7ykwEI6
qn3eYxzfAnbpiGKYVzfEuU3lQMYVeCNMds3WsY2y3PMwNl8a3Xi0E+9tyKjkLWjsq9BchThg38es
8C5EptNa43XekoNYNNpa+sz7heYbS+zGWWAVPigME04a4o/YCo5Gbe1GLcdfUFWn3sSWjOs4Z3t7
havFna+GE5cnqwFhTA67ICfsKi0zfUUMPCe1njBMSXk/2Ps7gp8vE9rQtwjeY4tibrdwR3TjnQ7+
i60sNwHAWE1eFCIfpXsScj5jYcMJCON/diWHALcikFqzjN03hQp7qiBJI/d4mSDYvsT/k07Lh+2t
/p/SGQSd+PJZURgKqkCzB10x4GkQswihYDV21kvW0wqJkCdiBN+hGC18p39NPC5HuVXWNNNp0R8i
Dywt6rXvUdG4GH5dzZSJ6k71nn5oytFdsEYl38oA8VUdn1l2L8LbdkZ0isS2L6Nj1o5IHsZzDzgS
9fO+mrNNq3Paaz4FcDjM0VLbGAZXaHf+ttBnBaDRJQE2nzyDapCxHvlfQ7kOwxtdTHTCCT94GdoZ
EG9qwtDgqSSU1F5IvRpqn2lBrnuwOaYZheEch5o1X6VIPBM8jTG9GtrRXJolrktQecHZ+7vGybfq
trUaKrD0uvW5vpKp0Y9KxxtCguHhe1xO/6IcbAIBom2jarKgo9AIfRPPjLeoE9f559AxVxLaRWTg
RgGjFGdhdcH5ZO8S4TyIDJGkiel2NnBG95SPqr5o1TEwYRGg2EC2R1Kp1YWnQQ9m5q0HrTKblSP5
dk3pH+Pa2Xcd36kxVRnmFVdmHTGvZySrtTGfXc44dfBXnfZJBzBdsfYaHAeTG0VFcd3ssW1MZXDc
06anwlw26OP4x165MdLsS910j5pNXTvlmNXphnwK8PzRuaeA5toyr/oe/eW40dXoZJiiEyzbBw8f
4F2KJwYSjepRqLlmjEwFnPB1UkQNe/o8uvVN5dC6uEhj9bSgMck+TV2yKjR6siAgvRbnT0wxPtsu
74ej0A2Rs/R79Morx10nUwvBJ6s5TvDVXiQDW1Iclvhs1OSo8pLuxOx8w4cVnXFobAO9a3bQ4JbA
Aw+Mws5h2+DnQF5JU0BOSQNgYMNc/3gRigwWTvOo2tqi979NGj70nmleSbBBDC9BrWnJwpT2mtrk
06jmM6odvkzSXuKS7XMQIzF38fAihrHYKujSz4CnLDRy1K6uAx0szOlW28dQfiFBKlxeJnDQBLeW
l95igXi0hL1KxvLObOObQEHgoRqPXbagaHapstiy4ZRMJW8b9jXHwmxvuwe7z9CVqp3ZYVwcZ8ZR
Lwrktl3PxqbtqG6WWsghNEJe37gUy7EyOLvU7H1BHIx0jE8RxMkmzb4bkXPrW5O3qkl3cX1OhNLJ
5ZLoopsJnRcZq2wQuNEwsQ2XTe8nN77H3wT1rtUZ6cbSW9fkRiznII4XSTVezxGV9JRUR083bzut
E0vacIoeBu10HdF5TtIz1RzjEA9jxKE7zApWQiq5dwiKW2iudjXOr6GcV6Fi1V2Ko061IKNfbiKO
2kWsoAav7l8sazt6HLsZfYEfjLu+2VzwHq1ITlWt2ide8CrGtG8w63u3s6+djHqryJxHb4wxMeTF
S6y9wFS9Cqe7LuX0vUBkiXNjjfZnNUnt8VZd6lwdMY6kkIzQqMx05UKumqGT2415h4oRWlI+7tU1
X4CyC9mwK0UPyqIbMNTSe6xizUpukhGyXQlp1ACg9MMeIA++EdLfkXvKPYEYkK7BMJ66Qdtc7pI7
VPMqNcurJhRgSDDRFNKLTpg+vcE53oBn3z+rt05x/JQcoXCbrd1xVAXQ1AgcCdrh+nI664JOpul4
usRBrcoQxy7V2/gjp0nEOfj7QdGvJo+IzQ3X9EBL0MK8nxJ1otNlREuyRc3EHq3sRBSMa7XcraSv
wegFLaFtHS4ktt9/NgO2X8yoICBgpyD4bP1jBDhmeiR+JlO6VdsAmUsbrUSIbgJm2G37euGOqXsl
Rnd/eQyXIaytyyuYK1SfBm4AMQ4moDmOwZvkhxiPZ1gjTkSmZPE5D40dW/Cy1WiYL6B14VN7wD8+
xVqKX1Z86lwdZwEgEA6lhy4h7jAfnzVc4ZKgRfEov1g9OC4yOsY2AK/T9TgX5yGWGLOxDFGz9suJ
Rh2t7zM+LYcLQCDa8FMQOdtCRucLVgyb/htV74sbIiCvumCZFt0ODB3CtKLUKcIL9IFX2bTLEu+e
2oI1UFnjFemv37pIJ3hlZFAtKS66eGYclcoDqh2J2YS+EUy98CW9iRxOhi5lxqfJL4G9nYAB8DNW
rwXwNoxCYyd9KjHiQP6GtjEug8WSLXkD0KBk5Kj7+lvnfXPUlhj1OupK7YgXvb+0QtCWkSxLMlVN
sYirihodqNnTbOZT6dfUgGjx+7VxMTn4ODP1GfALpAT4eSg1wc/8BEJUGFNyJdugYWFWAii5NPVX
xyT2joBwX+F/xcp0BiUC5dDRH5WTt7DhwSsnXcUOVXVrrLgc5G5uU9QjwHAd8lrOGCBvBWP8/poN
xVf6cM2eDy2MGF1yqOBlvb9m0/MqG2O+bsvFWQS9Y9acVtpaSLRLQsPmxqmYVGgJCUtOHG2CpDgX
Vbv9w1X84pVGzuF7lmkSqsTs9/1VZMI0ujj1MZSqRjI46op9Y+qIdR6d61mMqCexzDbn/inzkI0q
sxC5hEkRrKemfx47hO8SfW9f5s9VD/RtVAwhK0d/+sNl/uLdR4OncoKxujCYYb2/TLNodVBt2nzP
PA40m+vOybKlOemPFpfix/PayMrj2NRgZWpYnMykTtlBdlNMhBVNoxi2ffZDD/SvKotfDOqhQXFZ
THMv7L7315RT5JptobXbpsYj8WRWGM2mDPkwzcyPlSX3Wv74+9vwy0+kfnBsj+3xHyw+nOeFDYmw
3c5GbC0tabgLoQNMW+JcdWkKaId/NBmkf3q9/skehIlgo0vzfPQipqvYAz9RL6qiDs0R9ds2fQzG
HO/OmHNQb70j1q8YaMany6C5xfo9mQNAQnrHcgZIH7wjwhDCjRRMofqYvPSUYfdAqKO+7UfGe259
i1IBoKNwKJI0Yx3kB+sPD8r4BXVEETORArHQoW98OLeGMteIrZXdNtTDN8TrRCiPw45I+XZ7ARg0
yaYhPdIlY/emJxv2+vfPTfyTOWLbHJnKdcjzFdXz/Q3sBMVFgDHv1ovdfau6RwCu2yFd4YR9UNMc
vehXxPmw/4JGQH1nRlN597jokaqyzz17r/o5XxEfO5F+m3IBe7q4ZXB/a/kDIbHcXxn9iWnk/PO5
2zakPTRcLHTDUdZOPz93Qj/lFLphs81JK1aEFzZ2RmlKUZD00bQgOunHxSoIy2rF9ZCASWj1tAk0
h8aUo20W9drTa+y1FXNCizA4VqkLALvnATpCbG6aoX/Lc3qrrKbxri3oHhc9YHz+oaeAI3BZRArr
npEaqDGN8JMz8iY2eYQ+0VeM1TZSWkpl0zNPZnSFyRndNl1YphigvcVwSZuvrQppNFgAPJLEeYwj
68lJVaEHY2vw8isxjZe4hobBPIG+d4pEWcDPh+xC8DT4KSKinbKjdLT5aKSUwb9fJhcK5fsjQfGD
URiDIpKv/pGl6xv92AJQym0YgFXUXaxjMQmviUN4iBNyVc355BrjVhLBjA1rR7sHp6AtfGL3+AF1
h5AQrJOU5GSiXRWXHmT+0vkYVPsX5Ceo5CsRSaxAN+ckNJCU96qRFwJj9gjKY62iYjL3ZnICKquy
Rpai6Ts1RuvN4Flr/Mcs40H9/qv/glWLsasuGJ3aUIts/cMJ3vUt51PdwzB01Cy3pj7Rn61Kw0uQ
DUStL3DfmW9VrxX8ESl6QBpSD/mSpOI6P//+ev553rg24kSyTOBz6xcl+c8rP3Jk6YQOruhKgysG
bqVg2WFv9acyQGnSP5QBMCsNrI3g8LrC/bi3QrsKKpGlcjvLg8cEoiphSJVqw/QVEDIOvGI1TvXg
9xtdBztLbO9c9e0XlxSTZazuA76gEF0H6oea6+z8ibBVe4kzglgOEqgIjDlJWyIpYpsbiMmBm8Nl
1KT+FOGvpRntbR6NR4X4lQojUwM1WB23l9mZUiMpmquP5TowAsNlwzx7QTL+DxYAVEYoprj92KgT
P5Dr0Mag450juXVdemYfpRTseAYgSqTJBpk3auivgLaK4cfYJE+qzbuoO7oqOk+5t//9CvjnWYtd
mw3J0kS5+s+zNhNd40rDkNs6Y9iGyzbxetWRMJorrXDvugz8kTiyP3yo9c+TynVNCBlwbU1Dd72P
dU5ptB5qVrmdBs/FrRrKlCRc+/KEw3E+2Ua3N10Gh/pE1ofvK/jI+lT4+Gm69VPQuV9NTzBm74Yj
LkEzu93ox1c9L2+CqVsi5+cKT0kSaq/a+png1mJ5wTztef4697cXwEiG0KSoJN682f4qFJtISGcr
+vzFb8bPQPFMLQhUtqP+D1/+FyxjvrytOL2uwyn5kcpe2yO0aAIttoMNrQB5eKd/b6ldFzqwBMTu
tsVJGb/QoCP1UAc+Yaitr3o9+wPP80Lk/LAPKyc11iMtBWrdD+deRsU3lMqc+zIOvfSCVskARPfE
qsf264r1zzsTbpKmvEvy/83ceSzJjWxb9lfaeo5r0GLQk9CRkSpSMMUElmSSDuUA3KHx9W8hy9oe
mSwj7U3aela36pIRAeF+/Jy915b9ro7cLSbDuw+LULKIrZZpK+kdj11EvHDb8j2X1nbk0J9YJpwf
WhinfLWs66FradEWjD6ZlqioHclwUet5MS7FHef4FuT5Znj1BEpn0tUfMGN8HZF1JeJ73yJ0UZOx
/ZDDpwjACZwjUNBrn4PePxp18PDRoS8XIZZBdm7R3LStHa4/Ntx2oHOftufQuyerrDy4ZvKt6Psn
KXB6TKZ8N/OgWOeKw6Pue1jWlX0rMzpRQfYlNzETlg3bi7SY8VuQOFduf6wtdhaRK2c1Y/Ajc9qD
X4WeZoj2fZIAPewOZlvtS3dY/7OyLfKhaBKPyWwh/Mp/WOzshmjOzvBgDJFa5xB4s5H9xiERABwr
/8R/vk3K/HaeKRn//NJ/QNB+u/OOi1sGpS822U+VYh3OaaI56u6d8NiM0A06Gq5O0I8bj2ahdmi0
yMVl6IGTotb5GMlnKTTBbmpsUm1b4p34VnR6URF5vIlC3/U2969Dl7blSvgB/pmOM3Pckf7bF5eL
fhXaRn5RtvXt6ISMIzwS21NZ4sk19WNj0mNi8vvVhTVFuzRlIt/N93lnrT90pWXEXzwTJEb3eacT
wP0dzb5dAN6MZn73+OcL9C/7NLZyClgsSbZpm96nfVoL1xlapkt77MoTw/yBY3UTLrmAMQ6LiF65
a5+EjuS6mQPrPKJKdC1354ZxsLGYBRGUcvjzV1r8U5920NB2A8/Bl4JHyPpsyIkYx0d0a6u9WQzh
hvqfcNSlWQHA2R0QmHjwaEdigIxEfQ0LFA1QkXEc5xmjaxedQFRj2PTUkzVfBkqBiTO5y+wKPrRb
++JDBjOSUohXuvxqJs51I2AbRWWEvgvrCZmQr2Kuoj3lC/plusRmBiJOVf6hDICIkICbVub6w4gq
+ue2okuMqMZv0PL44aEb4Ij7xXj1MZsbZgKeOVTh1ewZtVYCXWdh3k0e8lW01nSjtL80Gxk2S2Zz
evFsg1sHs98x9C0qXnJS3FaQy44NlvC1guyfpZiC0eNflLkgq8GbeCj7dIea7WGxUqLFHJGxS9CZ
UYU3d65mVCnLeNgfqQ8jIpvKECuKrN1Ls8dXPsx/OZ45/3YDOdGGVhS51H7+cnr66XjZK+YI2ZBU
+zpHidHzmC+aE/pYSzgw/dQsFHDSCthbZpwsRMlVUDNcZ5GaUypXH++LxvdbdgEK0e72Q8k0M7pe
kzrK1SJ77WNgN9sUkoup1lwGD5WSSHeL9ql4FBN1ZOm7NZFq+V9q+t/LiND2KWtZZk3aPZ8bF13L
2VKWotoboYsDmYpuWZzBbdOKYX1fhhIF8qI/vxK/nTdB4sJ+cGiWuFTUZvCpmEqsJp7w0Od7M64Z
Pc7phpAwphuz+57KGR0IRaUMIWBmKX1Lam0aOAizAXQrx4H2tugAlz4uRLhXO4dhz7YVBs3zx3+I
6vGMMnZfj9aZ4fvf1uDfTusfX95jfsT6svh7llPpT4+DP4VZZqAd3IMgAIXmX+Tq0hsankiKWWj7
J6erbp3OvWmZ1fz5wn0+8PLRy/KGv8iB2Wv/VoHktdegasupQDhYLbX/ZFD7A3lAo26wVf354/5Z
m37ebwJ2CpZTPKnY6qzo40b+9FvBlpOkqNNk6TjG28JzOXgahD1PVY9i0tXBZnSRN0gkCjWtOdMc
zEsa7Th0RljhpWASmof+TmiExNUx9YYY+LtNjTSR2p3PHO6SFPWZ0SmAkIRhbo0m2SYNTWg0bt+a
POo3yidpJAXivrKt5pzYyQYnIWIeHykSyFuGo1mBEmjuH9rA3g++9drkwjhZh9LJmPC3FZHhnfya
zm25KzxskbgVV2kPfhgRzll3Q7ds4C8L7BEN43M3D8lBOs8T8w7gjnxX0yU/JxBufYCRwPMo26fW
bvpNgMBzzZmQ6L8GkZDwEH8ho4H12D+S572rPUI1Jw/xyNh8E8HXyVQvJu3mbe/MnJUH1LZdfjNF
5KLXOOTCwNkHNjxHnwPXaqqytekjVaYxekFUM2DTsbmyMziSiSrOwk7zXZmcpW9PqFviy6IMYUmG
3dcxmp8SmT3TcUccxtIZmc8m8xAaSMVMNeVdDlbJaCK6aubkybWso6SMR+3UlwRoaABHid+uXZsu
GQEnXdKmOxzA9akltbpL/Xrl9OYxrWOWcqPcI2OqKbOi53mZF8ONJA2NBG0a19OGsItWJbftghsm
mm3JY7YOjRvo/WxXJNQ5bDGTySGeCqJElJzgOCxzVLSxs4cNZq9Cb6y4To08RfDy6ligHLmvW/cG
eLG98ZOd8FISQOh2oN2xQeSq1toYyiRGBOaTLd2Kf4C+haYt2/z5zfhodfz6YoScg2ws02wIJp3H
XxeBSOA0NIoo3FkzTOm5siPqfg6nlKZnni1OqY1JTrU/4VAyafxPoLEwJvr+2llomn1RvOPKOTvz
5G59ZsH8ihSjS+4CK0m/34VsMydbEQsQkCTf9eCminw1GzgdCKr9BuQElqhXfg2R8awoL8jiWWKK
HEmjRCZIZ8IMtVphrafWIXFDk8aZG/lqNI1TJJppa/KlQ6sJLnou0MqNtNqqmL8qqgeyXonNbRP7
IWv9Ryvtn2GT8p85DW7M/ZA6zbGgQo+84S7mVEyyMPuwL+TfwLpcwF8uMB6zj9UVIyGbhPlp043b
GpuYyqHu63mvaeZxuP/b8vZ5Y8egyawuCOmlmCjVPlOISGdF5OsLQI/NcCn5qauKKOD1hFwEKkRw
54T+d88mFCMyXp1pQk9uIO7785P026mSL8FGCEoKq+Syrn/aToQR+pmfAMeMSOvDmFoh5BORxlM8
D0wGSM9AaewZ6i10yIywsY/tcYNsKm1S0bb53/za9ucjPkr15XBrc45nUEVL+tcne1Ky6DNZETLi
12Bf5SMfG690a+yiGfERB7os46OFFxacjHyawDAePdle5mN411gVdWMp6XBGhOrZwbyVOTkcfhNu
GUSOuz9fPP9fvyzDVpsWCN7yj9r7p/0pN2Yd2Nrwdz4+01VtyKd+Us1hMIyNzYEE2EyeoSY0KbNw
W5+sChRPVwKhVYRVDCS/3GDH4NU9jykMwCn2cvJCE2PvDD56xy6+VxN0JJDI7pp00Hsn8MHCAurK
CqTB2kJrB6tAtfpo9cBd48XsO+wyC6X8EMwHbE7OShripbNYyVHV6HWrqm03dnu6zercWbcA25uj
5Kwqk6Q44MImpJr8njWCsZWlxvrAI3pRedNMHGh5k9c0tjoG/hey8N3NWFrp3swIhpNVeaOXyOSu
4hT754v8Afb75VXkvOn6vu84RHg4VImfnoi09V1yPHz6NXZ2KFvjBiaYBw4av5JZi4Vw19FMqN8K
snY2H9cnqKyNola5SkorREUW53Bp9Y8m4f89qjleAiu/xAkj72K5WHPqzlQK4yPxaXd5EbX7zGRI
noQbggaNTT02rP/yh1tzMBpnmww+502PgL0NosLZdeuD3dtibWMGcNpTDnBmi77EXOuJGjZAlTHP
izuv6C89s/oWysbbz1f0aRm3QykNcxwxhrc0sGvxgrurJwwLzom0q2Vs0d51FYFh9gxu1p43se+f
kUHh1wvNrVvph6krGuiMQJYaxM/Aq7+1CG8gT/HojV70oAZKJzIoXwgY+eKlWPdTTcpgndWb2YW6
RCbgKqAIv9SuMeHmqJ5ySeZj6mL8D1PjLzuX99srw91kqmuz8DGodD43j+ooilMQZdGOcLpruigX
WWdoWib9ZSqGeymJ4TVLhygczli54ulPwRis7ZbL0+bCXEue/VUeFvBz04JfyLZSykUFFNF5Qd2N
VNxr3iEycm+rq9wifrYK1lFlzceAc9/cj8/mHM0nEuCsw2jXN6zAxiZ1eAJKJbxrpzj1oxh2PJI/
pkG+0eMyGebhKiyN3l11/k2Ms3/X2nw1P31ElHxjVHGM1b2oV33qoAie+A1/fgd+L/qXnstCWI2W
5fG3on8a0wT9DletL3C1IpUtzIDJ9wSMP8WNRgOduG/zmegmZzMZ8d8UBKBSP++HC/HSCb1l3AWS
8LO5G4mItM2uZVkW3V0UkdmeJjdOlg6HvJUmAUGyAKklGjT+pbWGGxVT38bfktwGbRm0b2quGiRa
I0f9cHnoAuyHhjyosQSvouWLDjjMj73iABgOMWa//olZDSGm/lU8e83OSjtEABdGDTutzpFHfyyM
WfucZ8ntOMk3JhLzRqEsQ6SmLnXGZiV0mq+XWRgnQCJ0Bxjo+MXXdv/mAYEmC6DeIrrmGbKRkWSj
/2WsLariOrJpVlLWtsfOYT+mrsI4j2DdLkZ8b43pb8nyBPRas1dmk0Ny+Hibg4G7DRfdTAsKGbAH
El28M8yCsDEXw7MOBaAB8H25a0Eb6AEtFLLeVimcBiPtr2y3uLEy5FyB7Z/bsCQeMIqO9QRB0Nd4
GlwfCwOBzm9Fm1hgw8ybZMhtMm8lqUtkODgFVCrPsk/N8svRCfEDMLLT6iaemAVnFaTxN5vVjvd9
2bltD7OVHVhoWJyLlOn2TssgoyM07q3BQT1IuSsNNzlaKCzmwZNbzyinDR4PsckME1lGR3o8JOld
BDVyp0vzVS2Rmn5natCF3rT2tEshb5Q1Gkv+Xd8RGA1+cB0V8V5E8fempxAFkw7ZIyqvxihA3IdB
5NLX9MpUDKYNsQDGZUM4e3tE5t0OBAYWof23ueLnHgQwV14pWssLu2ApO37dXxrfL3KJ95yYWhT2
WeCKnTjzJNPGKyitwVYTCZb95Y0OfztLuxaTCgocxwupdz7qsp9Kh4xsIZ/Jlrfr7UQepqH9khM2
pewoOcXkp5k12eJFgKSD8FO9K3VD0JTLboMduCBMZJst3hMjHK/AwDsrQ6N+q8iRXZGXeJ5mlZwE
+I4VaEAPp4+14AH2uqKZliUxg9F6qHDvAwAYQlBEKfdjM3fVrrIKvRPlSFp2jTU6QZ2DpbD8Zh3U
caLA2mUmR2L/I7tjWTYJNbxFY9et8tFLVsPCEEmy4CqycJ5+rNj70Mxo+0n9Nk6JtYaEej/0znPt
2D+0PE5RgO42fadl2qFC9i69sQv3MRYg2pTBfkgKZzuIlKR5OuVwOcNb7J482DR3ICHnRy0wOESF
iwOgwDxelxVnlPLWjDRZM33HWZbG/36wSGPJS7mRDmummRLghXfpVnm0zVJjlH+pV34jMVFMWwyo
3BAVCkv154YrM3Opjbnydm7uriMCyxElFByXiU5b2Zl4gNT4fVb+cZ5muQMQg3C4sS5csHR/3jTs
DyzFr5WTA4fDp3MIvCIAFvvrkx3iMVO2EO6uQx2+TacIcR0Y9+2Q54QjzQ3kOLoXa6Inq10WwsTv
Ql5EN912SGd6bZ2yqGp2uuHpWDagjUXFWUnuYzCU2fqq8cZ4PdKcpJnMnc/a+MnsWX3MyiV6Mq7v
Q08Xm1pJbnztXjWye/NLQVpgr1mSNCnTBJ/Te/WOsxdrUEP8MT3sfMF18crqbVoeGeWypdt+c5ku
jHkdJrsuksdsWUUzv2XIZWMbjeUduYcdp1W1S9jceDEQ2IZmQ6c4vAq72tmO+mhygAiTbzadGQov
ee9O1ZeupHC2cWttDdz168Hpngmp70/5mVENtK5ulBQP+qFZtK+VwXgiMh4C3XLCIDq8zqmp5y4h
DAquDmUUE0myKD4ile4NSShdUIw0yvrTODJMDLRx7w00VqH/4esgEclEbNHUcIJmPJJ9yZS5f5dR
W8P0IEC9zPOKuAbwESiUsc9JSjpeTDrYmDjWTYjDM11BAh3tI1EU5F+n2Irpga+DkTz2dPF1S5vD
UBPiCp7dcpP37AvK9uMN/TIqJENnFlWM0GijXBu8SFpvgikR626+dYpp2glDndM0N3amo8mxNQNk
KFRdnTSMVWCKHQjAeVNr4IM506gAnhd+A2JXS1J9iqIiiis/yUkOu0QSK+pq57mX90FO7dRYGfJ6
XnHqKoddpmkOk+ZP9bHzPjP+xdLGHCEF3bUKv/ZbUojtlfI9JN7tOG9QhxCluTB7RN1f+Gl7bLU4
c365YTkHeeonBw/rVuTHmtzC5qxVQOKikP46Ru2Jk+Rr26IQ7TC6N74zb4zBMNcc9C7tpWMhgvmU
SGvazmi71v3ooHOwLrjZSPOXK/+x3KjKo37XrVr3xox0u4LGqPrmhxsJblUiSZ4Avks/JOXVG1wa
9qW9xcwASbGY3PU4FbdCCL210+gHjKAvpl9ftYLdRvTFvLHJK6AQynamsqddNuFfVIWxoSBnCcem
0/l9sYn8jlNfHiw4MfPmoxlWR5xnuNjUzZyBJkHIVZrwhT6Wlv9nfMT/T0HfdEJ+WmJ/i0TYd9mb
fmt/xRyaS/+Ef/XWtP/nfwfuf5iyOQBCaaXYaBT4L/9gDv3wP3BATZr27HEL7ZuG0v/NQnD/g2jZ
c9jSgF9bns8f+u8sBHLLHID3LlIbixy//wns+1PJsVC1kUyYFpRA+k5WsBzNfio5ALb1flOMwZY9
Ov7SWHQb5pk4kcHIrnDv/E0A+vvHgcODRgX0muMeA8hfP67xQasOgPq3vpv3rz3cBow/zrLWMLLf
k/7W/w/VuvxA3ntkAMhk6BRYHzXXzz9QznnY5bG/RQUWYf4pWuN2DslO71DWDRBEHab0vkzviSHO
Dm0c3uGE9KzVLDoc5eXkWHtTRdlFgy/jwlL4Ruy5yy6iqRiupJjnS2vM6780Gj9Ugj9t0h9fmvtP
QiNtQPINPnUas8DIJ+azwdYbDHbdOKrOYxLCTsmHFyJC43vhNC3E7ImIVohx+TJazYzFtiUCf4BN
Wb07s+5esEhedWM4gOnOauwQlftDdB2e7WpsLxDHVD9+evZv//mG/4vRxG2Vli1hefYnEdg/X5ye
DEgspl52yGP78+OEc8YEoDT5VAvs7qnhLGG1SSFXwRCvps4en6dsDCp8wXV1Klpn3KLeFIdWLLpp
EYSHZHSDJ3sS8mYaF/dmfTQT4zwKi4U17jvEiL6CSOu4frgnIVffFpVdfe2Ele8lmdh3f/493nKh
P98IVKgogByHgeQHWO+npydM58FsO8fbDpV/NU3dBAk6E1utdLLYWtoeq027EZPFkVFSeG2Nqhne
S38guLqQJfLeUrbeYfSpwLtxbF98t3cMyFblZeZ61kM/VfvRyndN410FmhFCGaT8xYUhbkqn649t
RaKsFtlLjQccULb3HHmtc90a3bosp5uQELZDPfnymGt8gJYs1aVrxIyv7GRgTmqnVsw2SzBGRi2I
4gKXDT4850qjh6TBr4kcs8hgOpnjPF5YMtU75cxf3LoaX7U0BzKmS/+iIdii3rmaTfLPl9f5l+Ug
4LDjgn9lekg/79fHpUa8lHsEkW1JsWZ+ljcNAg5Bd8ah75Ziao8mnEMhBTsSsAW+QYTaBHtiTeIz
J6ROF8MPXxX6q1urFgMy2oWVrezgOFRFgT1JMYUQ+dXUewqgilPfziLVG88g9LdvxHgStZzeo26w
7jvw7qeoGI1nC17EJZEvTP6LGjnpJMzxMsy7bNdHYE/oRv7tMlj/8tbwki+bBqYCj3fn02UAqNkH
y1vT5Kq/FpLeA2JVwz1yetG3xkRdoyzLRpxSzJQtIfPc2jNJYQD0ebBmN3z0Gm/63gUzRWJd13/R
Yv/LXQqXN9vmBjGS95ev/9NLgNtT0mIaeAlC21s7uvqR9KSotxjlg7H/y4ctc/ZPbxyCc84thFmE
FvvErx8GFNIfwqn1tooCMp2KaSfTOGKkA2k7FTI6MsIOV39+Dv/l+v/ymZ8mZ+Qep37jIBklgSX9
bpJmcjl1pUGHpS2n3Z8/6/NwZbmQtGmoB9i9l6jbT1eTRzara1t527gRw1M3MKfuxgTBRbiAlRol
9khasnPgKHUqS+XtckiodOCl+YzutryNSurXP3+nf1nl6HZwHiRnA0zkR8rNTze4MgavVgnM8aIN
+i8WbFdE63PwF7Gi/fnWIlihbEHWz87AwCBY+ok/fYzNKh5CUPC3vafv6obuuDSnfZb25xHsdpTe
YCpcO+PwPg7TuksK42a2OJizTQElBE26iTrq6TZxq7Pf1MM+EG2L7uWusWv2wCkhzCjl/E6u5JEx
M1NoJ5r1Rg7qeyb+ZvD41CBaZjvAptmckSAsVd2nAcTsEunY+ZodWuj3oM0eUsm21tvOFU3DdM3o
Oli5VfCXwuC3K8hQcNlaUVn7keV9hsr+d9pZUPjiIp5y4xCYc496rCyAMcUdObJW9Jenw4o+7szP
LyUTZRYo6jUWaejbn+/cYLeeLWGCbYPK01sGRM4Jp+nw7KhK+qtWXLQ+vlcesK3KguEQDJP9lgly
61ozOVF4AYoLsdHH/i17iQmh01H7VNf7oi0x0cfpCy6yl6q39qk5VKuQ6ceqkTGHu4Is9WAYj15O
n10HjXkbLWZfBoIIsDiUMiMpSBM1J3Onrdi7Cqt4pMcLmsE2il0wDgmBdLaxcmp5RvQMpYvD4cpB
H0ZSOrvFEZpEehg69/vsv7n1/M7ZtbkpZ0CTJXCs56YyuhtrttyLqnmPKjVhAw854hHCvC/IJiVu
ThUZYxTDgi6Qlsk6Gpv+HeW53rso7iFADg0DPhAFD3Xd3yr/uaWSSTNhfUNxrrdejKUgNYR8pWuU
ArxBD7LzyH3almnEqK2AO2hPWl67KstvrdGnU2fDoCG6zGXv1p39vXHy8EqCrNqllrA2JK3SLMcY
EW/ngXDlDfLz/DVvSkjPTbkI1JjoFP69R2bKplWOFERyVmO4sgN1WcXhdNJO4p7jpOfwnk7b0TG3
UTUeqqSc96qvD7q1t7jeM1wQbpLuMsrYL6ld5btRhOroVIm1abq2vyJ3w/qiMvBffa49XL2u22oQ
TxClRA5/YRS0lvo8cA9tjRE26YQBvjocwVoabX+jKUn21lx4yDVC+Y6gpbmBOiVoSZl5fi2Aax9M
FdbnpggtbL918YQSYF9mLaKGNBvD2wqF1tnIi07zWWbi0fhQ06bJ+umxEHN7duKpe6xtmpGkDy94
vbE61JWRXxu1Eod51MZdHmpis6WJEBzp1cZSMtiL2a+v49notvkwkrDlhtabEROTWPkVCCRdq03C
HQLWLVEpd8VX3QcT0Dh+3WBCUnMC76mJ0LBU4bRm+n4fG4hDMzMbjqKxwhcHrfNQ1+dOB+q6Io1u
FRZl+RCq3LowAvoAbcuwHV+P/4bzXQFgyMjGcISBfbuun/PSs99bS0xPucUkl6ZKVUMHItiCPn9D
dUkwi7Ey6FZuLQN8AHlvGIT4AuBAiUMd7IVlCKirkc5F19TWa4HC/osIwY/LSEkKoKna1nHJtFEO
zaWW2tvoSPuHTNfFTjMu3sJ6pL1n+uUXV5fGVRq5+S4J4+I6GCzCmqUajlbr+LCnSrHPC6APVm0Z
+If6domWdcZ1RoNib4N1ucciGW77sTd2OZKXm7ip861VGeG9001fG7Jx7go9+Ddex3vNu8TVGfzu
OKvYePJGSIYjApyq13cqSvIvCcCvC9ciVhzNiHVZgWjuIodhT1VfMm4EfeQgFK0671Wleti6iUn6
qe3uWwdMR+7U8wk/Cb+vUs0aVywx7m4zbWZfyZVnJdlb05XdZS+84Tqd4+LsBpJl2WUWPLZ9sQbV
+iMpMmSv6YtKZLNLMOEeIcYCiDFkdo1eHkaNMdrfnAGn0hCCsOBrm5s0F+rWNiSqpYJIJ7HvTR8J
ahj2RGMH+Y3RmqArxvLJswRAn0xet2Hw4Fp1fnbM0VoXU2q/m/NY3NV9RskfomokHcgOaA/OZbYZ
tX+jUWRurB4MbNDnHsM4uKkIk3HdxT0gwG5fznW3hSEDJ0Kd3PmmpQTd9bTb93kOF6jmaCZbOsfa
MO9z1DFXpYcIbOiqDFupWTfP7Yzfvlbkab/26N2ngxEaBIYg+1mG4yjZxXU3NwQJ24O1TgYHL05Q
wQ0zFOFKDGriARJZWV1ihKCRO8QXlAvVvsqy/FRBMbo1rFTtUhgQl0lV1RdBiFYkVmm4c2X9Q/Ru
cFcAlNylrq7eZm3me2/S/tNQdGLbjmQbQ3Nwnvm+1RYRnHdd9mmxj8aQaBO/Tt4iy8guFABEkBZj
A7R2UusQtMyFMlPAwm2WXFKsAuUUlTzWzkKvRIO8gb5iXhVD3fFVhnRrNyQvt2FR3cFfbh7Clv5y
Q/jLrY2x4M4HtHGqdTGdghkRvek6E1mRtNC9wYkOEpXdtsP3tI4Y2t0Rha72Jdwf0G12tud4lr6G
lUdct0v4eK/C4LkWJsK4JKoufJ5YDjHRZZtM4pqO0ILt6oBKkm1zavvGu2R+wzEs7s0H20zSc5G2
zlE3Q4hbUnRbM8rEVU+06hbyVH+tguy9lip7SJZEg9QVJhg9BFld8zWUXrLz0ZVDqXL6Br5Oklj5
qqgp6Qd4RTdqjBLCpEK1H4oU2BcM9Zb33ydDEST6FdI5BIe2iMc93CP5LOxQbidUv+SIA0zCz93v
vaHXEASD/KEv7eRk63h850EPLltl8RgaXu+alI1F1O+C2kuO+KDldWGpioa35HGOW23USFVIAM5E
Px/L0HwK3Ta4xXBPpDbLxjkuE3fJvQNo5EBeuec1oMOMXvGqMFERFU7cvUVwL17BMKf7XqA+CnW8
0wDkIQtZU7LtDSu6Gayowz7SiEfOfj4g3iK1mI6W/qKv6PV1YCflRV1kDu8oskdWk2spW/PKbof6
whECkbuKL2xfWc+Nl5pkdKgkeRjKWdwaput9d0Yz+kZoWnkB/znb2gl/1iL0YaP9koFXSrW1A9mB
AkGN5EwLL593RlFCZaU6gWrsVOWWU2T3VIoSNWSbfa/dKb8sPULJBidLNG5Koz4he+n3DeG9uI+t
1Ho0YooDAosj1DDC7q98pohbxACI1Nyhdllxwr67m3N5xHFN3Lm1kPGbQYr9pBxmDGGTxfQ7DG+n
owC1v5fEb50U00PgaXkvzNb+DmaWaqFOkjjeLnF9C9a41zwYFJK5ZgzBJaLO9t1Xn0SrdeanABWS
2PBehGJrIZ2pePHtLthHnsFMJB/wCA6DjK5gec5nmzCLg4IzW8rRJMZ6GTLUBkqDQhnzDTlRjIOg
kRevMHTqm3B29NXE2JeTWgZ6AoOf8tXwLVbztBVB2+3abHH85INx1TAk3WA5b+OVapV7XRdhd2k7
2toxZE12gZPBsZyi4ovXFeLRWGCCZng3GH23txxZkbI6ldnJi/v0muIHllH8PrN0hYP9oMP+zVLJ
MZywZEtO6yu/SYubnEnpXdGHeYsWLpWbCp8XM7l5jq6lWWsm1dF8kIWB/SXh1Ybbu+BrPN3ewx/C
T12FDpbk2u6uyT0XLlArz3vDpcK4jE/tbktd20+Y2J1D5Zblyzjj4l/pwXQOdIiG7z0kj/uZmO/9
NFaEI7QiPMQDIGHim12AUbQy37sOVl8tl2Yg82rgxw6mRcMJ1brVJAaKbDj0xJu9lFVrrbTVhYsq
wGnXjTEQYw2Ow8/pj6ysKFWbnr8qb6vgEHjl8MXUaStXfjS47Ns9HYmmADtXzRwiTcbpXD4//cGf
LbeFlnO9wfnl9+tsGfeVlQmdY4b3fZEPYUYOimhu6O6NCUQ2v7lSvW++EeWKczj1ER8WWRKQ3GW2
HDjcyllbTB93CI3DewMXHqhvT4eYsqbqhWO0CWaFkEdNbgDvP4AvuNmErsTzGe7vuo9k+Q7xcd6N
Tmu+2Y1F5LDjGoccuOOt0ZvddgyigrqVKe0Rv5NxhY1m0SWPOr/yVYRhirl8tXfDu66xlwg+0g+M
yntoichs+sfWa7eDdt23uRPo8RKV3Lu9Ud3PnmMw4Wqnc7rw3BoZ+efFtvSaoI++63LbvsIhES9/
ufi2LISvZBkkcHgkLp/Kyq2TztBg15kRPQZz2z4EeZRHm65Nv7HeFNdJP4yPADDSDLxXDldLNeXr
MJWcC8okPyQinC8hwQiebaHOvR6riyojaqQWXXudApldVYYteNoi86afWMGacQaHXTj2afDD9CTZ
x55klBIprsnd3FPN1PVW9S4PnhyjgwJ40y4dgPSGBh8sP5cG32hM8qKK+oY9oxqas9kkxC20s54O
4JajExEf/vfBUvAv5owIGodU87MKswkPuzHYNgNjCm6MKp5zyDV9VyIHhmKnMgyASTlkTw3k2xeV
odfaOiZjBJwysxmhvx+yxw7H7MYOJ2vrSoP5diAl55HKpPyMpRTA7xzzqQdKv5pNQbOzSII+2+hY
A8qipsxPHZXzN3PQrK1ksXWHmm9nrOqwLn/wP11/TbJSprfYdIKBQbRiqMFBzLszEoFUmxnB1iWp
3l0rVNaPVmvR0mQyr6ilUvUNmPa4lZ4pNfPbqtkn9miRe5rE2UuJuIc4RdgZwLBwH6ZkqCftvlAO
FakxT506VS4KFAhTd5ZXdTnpCiOvhsSEyNZvmM4XGcfNj97OCs6wNO/LC9uVvrumcveGUzSlPv6/
2AqmTTHlethQ5RrGDeL2NjwNNYq7y2y0i00xU/ykRqqIuOirliAiAAUVL64HdYtHZoYk7wSnVg2K
93ue0XgUOJhACyce9tGitjdeMIc1/BU92Zc6VVtdVapjyO0xiAKVOq+8/2LtTHbkVtIs/SqNWjez
OQ9AVS3c6fMQHnOENkRICnGejDQjjU/fn99MoDMLtegGeiNcQbqKCHe62T+c852pNw5z76EOdKLh
NVc4J1j/+sDUA5g+aGr+LF20wMC0XRJijLb+6Vmd2g5Ic7215hpFd4qKBaJkTUBR4w5/Mvh9F3Px
jN/86P2nTCYUV2HSjUeFg41eLGifZpjlPo+rFd1Gc+REy3334oWpvg6emT3KgpTRqtWAPzxlnhlE
oVUNCFaYYuVUedwnbfeQgx6lTfSKH2gb6OxAZYU/C+yRjMI5sN8piShiQmc6jdaEhLc15/axCEvn
G41+9wl/qI2rzk1wKoFnN1WV05fl7fMd43BmnZ4C6DT1z8bGujANGQJvdDcd48RdoYgXLeFHlLOe
plXRNUdi0R/8AKOnWV1h2OtDroPqZZbzyD9CvHSXhdZDjXwJd5plIc+xmepqapXV0oG9qFiFWPxg
eKTSvZn49rVBxi9ikYt+FzQkaS2Fr/YFl9tbWqYgpHC+yzdmhhL9iTUcezkFm9lTEtx4bm1UFLgb
TPkeDdESPQzkrarEPPhYd+mCyrEJEWiL/nuqk+F5vBO/6feAmfDAZMHandVyKSyLroCe96ft9eGB
uWh6stX8PViKGgXQoEKFWBU5JCwrmOOwdbBuTpyyLREtb2EqRqaYOtsXbpp/Lybi0kH39YZMXyM2
x7HgHrxLO9B4bXS2+Dez6VfGYAbnfhDWr05Q2yxzZ3wP0ZTQ4XrVt1qG1CLrG6/T4/0LN3AWA29a
N1nb55u5b+bLnLmZt/FtZbLOVflM1hv7UQwLjnZXnaUIjAc3gkU/2ff18uYJcUdULdPP3Oiacq3C
eXyYk+CmstG7jJzjqHqWhPhSBjCgEx15UmO/HMSEp5fP5afJv+KvbMMD/byQGZOPBB2sOrEYcVEP
P7X9woz9IHpu9MA+5FMwPph94HwMooOuyOWOFLsZD2zC2s0CNPuNaw6dYIYOp0i0dzWsGeNBU+DH
q8ow7q0FFXfdnyJfAOsY++63rmaGabU0dklXq7UxwxF1+mlMiIDQAZ5oG6llU3lYlAEIr5Ac20SO
zmjGkzGdd04ojB2HchXXsEMAtUm7I9zFaLYIkIJDG9gp4C+k4s8MBoyHPtHISImpsF6mIkTAahTz
YbGGpzoR2c2yYXVGBnrRgHCpCxL89YjoaqN9zaFOnKze82yM03qx7+Es4YR9MItOrYo+JsMJ3ngM
cPBpgWMzhHWuqhovNRf5URa+c6Gy9uOQSuhDWX5xqj1EoJQa3QYUInMN1ZM9BFv+Mk8wsxnAGnoT
Odl9l00n9hjohudTTeokgij/lYqF27xCaeV4LNfKPG1eQeOULynW+SdYwMEbagBkukhF62Tlyt7Z
hKlJ4kKROW7cqZRnHNE1A9bKfh51A9Xfcot4pI46LCbzlQAOFAouVJRDX2LocrHukKY61/luolDd
cYAX5ioPzGltlF6SxVHmplRwWv0o+eSOgOK9gtzjdrLRtaASP7DADpe1Hvqu3g44dZ9GKzT3FY0C
KFWGJhMdnJ0z1WR5/pijd7v2bYspCzr1LmtRn02T559nt+n3MCKbbdgvReypgY/NUPlcvUV3y+f2
xgDMeWUAjOlr+XFHBdXeTD3b+nNOnqPCD5gtZNI1aKvI+7j4MvH2KcS6p671HMA3Tnis9VRd8qEk
RSGy0fio7E9v2dZzQGn2IsuW7FpKmY3Rq+fExsJOMzk9TfVk7mXlldeZa5ttfLMZ0kI+JcaSPvtL
DWR6FP4WRCjSxj5zLnD/5c7zu3Erh5bTYOK2CYV5MtPK2M1JfVCVCHbS5TEqsvHPSIvzWy/mGpPT
vJ60FOvSwsKqWHgh9qoPJiG+m15gJw2ygV4uCcaWJ9xJN4uzZC+jlNuFna3TN90BPb+9MfXwyx3q
5ZROk/MQyhF9oyhdejYDWRIgMgn+EGxzW5qggDtoChvbe+jxotAjlR1pg94gETQFXbbiSEQDTWV+
CkXGrWBsoqK5qtyQn3Xk/Zahke6kMVsH3RD3wCjFf7zLi9vBPxNfQkwJetYWzdRJ9NkDo9+WxUC9
a7PisQWf/DPrFgCfC/23PdUz03qlWX5br2V0596hZWOrANOKbUaqZHdwRH5KG6w2o5ir386Ieq50
xI9lSc8IPi3CgfMWEKtlp2QHd7AucG952Cwvkbd4+SGw9dCt2qgH3j02bKsoeoKTZ8wlBHFNaESl
g1XreM0mtHBaJfcOxSNY6EcTRv6pVnjvHEICXUfOALuZC5tBWqq4yr2fLR6sZ78nLxzFtU2jPhm2
v3V1Me4R6UF2okfJjp6Rl/7OATjxKZRlpF8IaYnrCkXnT3FeLK+pY2U0c6qlqdJqA8kW2A22uw0B
XAQUs4NgKoKG8DExXKxHHYDFXEZ494PQPlAQx8z87WPv2TlaGjVNek+yVP6VBAn3Z1DwSIncaosX
UhsK1oqWk0VfaZ5Ib4WXLlibfWYkJz+n21mnFEPTJ+nQ5SMcH885sNhmnqglKxD2ssW58tQC5GPm
oe1tJqU+1F2sB0gATbYHnKeRT4KKyJ+KSZXPcnQ5bTk3mp1TLEw9p6RBkOznfvDZQcX40q3t/S4D
IHDCjWS9miKK8IFWcW0DEtwtqZuswl5bIyRiCoPK5K1mBa1oRJMOUUpoiI9omsAF2JNgTTkGxwCq
2K5AssOqg5tlqa4+XkSa6x5fhH0Y6u4rAxfJNzo9eJgbUjxSDrn2g5XGfF81oR7LvB/nGR6fmzbp
o0dRc+HRyz5D0HzrnFT487z0PDN9zQcG9lOe3wJt/YYEI9Gh2N2+UlQBXoLqsy5AiNQR01b15PXz
B9E884h3njKlWJz+MJd8B2EK0a0R7RXnHak1gse/zlkRpZ7txMFgySeu9obKtWTkVpC0twmDuxVv
NFxyBsijqb8X5TH2dR2Sp4Ps0FCNI8cmVDB0lYlMxWcd1UZV8aLZPr+kd6T9nDsMtCuvvxYIHMyq
vAyOkWysGWsDEzyyuQb8Mx+0LPhIUMP1cVA6y0FBD/yRowut18LX82kZsZ6vlVcSfwqBeBf0I1dx
LcGKU6iGjCl0kUZ7NCQyNhmm2JxKdXs1q8Z77qfIolBj/pqbBjJer/gcUsPaacU5zGx2vuTsOmM7
AcOrA3rCes1Si2EKU5f8wRf1xzRZzmO6WAmxl6Ojf3RmXu4lxfnFjUb/Q/ck/bDB9AQV0wJcqtCR
eZkrw+yZp/MyoD0zil09pMmDo7PhF+0vXdFSJNdcpeBsRl4/XkkjC0D8eVb1SpcI/l6IXUkMwlRb
5smNjDHOBlW+gqzeCyT8W6+e3sahhrjegpJL7F1nhcG+omLZyEUMa1NrgRtaeEzJC+PBSdklctrg
WmqDCkVJx7Re8dRhDknDd+XmHzls5K4PAKyocDeoyvpwguOYdZvaNUWcVMkiV0NeZNta9j2jg1H6
fuyCxrKl7XUIKLtpX+tMfJhNBNoE4x6ZQHb/uykZ6Maz3YyvUy6SfFX3EdBMDCvzurfGcl8mZb+K
liU4B1lYv9qzP4idxI8XrU2XlIJmgm+h6BAes768joGkxiB64mhUvRdXdl3tZxFVdSxM2fYrt56W
p2XOmz3qtXtOUhba+7A0KwidrWQJoYvio+B8/LVYwmIlaNnPfpfACh/nLj95i8th5hFKPpYJYS92
0m1moizPMhswGElWljSQOiQezszS60RFc4SLSMwCSzRCR7Nsxq27VHdAyYh5FBg7L/PasOUbXj96
+3AJN7mvxG4KrYICzz74QceF2Al/1075gpnBH+0LXST5coL1IhwCJplN93socuO7LQEciUAa5/Je
AE9kTDwh+muvTqQkTPequBXgf/Z8fJxbxJjpzc1IIgkjw4tDtTRb5XkjCWBQBb2yndduUXCCNTBf
EUC5FGiKUpodxomzd14rxwm3kvN65zsl6/2WmNFV2SfWe+VY3TFhYRSjjc7iJnf8J7lE+d125/1C
e4ALjAEi10hZzE4sXY9MI9Sm6yqTU8xoyonNzJLQ6Y3xA8yD92zxTBKHCFdMpswEJ3dpn7yMIr1l
Z4Xp2xniguP2VLPjOZiQUZjPlDon2y6L1WJbt7xG0i0Hf3zvE8641nTY3iNHDwLM/gU/dW1I5HwV
CVgruOfjgMwh+wUkxP70VJg/aHvoyUwFS2OjeFy1hQOiKYjU2jZTDFZlBbm/1uMpmFIcv0R58A4B
wwq/UJB/NqH+TlUAIDtybiNhFXFH5gHFcDLfcHwYcI4KARVicjPg2dHCHnvX0Wjjx+0iTrFMDGrP
o91TTDJQXU11eDdg5elr0JuDvl9Lyow5XzVLOF5dNALcEY2ykr0X1OKXnU4rJ2ieksAZH3qj1oeG
TQlaO0Nh/Z0KBDMAFZJHgim7Z56w/L1sOutjsu8W6WBIN6nhESXYJjT2TVut+0De+1Ct2LQyG/1A
ujm+lovNuCuse8AVi0W2irD7NUqy9DtKF8IoE7PcRP6in/uo785N3dSQIpwKMLQYjs1sdrSpprKP
Y2n91V3L9ew0/ckoaMjstKqYmIOaNkbCle53h7NeKgxmA+zoK0Of8QC1w/iC1eO/mfiK9lwLESkY
iEx4K2Jr9DeVPcvfRtTfm087sVaBPfnVmuCXc7JMvBGtrCitXfHZEtv2y7lndYgsXZ6BD6qJJCPJ
aEmzYdbo7duUbMC54NeSscyLBrIgSehswhmj7Tg8W3M9XN2yZepgho06jtpqaGNSITdsFIp9fw/3
G5fSvGkHwy69RG3tIyurINKPkmlBx+ELf/klUY59zbqWgsQKxqOo7IlPMx+8Lh1YfIZL9ZoJbDE9
Ht3ZL8s1oFO1oRN+CRrj20ES+lJ3pBL4aFo42pUNFctffghUIhs3z99MQ6gHLdPgxZkxORtatXFR
PE4Mcre2W8iPsvWHm2c584eRZCPemkSenDYP4Tol8oPT5aPIG7XhgddEh4X90VGEiAyCtBBInOuG
6/otHemUE0+Vv5VKhm0/2eZ6In19lTVt8JSgrNrD0c9T/LQBBmdrir6QhHiHKhh4+0S4fNaALSCK
6MX+VTsGhdrQ4fivKKBPRe6lcQMWb9+7mLkGn1TTFFfI3SGU72iyQ06qtDvM7uhv9X3N2U0E1Zo5
9f9s2mrvVl61Qf3SQOkbKTtaTU9iRGP9wFw3h0Y/aCqCUe96NyDOGeUJ+UuVc+uCftjU4DBjI2vC
k7QYf0Cb9m0SE/sy+7XkKttSaUdipR0Xwn+BlIAMu2bf+wyonVp666B5X5zgT6mNhzZBcAGuaVs0
BAKZQ0s5RdKEluUzvEawK0qTTZr0gLK4yJL2OjQYhVg4nIO+Ok9B+4bfaz2a0WYpGYXNlSIMyKWm
J52dRdbIosxyY5UHFrGM3TN7vnfJWs4NcnFmy/9BXU/3E+FrrTsshosTlwPDFu3+naVaIRxBWdt3
Xeyn3aUJ5c0NmfK20bLzJQCeVopD0Cd7OYTnQYFRzGVurTSm7ydmCy+F1ZF6EM7oJazqofYCuoSo
MF5aV84P7lIY59rw0U6Dob0U9wsDCOtzFublg9cA2WmXnMl93Vq7/7kQRM+ouEGJhmfny8gy90Kn
bYKhSqHcD/nw+pc08v+3q2X33V6/6u/h3//FxfKf//rb4e+/T7/bu43kX36zIWGepYv8Fvrpe5DV
+J///neo9v1v/t/+4f/4/utfedHd93/829fvOm/inFFA/mv8Z3uKhbkUhe//+uev8I//8/4j/Me/
7b+E/mq+/pv/5x+GluBvBHnf8UuIOX04KPxrfze03K0ugHjBjfMlMKbc/+QfhhbH/BuUBptPBMT5
8K6Y/D+GluBv2GOg4zH5wKIReP8vfhYL4eB/URBTmEVkmHoBUEIgsX8Fd/+TzLS0bILlSd1DTGi/
drO7CUj5M8Nxemlzg4y1pAKXKRbxw66OoyImqWbkuK3N8meL4fIaZHw+QfegtbfbsX+d7fPCkUdK
iA1Wbfghu9A4+4wTQ7sYyZqayZZt79vvD+4Bi8BxDF5iGP19GqQvpi7qjQpId8mjdrxZepLXoSbN
qi1ZRMN8EMJqqIFH9v8VAKEuUAdTUkS21lQwmQKuA5oiIGUE9MKctdZ2qligAsDSu2GZm3iIgnoz
gX3jZ4OzJ7+NCMlM54EuHeQIJCrzvZXtK3yvM0vz0nDtbTPTVwjfW2Lp+MOXGchN77bLxRjEE220
eewA4QKo1/nOYd60mvwPg3/9fRQY2JCC36bAah5Ss2vXVeUEsV1G85G979vAuTz3khnq69Ax85VF
FQPyfAE8kq0oVs1YBvLipS6nk/BviRfDnnpgi06Uzew+2PC7HLpIOX6hK0IqmPlIgMb2WLbBvF76
YRs1JbSBQP5xGdKzcBk2Q08OiZkj4uqaC+uTilFq+V6XmQ8MysUxuKRr4lgMx1t2pupwyJAswqA1
yudjExFfw/IBE3DUQY0NCGUNmg8AW4eiss+SqNoVIX6suNj/cT6yqklsXvfy3U+jaOOgNFuVbkFY
gws3UdLBEPR885gHVj23hcBwNxv5D62svYGAjaHzg+Ux8HaF/E4KLlu+NiskdBjFzPRnsCbCL1Pj
V23YB9erzrM29ZZN7ra/uwzTxHrJixs/+E/hWO+tKKuD4SKbCyV/GDB5N6N2zQmId5gR99q/Nw9u
QzsRSt78nPEYXmhZkGcopLezZb2HGrf2w2WfgQQU+YTsiHDQNPLtOBLhy+iWn74XKdZr4pSTyDgk
9p38JH67f4S4EAzLprBEk1MH5oZd7alL63rljHhZiZAE57pQA7jR0QrHB6LQvlSe4xuNiL8rlqNs
Jtjj+Z7fuFSKQb+JOpvGOxz/gFBh60poDou1BjVi3xWknwF3TMrmiAbFXS15fzUcioLBlztdEXfn
kGavTPfmpPKx6gTTNlYPc19lj26KWTRxf01jpbauUXkrN2d/FdpHYSGtNNgvxMnoIkQpivguf5pJ
Iq+mhZ7Uu1npIlZm2jDT9JD2yvDQMAK2VfVjghl8zIK2ZJnKB24QtFfOGLK0YKHeYhAFOV0l+QXz
BGF0IDkqzpItI4F67fcCWzACJdnXTBHxeidl98ed5PDq1tl3RWr7K7AGtM1FfgP0L5he0uiWppyu
gP/J7WO6sg2YC8eFkC+AxVjTLm60znMWOxpoJP4kgwGn2T2n1SuO9O4ymbQ8Sn51yNtuydSDKrfK
o2QWcCmRCBlV8qgTVVFIa//ETtuNPSkZLvX2xU+9asfGEs5Ikb26PPU3EcqnITGTsxiBaDYawe2g
vEtijM0+VchXZCv3sm/UHifAcFKChUjvCaRGwuiPPdqLnITIl9KvyOWZPpOqSN77Mn3UVv9c1tV7
TeIjYmZDx3Ixfbx25rGht3rvwG8kJasEkpTNy9SnyWX27O+0vd0TCFD2ockNAfi6Zvs2JNnNtrv+
yCiR0W5QmRubvnu1tHNHWwAiObFqc9e58qrqQJ5rfpRzuHQ+g4B5QHwpxp0ZslybR8/ZOig2dp7E
PuVRXx59sAxV34brGc7MKeQUA3SL0mNmJiOEfqZ/kKehuYVjFmynUWQnKZCiVx4y69BONqGROads
RslilbS/zDl2U3dLiVRelxP6gRSJDpv0iOU690eZAQSUS8BbmlUKJbqSsD+6ZT16P2GEvOQy+/Dn
ki0xwoZ11tjP/VVOfbumTmYK6LmoGomhSIl6N4dQrEaXas+MPsbC+uWY0Ul0k8UQGUVpSzXHwiVj
Ct5OKzMLWG2K/ufIXbAeCnCHy/JsN/cvLLEsB4VcS7Dnq7nk/E+uzLlzRPXJz7LAIu2m0APmIPxT
+D+oUorYrhp87yj1Wwf5D85Kc3Mf8XPKMUkZvGWlZveNgJl+J1mox7qTxGAJfOdT90cU8o8isXHd
HTps8Gvoq5+Mi54RLOG/RvRoN3ACB6sPETRLpgWQ/qQmhdPy/ni1O8W+mX7M2nqmDBMHMXuvaUAU
HMfxMzdeS083rvXVGdPPnGQSGlJ/W7Heh5hnriEwNr69bNKC9aUD2DGocfS3KDzd7is023fPsL66
jtlzghx4ZS3N5u4KbW4NTKByUbsWosuqn/SC+q1/HqzTlNUkqH64uXtNNP2MquxN2oM+DhpGBxB1
/rg0vcRqMcEsRP94l+nhY0t5VJrlrmIFdJTOcC8t1B0son/wOe7jxZgh6TLRXBlAaXbzNC47tBCi
UG9mFf6qvYaQawk1zCNGt6L9HQTCL4VTab2wk17dCYnrgYc97eyE+Zl4B7Bm+fNXP2GLR1GAZH2g
91edeuhT2ICcnaAIjOaDE83ehlZQbdGirYXMip3dd6QrJGwFsmJ01yyidewSrBSD+sUaaaGfqNdh
0+DxCu59XPOIMJBgQBQmefadIAziJdPHvODmHyej3gm3fTAmNsgjOoKVGpJ0g6rgbJhBnIeEdbIH
Vxu7ZgqSO+EpaY1rltVOjMulWSt0KrGaHBaY0XJNFYIv33tks38n+qBcmBRKaGLs9o4C7ZB12WcR
jXys50czoWdkwhlXfOjHtDqPNLwroJyPqLp/JkUrYYRPXmyRgtWE2aOOvGSLrwCYBEG6bmt8Uyy2
EPMZgy4obUR3vw3K0+A3zoM9zDdn6BAFtpB12mo4ZN43O4+S5eHMkqBqq21TDC9ChiUhGiw921B9
UH8Wx8VJL1kJBMwyzGzTlc5wQe72OPoWnKTasPYJW6Wtwea6VMFzNgOFHRuy5sjHjZTxzPAKQn4l
fhtzxuwgDJ+G8INNo8FTxprBKZM/5P8q5FIbL8q+xbQQT197h9T1HhK3DN6C4suQc7nJ5mbNUhtr
L0ILR4/6E5BmrLPg7Cedeu7MYmbcSmM5dsahoJH+DEvGsuV93up48z4ZmmcfqBkReBRH96phdkqm
Kdg54iLJY9DiEEiiOLdrokhgrztT+Op2iQWY/77z5cVLsuqp0OFrVT2aPmL3gGECkD1+qSiuV2pK
9yL1f7L0hXwhmxwWlo4hGTLQabqt85HlFSv2b7gy4akNYXzmoH4vPeNdMk2YnEb8QLNqtmQ86dPQ
T5vGK1kMYinbN/5yDrVKY8huBUBgs73Y0t2WIn2jRM4OCA7247LFkNG+tYZ+WbzWOXuZ98eMar3G
yHitSl3s20TbkKHSeJKRPErHzXZ2ieFgWKru5Y4X8/pLNJwTlNKEA+k9mm2NJ6CfdqZffSJFE6cw
5f6HEjjGXeHmu9H3yxWylwRZEYL+wkDJjn7tzKJ43s9Umyf48tlRN2I5MDlMtnOVHDN8dI+5+2iK
3yIx2tOsRHVW91+KZpsE1rCd8qw66DS1jkNAijOiic3kWBXjDyfbSJd0mja0Ps0qyz+H3HxM+nmK
hztjxEwMBicd5Tfj5+WR+TtQICNbDinPa6kja9db5c1u6ETaim7eQWO7bhb2e6UHO7XnOIdCF9X7
rOS8D9oaWck8XkmgsbcEeWJvYY+3s+sWP1aQlWfW6MBIx3DaKrdynobYfe+r4KOqF/1CiHLxIgHR
e3N2VKBCGFnWjJokw1Sroz9Lre6a2hV+bbvArGJT3BjmT/Jdpttihui80FRc2oD5PkK1/SxZci21
460mmYvTYvf5ypdqfovm+UVkRASwD38xGdNel8bgOS9soLikqHI72VsuXBizU2RfJXM4lq7Gj6WN
bo2X2DevkMs2cw3OaPBeLlr6eDEtwsWB324ZBBEo13i/K78NDz72+bqduotB5Hyct4Ke0FvSTVsP
tyxkmdnanb/JsjQgKLtl8DOFzo/JKZ9s40CpWT7IIuOu7Ayo/EvanbDSUQfwJu+nys52bDOh1rTp
luV8foPCe3/8un1b5gtS36R62Swda41u8PpfkIz4G5F4oxOJ0Ak04iAHR7B5QV5pOxmbNnd6cWfL
3pWzRXGDGJE1cxNtMA5EO1ROP+YBsx/rgvCS1yYK80aT2mtGV6uP9lbYeFumxo9GimcFvTY95kNj
pMeqY+wd3eUQ9oKHx2VfFejIeQK75jzlEwLUvP1td8RhiyBsznbRBiw/M95cwLwEYo7nFLZRVWZv
CNyzOClz7+BBHX1XjL+bLjqZyrMRLeJKtnHC48xjFMdx3qw9RAjbYFj8xxQWoRjIRgQx9UhGcJso
DTMHyxoyVlI6i0BTO4dxkljpuc/bL/NOVyr96TKaynkeIQasQff5O8WzsWt6yzmkJXg2WRrPHFPm
1xhwDDr0SazHsfeh+DmllVvsvSH5IUoOOIgi49Vm8seGctkCAaI7A7rx2QfGB9VswK6oARfqcjpU
s7/rps7e+iWXweyZVkxG6LDp+kVsZFrAXq4r+zgnXb6r3KlemY3ZnxCqtxuVd/aPiD6vm72AVHXv
3qYDkA7xCG7QcBqPrTQg+8w7HOv+S+0v81MfvjbWMZLRfG3DRl/bnD2rQ4F6nabHsMEAWRio12Ca
Iay2one7mh7TzO2+Pd0cI16nj8zHeZW755ETH41rQIERtU2+jRA/XVQHhxAtf7VqU91dLMTBGGsI
beGeMK8Zdabv9I+4SI1DN8s3dnEhPgwokEFi1jEUSYsPkHjLOsP9TJ1fJppY5FaLH9ddO8YJi+gn
JjunxhzAwXXsNKx6sTEAOikVr85vfKKyW6EctUMUEuzMWrvxyCn0EqCCWLsqND8K0X3Xna9/2Zm5
123F0r6ghVUGzi+QW7ET2Wpj+HlHxFSu31JjzGLkNdZmdiXfDD6yfcK3tKrs/DyaacD7DOkp9WWc
A1LiBSOzfaYCYN7VOnscr+8yFeKqxyR9algDtPOjtzjZH8Qkcf9dIS75cDGEbsN2rribW4YZ5Tg8
jBhnFzHqs4SntW7qwXroyPiI0WX3D0HVlyu9FNU2jPSn7WX4MJtil8yF2pmDt505xs7YmAAgTe3e
qEX6CgIbU19Yfqqmgajeh3ACJ3BSjs2QWvUjJLfE7R+QJVSnvsn/YICn6pvenLuGy/B8gw6fHX7l
5TDKtLWnkp92GPZ4RbCTlNO6DsbyfJdbrZln3CvzZ8YG2dNCUWj7RMMIqyWiqzScHYewyWgj4dCu
8rOZDaRfOh3wsbufOK173jkA7chmJ//goKFZ4f3rYiKnLWqBZj60UXodZ6ZxVDLnyi6rTTRwHoYz
k4UQWKjbzIS45325H3IjuzlBferq7C3Hrb0L7GoPmzN/SMKeOjrErGS76AtCr8YUV1lbf4DHXfiG
81CqPa+XdxOZKM6mg2laG91tYszGWjdy9nLC225i9dhRvuUrTzJCmIqmu94pY2Nd9PuQfdzGEzLZ
hnoudn3SECmtHeO1HM1XPzGnTW8646bzREuxp8d9WJNDMlLZE+ktLRZvzswYIMaS66yottqT5yPz
Z/lCsaiddQsEcCcr9562rPUai3N4hfJAzBHoui3KPI+pjwkC0C3FydAJGhl0xlwwxaHRIjwT0stS
0MMcmVTE1KO2Sphj7mqZj6/GIA/kG38sSVK89Zg/+JGkdxDuEMUa8R2rHqSaQ7FsQpQ2KD18hDAJ
Cuf6DhoL161Y0gMZAlBE5DWz7fesdKxjik0sq8Zr1Pds7+6GKdSJ1tPQfyKCRU2R+82mM13j9Ncv
4v5f4PrqXYDVbOd8WpNXXjImNgxU24lbiAfBU+1zNjFwTJmbIIq5AFkKVg1hNrGT6iwOF49BU8d3
o+Bzot0pJQLcgUjZpo+2xtAeZAgvuEF3cMRpRqsd+ONezGql67o6aqeO+CZVdHQKk92lrw+tNEnb
k5qfDCBLuYTPlcpJzJ2tB+nUG9NOl3WIY1EQ1dLW+8Qfb9gHJ+o3NqZ8eA794P4K+1TfOoMJYRNx
9Wr8wVvYfggFUGc6z6UbyJNhE2DBruacjNG7tJDXdXa6E6PZr4U5OGdWbCdXe/mpMWoUwHe5XIch
CELZUJxdPZKXAjxwNH+P2ADrrhtPGtr5BkYOVEh9389jNIkc/2fCcAXHese2vnIOFTvKg+Or4FSw
0wSdI9Fj6//N3pksR45k3flV9AIow+QOYKNFzBODwTGZ3MCYExzzDAfw9P8HVnd1VZm6JS20kEkb
WrKymMkMIgC/557znYii6Lx9t7uaOF9K4KHo9DesOsW+LMZNWmPaETjeVh7JhCVM5R/t5aoJktp8
RUXDmGpRARyRSjQoXHJ7hRFYNxcgC92XoOKVmcnzsY8/sKz12CEBNVRWDT21STGoD+XaBS+wdWhN
XAWR+W5F1bc5GY5zUDiPgo3H1vYyTuzeKe27cVdn3LHKtkGOCrpvc4u13ZCkgvGV8S4lm37J/adq
JKff00FAycx9TmDn5AYMYmoo6l3q1izmRc3xpC6ny6CYkRs22oSOpvTEfZ+i3syCm9oSJ1uZq7qp
JVNGeYv6YngM/ALNvW7utdcP94ornZ+Yvc4b9BztxTcVTuNG2q26QzsVl1oc9Ihq2yel3k+x8y4Q
B+4mFu1PP6LQy2msIAYeg3RNzbpYR7KYd2QzMQQ5+4C+0iiJITUNBv7TiPZ3IxDjs6O5Z5S6fKql
fkbOK56mMjh5tjnuoNaTdQ44Med29eTNEacnVXHSIHWFa3dEHshH+50BAgeb+mHnSX+hI9V7qCz2
l9ZgW9vPTydVBtvO8gWXU6h2xC/rQ1ip+Ws3vwUjfKNo+ZZzuY+DVL18frA1ptMzxWPzQ5Sk0dbS
FVhkzcE5asg9GNE0b6TRd5cq6/U+RdogRqPzzbis3uVQefCmGce5RLasA/Sm8vr0mofHvLDNqzFn
6T1ofqLYy6+6QHD6KaODl8hraqbtWU5E+Xw5e/t07l+DCZ9azULkSX6zVEgrNRnbG0f0NQUK2SYE
RfUlg2KOcaMs7lKMiqQ6GIHG4kvgZe0FnZQ2KV0/z0QbT3T5ksWqzfuQ9sWdhMgAju4lnx8nNjvX
LMHBLJOUDqcu5wfDgXlXWCUWsHQOj5kfkp3s82bneLsWuOCm0TFPPGs6d2FlcWgq76eiNLj9yotH
bvgWDaO/pib0wM63PKEMEUUYlkFNvifg+R9Yh3+zqkLfm0mJOUyfPTLl96qvmmvHOn/Vu6F1EGVL
Y+cIdlRZuA+SkDvWhJkn8uh9MggG7SJip1t3nDEpJgMprIA+j8J6h4cVX4pJX+be9S5RnX+ZgW5w
EPEORT7/nAw8k64Oj33Z4v3UQ3TK88p5CyL8HHdLacSBavknB43w/PlBK1jhXZpZ27jyz+nIWTBS
6Y8OPuVldvS99GvjSwLbYirm5lcSVyfVO09t4b2gZw9XVQL3QtCdjhb01IHYF8HTkVuK6ybH3iCs
WE/pfTDiAXRZ8F3tKjtXbu0exIhc2Bmpzxjw5kdBfI5zetoIdZGtVxyfGC+2neBFL5dUajc454Em
lKOsuRGYOjHIk3Qwbgm9rU3t7IRO5Hk0nH6LOIIRBMTrvhpL9lei5UgkuYKquH3opyy8B1/3ZmGO
uogEs7jh8JDrq2wNLCI/jBzZrmExHF33jjZUzvW9uHPtd9dIsVem5nMYT+5jBnl0FbMquBjNvKzQ
EraTpoGMM2KhP7pdcuTfzPNnaM6FEwF1xSq0VoZkqImqHQxAdzXkI4F3arF3Eau4Gq2LCEKnt500
XukYMw6qddMte6No09kk55Hc+6NKqtPYBPOHPV2gcPCQLOprXTzMPL9efQ7/jc7KezniMXPS9jW3
OAW4EfQJoprtJnLn/Kj7gTOIti5+bzyaZSGPdWUZ5zxcYp7sFKXg7NdnPKptlgdB652l4acnaeJ6
D4fWW4EcYdVCxdOOG/eVzJ7zEJPI8Bq7X89qjF5KzdHPj4nLpAOAZlKEd41l3yiLyA5ZTyajYd9x
DAtiaFrt0h6V2gjKdzXXhIaA4BzBpj7hcaHyucT3UYQT0FF8mqupVqQVAn9vaIX5CFfMxu4m7gRO
ae9wSFN1l4iDN/n3Ve4a1E74A9Uttn01xOgeDR6ke0anbAcw+UfQ7iCjRM+NVW0wqFQPJKmNJ0aL
keYfYB10JXk21zS4AM2tAnmzbHoLOyy4iGQs1EZ1i/HPIfm4BFTYZi0nFb9ceD1K5Ics6X/oCr9N
ag7PXkKI0ybywaPbJ/nbqu4QuyReCgGMYMaVHQGNpAF5gKc39fxdoa7OLUzrFaFw9KKx5M6a43ue
2QztU1JJPPfnmWs25KGTJK8T3BriyOL7/xH3x138vQEK9qv7q9/j02Hxvayox4lU99//b/KImJZt
ew7U839vE7n7GamP7GP6q1Hkjy/83SsS2L+Rzaf4T+DKcCjk4I/83SviB7/5FvYRaQVwFX//nX/C
T+VvpuRvDwCSSfpLAhBp/4Sfit/g7BCBWBrdA2vpHPinj+X2O7AKk83vzpl/fP5nXCWIs796RSC7
m67vsA+XPrh3z/0b+a3H1sYA5klaH4LnJgOhgKnQ2oUE0Z/H2hBHG67CmiD/r2ro07PA5XCbKuvQ
SGNnhGT7iNgBOWDmWBdY2TcWW+tdFNDFarP72znEue76NPbv5sF5b3CU7uOlmtY1LzHo7UveTs89
iKNrTRcS9Og0wfudVDteynE9xvqr0TQsk7PIOxmJkGvkaYj/Zded4CrlRw8PcL74K9IienTNWNwP
PWK8hNw9BfNrwRJpR/RJnHoxciJs6CkM2bo1hrKfuRsVa6C17pl2BvmlJeFAJm1xk8fVFRvcU2Da
6uC17cSeR6RrrvBDRfsV6CD/A8EX4xY2oBuTkLxFRZWsyNS8ZnnTnmP6N/ZdGbmkX+9neXJ6T7CH
gJtj5j6buLChazPl1ERNTLPPZ+66n5/WLdAsFQCrNMQUP3X9uJXRGN0sNfSPSYkdPNcbv19uZVYb
3FzlfI/9bZOV7veyp+l04lRxk/G0txpuUqYb5zefXlnyUDyaMzAPbhkis2Kh9c30YrMvzA3/mjAE
HWsE283suN9Y/H0TIfGo5m52U5pyiO9A8fxiKHYYrj++JUX2CMPZPnrK/B7zcJ88p9lNNo+hqomO
LYsjzqT2wSLUwBoHsgPYHUIrX4LuMSRnlvgkdAcen5NtHACg4nHwYkIZJDZ3DCLsFNv2VZGWvI/6
jZqy4iRy7uwzhMIH/qeXmIDGqfRq/yq6njVuSzXJMhKlCfSPoQ1Y7KtyHSbcup1IjFwxSqAnZWzf
ltyjyaW0C9vHtwYM62uq5i+cMYBA+frUo32sBDmardGMvxZ1TY/Btq6J6k6N/mIsKylDmkeKxV4Q
/uva/z5hBqD1VjU7b3FhtIH1klRGcQydVG5qxL3TVHUXNGOMam7RHvNV1EWSLk0D87BFlorITXYq
i7ZaQhgrTOTzsTMAi3UBCyLMyZvBGs+mYNM5iGvbcLklEN2TFBOE/rDtvsYJQDQNMyZdL7FzXASW
ldfP4Y0DBR+cFnk1KXcdnsMbi8Q4zx/pD9yHZmcdbBr8Tu4fH/71KWvk9BiDcw9w4J8BZJUVsxg9
c1XtUOtjReYjiKLXTvX4j1jgrodfs0I3rDM4OO7CqzLrB7sbxMMw0CqHyde512Ni7OLWtGmvzfIj
0szFgST+EPnOhxVrPINdt8tix3xnYsGsW9nEQ9uZje9IL8lcyoAmT9FvmkyaL2lDHV/sde95qJ1r
LbhtVWTinjUSNUQnr/3gIHsZ8+6myjB/ah2JT5UB/cK+LLtamOXXQ7ZKmFe/eFlAf5ETgAsfM459
hA+PTdYs0C/v3ajd7+DzmvtlN7Jkmx6TjH5EQfLt5MyDzQ6lmw514z+ogTOL4i2REJ3BeG7/wifI
wEvMiLW4MfVwORTfoD/sbIoFqt6yj0PlDKeILf0pf7PahaCBRUecWIYQ4a6SnzWiC0cETNdNp0+f
n4lQiLMsGfbh+MgtBSH1padY/JLke1k79q2yJhAKRRg8E+/52g/BlqCN84WFprOXVjHtsVPNd6Mp
fpTSYu6tegZpVWt2cLF7Qt/hYGW4Dbi/5fN/ffj8b5yxY6IOXnSYgs674fGLOSUuFobIabdGi9+v
Vy7RVPG5lB7Q0/uarQ8xp7kFs+cmEenVthB3dY/TOrVb2ELBd7umx6ovgpc+HrllefO+iSz7mR0W
/Csv26cYBYlYqvwAdcHH0sXwMgk7WXTybQdIH9U/6q/0HAXrgHqvfa25BMGdNTurp8OjqYevFigL
ZyJ+Vjulhi2SqJMi2vTcB9jwJtc8ukPs7oFOIKTG9Qvvj/yYj/mPoUP9mv3sbBa2Po70rIC/GC9N
ZOiL94pi/tCqwbsGAcbDKfdoZM7jTeh7AIiQAg4pRVdfhiH9aOA9rax+om4QcZ5EAVyr3qJzMyu3
+Vfbi+2XsIudk+ooWsm8p6nT5Nty8rfgwSar5E6cZmgygLphAo2ShSXlEJjBjogUe6MxN3aZW8fa
Bv/kB8x+QwGOEyBptrVMk+7GYq1c193h5GfOcL+7E4d4u+ahW2CJWmdEcU9FWPqrEfTrYGGUTGBZ
5G24Kb3epNNhhIQ2+899OtfbIvIoGJM+mqo0hgP4do7DeJ8WQ4W5d7hhpmbSbuD90/cRQIYAZZvf
cam9GZ6Hhj5r6zGG41d3pLyAr6utsWNzkd6bUha/f5i04NDfek85UbWkkuNdW+rxbipoe5saD72C
sXelYJLvKJ421gIJdjcgz3oOEb+pq7sbtCGCRk68YYC4TJVHJaTSwyVE7t+GsUmEyfDCKz+0uwyn
FW7HGaBf4ZJy53Y9TfUvIv6brBX0zjjktmTJMKOJM+7mNnkzomo6pkRjPJJVQwwGMuhqXKqzu2XI
v9cYFe7J6kwjMd6MIKExieVoVX0kvXhOW3h5wVxaayao965gwhtJ7yM49KSQihtt9cvyHdSAC4E6
GFlZFdNEx/u915qvqqQcGz+QWpZdxdWyswXbl+MwCNpNW8h2G8UUWkvDACvYgoobZVPCVvJuCfuN
PXYUfUrQltdJSgrMWUCqgRoPVo12MtYXm81vgK9link1G2Aphb2Ak6wp2homT8rRR08XecJ4vXPS
lMSCMW+LIHQJqjbtXdgY7d0Eqk7HsbWPlobLWOAic+3E3XUkNYFRZx9GwPylUyBgVjhchqoK76o2
287NLI8Zbb5AMPKfrjl/5D2mUwvVGBgFdqq2hvI5hxi0krRbItCuPrsJdXY8K9d45c2bgacG1ZIw
6CJ+dARQSBBFPKDJCecpXXCJRUdJK1Z5TojQMEV+HtryS0ue7TDNTY4Dx2hOxbB0EvrXSah5V3fV
JlP4JQpPcwyM1a5wUAcAMu8lgpwiHS8s5MWxJ5osWPrV5ITOfsXsqi196WeXFhFLPXS0FK6t9NzY
Xn/M6UVeQb7YegrxxYZqNfohJuGSG6PiT8004VazaDZZVcfHTAXw2nKson4SvTpOvbbHgiNLV9/j
GJpWqvS+NCLuH8Z+a7B7tnV7lRMVYU6MGFkbGYl9ttFOK2PQevprFbEfwT94BK9ukBckRdJWNbUn
MyeVZIqOonXofDZoxSLqHdyVfsrA6rMniXTDkRrD8tyErCrAvFeDig6ENNdgxw62i7CVJkA78taH
Ws2beIBsYHFSqYeoPImaWnIavDL0bvcn4lN/NPs5uQESq7jfUdoVfJXZcK8zgJe+Pb5X1jmX4oYT
+JCkc7W1/OG16gsyHunwxBFXby27JVEz4hcsQD8AE1Rbt7UQcqNyZU4Owk6ZYZzwOfw7huC8PcQr
ZEziI8Y+MDFxSipZ2Gqd6Fn17lvVHJTEUVHN5Cd7kK9pFUsIEiQwGnYdmnGgKt8GamGBVcOPtCEf
KWr2yhZMrJG5l3rOXhuxePv4wXDEeVVu0pysBAdsMj3FtnyDJtRt6pYf9f+f1v+XEh2u6VCk8e9H
9UOcf3xnWP9vt+bjx89W/SXa8fsX/yPaEfxmmr7AlUuvNt1K/xrXPUHogyUmT0tWztRGMUn/M9rh
/GYLYVH6ID2a1uDO/TGuk/pwPE+S/KDLFug3v/W38fw/jeuL/sDWcCIFf/yxFKmAoLZNl2/YQgHg
u1l+/0/JjtBjL1y2U7iP6aW7YFcim9AZDmbrcjZXVUX0HG9NUV1GWiFISNOt0xZv2ZhhTyprduHu
bMUMTWHRn7t50L/CXPWbQhXZOSAnliPrGemljJziraRVYNd6EIW3Ehxyvu16XMiu8pI3j2fRmpvR
sAfEA+wvLEs/A5CCpr1q8nYE+omQEIGbMoMv0mqfW9NwTjzQe26Ig+NiD01V/WRXweuffqj/AznD
+TvH3cJjLFzXty28/jag+b++PuyA7TB0HX9P3eNj1iSgpTA6sPNsg7U1kKlGDtYmDqgpenCyMXpm
n1OAP6CtudwovA8PGVvCb6ToKlhMrlCkrFKJlKoV4kRH/VDDdIHF38JMmHVV/p4lkfdoqWg4ZTG3
N5W1ITsZjzsK6K/x0aaH3pW8plHuAADEurnq+oB7DzCW7GGi0/D+P78EHmmhv14jluOYFhcbChIX
iGP/7TWYICoSEYvMvSUifNg0j9D2+wTA6910KSSzSuyFwovqi9f0nImM1tE7fxjJStRNBbTdiERj
bcWsSubeGQppYgu9aZJs+An3KHoGLK7OWWA3pIH75l0lZAOUscXhTL82sRn6sr7XNS3hDl7/29j7
FPGaASepCQtpYLXqZNc0mpIngiADHdY5FkPjyLWZmt12mlMbR3zK4CsHAowBA0Hv6eCdB1BBkMQc
duRWi28Ac/uriKb6mkWN2im9IE467b2VRhMeUefD25THwyOf4j+vBiYx4EDzJgg6fzvzQNlrMAz7
UmrnYvt6OuL+BmsIzgk5vrOjJ3KurF30HLWcoRQQxiRFqnYx6jVayF0KhhpgIQMkufYed0UbNq+d
LaxNRJTmNVlq7uuscH9JRAewUSkYO52Q3a1Ecq4Ejqh139ri1eiEfR/gentyWm0fSNLC6ZjxVP+E
8Da+SqOUr4IdGGvLurnhiRhOJhThg2O56oIzaTiDQ+ZwUzbduvZbjr5eb41U0efFHoGTp6TO0+ug
Cxb3nDPivXIH+iInHDDJVDdPlPDBErDnEjCQZX9zKyd8LkO3DNYh2dou0c66m4UGy97O+Ts0TX03
O3Z3wR+joCq247nA5c5GN3V2CGrxxRMT7E0cZg7YGWwJuEp8XPfNAF+a6Ol9a2hglp6GljmC6D6I
XHIUcJ1i2zQavPIwp7doStSxJ4Iqx7nb4HeDWNuwUH60Ksxw2jsaeLd7t7gWbf6cBfgGemmuM1bJ
N3N+CZa8aCdY6HChbgQUv7U0Ih+mOiHkUBj1wYk4jCV53dwlRkpPJDkxWKUSiLs08C+0maCLM6Fr
s/In5WPtTcURSkz30oxdAP+IYHCGarLtOmV26JxTQEt1XLyMIlX7rO2SjQNSM8sFORp2UKt68jz+
7LnZ1w1kuDL/wZDKuyUc6I5kRcKZPzoPRZe95roz38pYgmttJzLhgTbnXU6zY72hZDJ78WwkLyuz
AP/YXk74gDfEFqZZTlx5VE+q98NVCn1yOxCzAh3RWRZ7+cj5St3Q4pWy03k/yH1uzP02sUpctQaD
5ia1au95MktxD87PDTdKV8XPIumHFyYbHy8c/2rqTsed6xp6lSLafm+hB236Jpk3ogJrC+MhsL+B
u4KIbZPew44ACmRWzteRalOaM4Vh7mjMfoFL2D6MOnXOaCv7ILK54Xh1uZ/pP4b6KLP6EMxmS8Iv
m41qLScvXEgfcEfysd9FLIxevBSQKH81sbQC4p4neQOuJloVDIPXP4lU8caJPjgEoi13VHg33sqP
vvkFxclEjH1/G+LcPucZi58sMMZjKIocOBFYqYrE2Gbw8+SY9L0NuMJXy9KdfEAxliQJgixN74Td
JkcHH8NdEuWYa0rpXrtW+I/FZIVLM4Jqd7Zqgp81RL/biDn++5D1w40kdfxi9En3FDo0+Gwis8dI
FSljg45ujJscwfaeZQFibRwr54oRqj8QF0rhsPCl3JtshEoOCOKWT5U6VWEF5hyFZ7GeeM23sRne
TDJvm8A3YNikjil2eehbe9xZ6tmL+IcnnF6OkJ8hIigwgs9R4LfT4lp1tk7qGjcxl87Rk6P7lCel
vCHkCdIJHBgoRiqfqxKUKvREtrCOESfdJsdFVKzUgPUbyzCxaSbV9k5WRLjloIMDFlLz2xjM/Xfi
GxxViPzjaJvyyNlpPQtK6WXkAcC2eBkRgQVzA6/4Gl9mzE+1Ss+68Y1TUA/gU5JxPCUeRhLSa02A
YQzoSRwZ5ldr9Ck16nBdwLddI89n+7gI45OCRoeC6/ryQU12+p44FDzOpimcldPk3bdIDNF71cO6
MD0XH1uZhoQ9w28mJJYt35HYdtRGnTmkLCUbXpdxgDLjB6Ome7FwshL6hvBCclKTdG8x/wwKITBz
yMUEWkHgSuafpm0Y46or45K8R+zQmY4lYOfHXU1BgM0bvWWGGKaWRChjGq8D7m8NFYQv9ijmthX7
RSjENexKf9y2A62SBtmatht7hIUSA8qY06/NsF4cvUb459nUREOKpI4eiX5Me1Dk+akOU/M1GePN
Yol6tRBW39za6g9Dn1VftBDJl7A1m58pTRibAFfRukKO3WCNenUkIZmVOxfhmbDPq8y8LeR51L6W
bwCzCpXPPk8j3lSqLbfmMBJCBY0lzbNfW+OzGabiFDiZc5jpgd5ajZi+glfE4sJAfB61ASFFSQqY
G5S3CDVpkftqUi9zQbRHj5wlWAqATlbhPnBrYyct6KX0YsfnarKj6UxD0YKRH+xn5fHsW8eUuv0c
0or7P8vvxWRXYAwcIid5Kiotgc9oMBBJnuY7j4X9viEisgmSivoBIxQSWCwtDvypQ/yRxTiwQ69q
TjaGct44hErHIQvZnvvJubA0RZSVS/4zJlqwdQecoSn+xUPRePNWB1m710OSnxfK4VoI/4EZ96EG
BH2MJufNqO1nwGcfbYjKnmTbWPBtoX95bznn8Zgs4xTcQSeedqJyStxyqfNQQ9pbjVn10jv9W12I
aoXZfmcD0VznudpF5EXTIX918cw95EwUetXgONtR1wHlQ6Tjc+TnPyG1QWmLUSGWqWurVddBgANZ
1HjVc6xAcAIbIfC7D1M1sgCwxFO+ZM6MvvE3s11YaCqNpr4YR8aknHFv9hLO8ZiZrzAkASSHU6s2
NVW23LMGauFcAhWVF+YExwm+GyR0jf6U8YqNuvJfPQrj8o3liYuZKpyXJa/Bzaw791lbSXEqSt19
9DrugCl1jV9ALsWAXi+drvjIw6tjFfqXm34L2xk0iXTZj0E0rNEb/EdDTu6BpnOOZ0ZxV5EsCtM8
3cBUJzpWUEEhYxSJbLQJP7jj2pYiWOfixyTBBIFaxGC3Mtg9sZ8ByFVR44C+NF85mJ47e7gKs3/z
0/cShxE+XtvFAlQXdvIrYZufpnlB+4qO93Zstuyn2s9rsjpjfO7u9exF50wV1Zs5EMxZxVlFytdI
jWbPsrf/OotWv8g8cL5CjBFfZCLBYJktTBHDTE48NtRFZvzMfUV0tw+zfFsYlHnYPHjKjm7qxD1T
KvDc2O/eZH9XtNYQamnvYhRU3FDh9I7bjDpsP2IDM1PaCk3WhcORiowi24YIIi7y8a3nZkmcvLQw
ui5LUFJP+TGLp3rrkl5Zz0Tsn2woOHthlGT6Ms/d0WmYHNxShIRzrXkzJi4mza7Fk1CXMFjdklpM
jj5z8jDOFg6ZGqBfShSxXfB48X6gYGndsC04+G4THGr83jkVd9OqjNlnsEAedj4JnE0d5fMWq3vy
Vg+TgD44xMBhuEQnMe4jloAgvUtj3g3L49qXqt5bVvoS1tB5PKCI1zTkXNiw9iNEvwTQWf8+B03R
bue+Kk8JNx62eFNW4bMHebruMgNyAR19jrNKC7JwqF7gfmVPnlGQ2lp3Qc5XDF2O1AvU/XUqUL4M
d/a+V1HhkNbhNhM6QDLZlUy8j2IMhTaZhK7AFmn5uOx4Ubglal0jLaZiw2EzPNtWGN4ViKYQS9nG
OmyqzGNU8hUqPDd5mK7sdHS2faneutx3qSQneZSJeTqhUxQbDh+P+eLXCzK9Te2ceLY0EOBVCmYh
J+sH7wrNNh6F4tIHbAXNZxz2CnPsLSlC68ii3PrBB4U5dqqfVUgun1K6+Og7k7Gu6fqhQiqES1AU
SfrDzsr0axHjzoL8YoePrjFQMsA0cGOa6s6kzdH4JgrL4He1zmtiuMO6i+Lqay5RrXGElefEUMl6
UGW0qSLnG4s6/4Bwn+3doakvvPWNY4YjmFJH4ou7amZyi2dfvnQMkjf2pRiXuO8dWhWg2uoK35At
TmN70Ioa7KRW/qNdDMG+q2b1oStKGNjpZhcvbgED8P47kkm6kTrBgfyfh3HbXVrQ/izY/H0Y/5tg
gzF2rrTf+fsG9rpnkv02HfaagZkxFtQgNx3VPRp9Ua4L06z3buc0WxchCR3Ffij9keje4BmrxHBe
2O/oVe6G3SYRkEnLqj8OUm9VZD4belIXq0ICNamzOWD9NLZRFRyGgWJxg8nxTrttQmMScgMoTpJd
nxpEvcgRmj3mSrdgzkLqUIxFtPADxar2U8nIF1HDXuQNzu3e4zg7xFTyoudttgghxqcmAjQE2OAi
lHRutYZGhCHVyHdT0HPjcbMzi3dr02vZHQFdHKWMCTdlbn0yfHfcZMQOoIICotaN6500loEnOc2M
j6WV/Azq4iZpOQU6VMEbWrJtK4Xr4OpXmKZgt3fPEeXTlJAQUZhy0ElMT79kxmspa4+tusdf5sdT
dQU86t8TXtbbycZLUSriPkzoId61dr5ZtcuS3UGRYkqsn+CDoFKNn4oVYTeH3pv+eV7krOxT2Wo/
VS7/U/EyPtUv81MJmxZRzF/ksQid5Y0CW/PE2a070f5OqTnjrANoeGq9NXZYY2+V7vDVDy3/PnDz
Ja0RRv65jlv3gujvXSNtiEec1v4647+tKKCjainrsvsB8uddjrvtrUzs/M5j34gnLXzgR/LMDuOU
/T70LPNPv0xCuLOKNxKIaj8yJsnPgWmA6sA9Fo1cLvMUTaGKBw8zlg4GFreOHa7F5wimqpDAcr1M
ZgR0FJeRSMq9v0xuISOcXmY5Yh/tg8t4Z7jMeVkcMPJ1n9Pf5xy4TITzMht2y5Tofg6MuVPOm2aZ
Its4GL87y2Tpfg6ZPRn2fpk7MT8PL9EyizafY+lEc+O9r0L5jDW4XRDwYXWXR32/7eXeWmbb/HPM
tZaJ119m3/5zDE6WiZiutXBlLVPyvMzL3TI5W8sMrcaMRaFcJmuWgtlL9jluj5Lcql8rhnDAy9jw
XGPG+xJlnFqM02CWrAFxzO4mzU7MGZMfNcl3tM5mz3IDY8ky96eLAtBANxXNlGwIUPD6LzoBJZDB
Vely5mxoDPOWlX33Vi/agr2oDKyRsAt9Sg+Gv8gQmPXNPezfkOOC/8pJl198ChfxomHYi5pBx0t9
MBeFQyxah7uoHhbyRwXdkbcmJ2I/f0kXhSRdtJIU0SRHPOkQUULEFImoUlVIVovKktI5OazEor18
3g7/X0ZJsd+DvvTvFw/nj6YAYJX+1SP4+1f9Y+Pg/yaELQNp276J5XDpQP8DJsWhGIMgewU+4BX8
Y+Ng+b9Rjsxy6lPq9viqPzYOlvUbzwe2A4jgLr+Q/v/OxsFaKkn//ACT9Hx6eA0dcFaSOfNvDzDZ
CqPySENsKdg9TDQuyzD9RQYVDy256lRuW6wtjnxy5uyt5pj+P3uCwsD6+3cgfbhYgriUZFKyP3//
TzuPSAlnlrQVbTvec5HDsR2Ur7wLXQgyqbIIBXQ+Nu+0f5/Ish19X6PRevJsLuyqaiBhC0Vx2WqK
jwQX1J1n2sUmbLM7hkv7rhLQqrw6zTdBGYm96vBd4SapOEQRrfa84GdJdQYhyEzvavslLqz+a5B0
X5JEeg/LL/y+mQ/E6micML17tZzWJndCqcrsNxRkZXVP3PCaS5WPJ88t+lOMEzwXGpKsH/+Q1vA2
uZZ7pUUbvilKAYYh/G25AiDbiGMs6kebFtddJFu4OVF0J51qPTsFbQt6yM6fH1hGsONdBJfa+uW0
w25o7R9ldmjMGGfTtzY7xJnrb4X68F3FEUuWctMjQ2ybPnnsBShACx92M6lkX3CAttI5X4Nwf5U2
D2SqPECBBSJFyR02bjjQ8VUt4S/4EwyI1Xo0JyT0kLi0xWBZyXTNBq3caYczMvZKiuSNrN1YszpY
rXVK4Sdwk6PGYFk4pESAqKSjQNXcpt5VkM+m6xHKgZtjLsl1zZKWzSvhOfjBcWZTibGhzKPeuEbi
buRVdlCJRLZk0OL7mfgWdvrLXZgnLLY94gSVJlCyuLpG64YIR2Vq8xr57HaI4GxYKRfQJVlwZKM4
e9B5ipEDSU0UfO1U77BQrqakizTopseBduxDBRJ3pTxHr6q8+NDap+KHNALkpxvtnw3t5CAsRRwx
0A38T0CliGQ13V0TOw+wLFDalG6PY9RiRdK8xuZQ8XwejIsbk8kjXn3m1JCdmsb6sJOY5jGw57QB
YPyQtclNWn6x0voVkffQ2dlrBQczbYc9WZdmO8u9T7CMA5n/S8VY66yE5UoainUlUgt1KENLXTQN
tphXqQJa1QKutRLLU2l/DP/F0ZktualsQfSLiGAueJXQiMYe7X4h2m5fZijGAr7+Ls6L4jjihN0t
oRpyZ66c5xBn47fkcF/DZZ7MEwI675IWE5so6VpNUfKzkTc7LtxPbL5JbfXB5NcJ3N/0UcDHpZgJ
IxDaB8N4LnPZpiiccMIUvzdkZG318g7h/Xu2zeJgzsNXyZ2LZgl6B+RYbGVhBBQjH7wRe1PJEAS+
ifhLxUQGlD37IPrbI4odfJKKcHE5TOIW2Da29xPb2r4DjFtmM6OPhAYwIzOTQGUzkpjXBsDOLH5a
WzP3pRf9cSxQYWVl7TgxxWGZfho03lwodoK5figW/63pybVGG8gOsMbNBvgqvw8cClDiNsM/gsHN
gPUYY6Y72j99V4WIG/IU+ZSRxziPq6ZMNoxEtKNVeBCCaHPUbBxEUy5+sDO/m4mRnVBJ08BjZLY0
eJJKY9jPPILkhXhpTIJcot2X7TKcWzSBLQowyrMlbziDqFA7mRPcno6JDyxlB/GNe47/mbk+Xh0c
e56eXmTddU/TtLpnls4V58ZWRzHxSBx7dUOxAiOPVE9DKy/7F9lcrTb1bhD1/T2HBcBcCSi2YRoU
ZrN8Yno5fUTKGM8UZP0dSrIaAPsE/hwTvazWxxMAJvoTcqaDYmFisUYt+9HQQO7Qh7LLY2d+KYTx
F7/7ytSq64s+rW5X07pFsND0crzOJCIfbTv9U8qfkC/TGpoABGumf/BqrOzqYpriehh9WLDU37Ax
0i6SrBTlzj6XjfPqyh6hjpXbs7v5OjW3ttX8lzRC0CceEWWGuTp480OCGLKp3KbYU11mo3Yaxyzt
l3CZmUfm4oumSIIbdlLfB3cAaQCP81TajgxSPd61dl88l1oQ45ILJZj0zIQRgUoxtHmoTS6kMuY5
Tqk9Gx/MNAQisqJ5+dq35gSP6RuvTn2kNYOpU+H65GK1+KrlfheaSjtLFs99wlct8LmjV16VPekE
Ko5lX8oTLIJXvxuM66RFwBcqbgZlz2XLtSq+tpiWJSj9vUlwHhpqJy/O+pKx4qMMxk+z3asuKm9k
FNMtQwFzM/VM5JL5s3bq+ZO47IQGN1AnRHuK0k3cqC/4CQjmU5V1GUUUvZs8KhtgAtlRav0r41Tt
xVHt2RM5VPemI+mZl/bJ5BTJ2BARcSFWfYYPHn2mwNtGNDbfqX87AJmCgc6YnamRrMsdu32DKAbd
o/zqVAe8aDG573rUgTgnCKc53jyKs4h+J7ucRuSrr++iGr+O1tZoFmlXp2GLRF8KDw+2HP9WxEM1
UP+tXhqfnsLBj9Zdudly0n0hnoVfInRY5t0TYl/T2MQggDHt9GYS6do4oJ850k/iQjsTOlNOZLc2
ezpEOm7JpmB42/ZlTmRcVmGdMx1V5bwZXRr+hs7uGXv1Y/jfC72Lc8rj6zljv48G7soRtytM8e5n
7FVcXsCL1Jn9znpjvCX+NqtDBEr/N2OI+OBkzG7qOH+bs/aqZ+J3Avjjd0snErEBtF4m/3s9Ndur
rf0zAZvvoGjcPOoSzrNZAYhefowMEtFUOfQRZ+kzds2TZ8TlzmZ+tCndDqZRZoObIZhle19j4eOP
lQlQI+vVKsf04dBJloOd5uRSpJ+CUL/HU4lZTr0kbMeGZy7hME8vCD5ZOKUOTIaOHhaQtkY4jhZW
NNb4XQkp+WoUDn4Puk/chFiv3sN3twaMVWVWXOrhSpSZvFrVuB8TrW1ci6mRdDsKIONmSE+2VX9z
TQkZWAxvvqDEWDcysF1j45z/e5ktc+sT+gqdIalQy0YrIHKnpN2dJy9/Rm0b/QLNvWVJjsO5KX68
aW7CaH2Z/ehoLdI5VbbeXNGsmmtXfieWMe/If5n7VBJTNXoaWjqW885FyZ8Sgif+jHl3qee/FaGS
Xevx/5ceJXM1IAp+HeBDyoGAItyYc4CVVvcy/iMjNC5Ls3d+JO96Djausu1AL8p557QW5Pgi9U5M
VeYj0Bd7l7QI1KM3COwlqjj7fGLIn8lwGFIsZTWzkl1ik7bTELcDpXkciQ0c16UnKZb1kchox/tH
10z+NHkEbk2+wMuYcGIqoCdbpIzpZK4NyKasn+Zo9CGoLuuolvlPgUTP0LqlWBDRM5B+/m8A1YDa
/4FRvnzXri0h1LdMIy0+eDMZSz9i6cwBp03CeaW7a6RPepGcWSsA2UutYXrUx+OUyNuUJc7bQAPF
tslF9U6b9We1SnmZqiMMme10rvP8xSzjJBhGWn0XhnP82GrT2a646F7yPsNWDNOc7gcA4MzV9ch6
aU28Nr3NL+dCUNzOSD+h3lFL5ejEkg33Rznfc4trekH/N5LmgmMmuXAqBhVXoTdr7DkByQ9iSh5e
flySsOuS4lflWO3JouCW0foWZGqMaTN3rrSZ8DBo6pgSLCHQ7Jk3pSOrLOo17TUNXmx8J45sHnpL
+B8ZkQUkLWB0laP+ODzcmE1N8w9fviChThOigjpVsT9eLJHMh3Y21kjoOL50KbNgaI2EgGSFublL
d2IAg+tLynDqvBzCuLGip6eBtIC8ATIuMsZ9goeSmz/Q+WyESsBM4qzRcCJlThGc9jb2NERNcIsP
3uqPHpI2vfaqe6WLZXhIm4SVzcQznao4bK3sZplsE8Podi+gP6i3hjipAzkPcotUjDO6UO57pBPD
WvT3o/rJGg5qDnWXYSXw9VT4xJZ/OYUIcVIvr/4YvauGk0tOf82G01C1Ydyi0RBOwgT4dRUqs8N7
M8dlmNfeTvg4sW2iz4wMcW/bMIJ4x+KcHjYKP2q7P6VEqcq459Pm6d2VdLpibge0EemiCbMkdpiR
ImHAt3SQhnjOjGQmNJ6rbwFuNEyp09Jq4YeJ1KIbyPLoljFUdCJBB8JoCsxARoFzxubWVuFrBcaY
nbVxvlD80H4YOcnbGhp9Y4wn1c/XupucAwU7xvtChQVSfqJzxO2blwQsjq+RuS9Efh1rrgMjDei8
KZGx140REGubCHjyhtp50MYaZ9jRV5LtluVvRCjpNR4sroHSBlZSkokbk0UjjgxM11Rusks65022
ifkOGuHM5zKcosH/awHLU/w4Go9DE9vHJclwgOG9uk9mKJs3Sj8olNJli83C6zegfuNHKeI1EgHi
RozKpfckqYNqSND3FFt+vI4UPC9Jn1GX77Fxf7tDOzBZtIyDPxTwGgtbfwrpkrXprfvcC3D3CQd2
lLn00sWeHpTkEHZjpg33TreSo6qYoaeNZWytcooxgRjqFcAkbc3LpM65VkDCrFVxGO2SfopxPzCb
vzh5Kq7WUhFXQfVi3mMYN/ZjGE2R/hAI5+degpIsKEvflYWtTkLcogEUK1+/HTbx6jzMxFX4Op9H
O4OnKtNfZUodSIPpHixkfNKJNgDuNT3q9Yi4uMI/N4uoSdq33CALnDgzouInaGhmZ4BOEPTKg86N
7YAbrKbFLmmfU/opSVpeOx6zCSPZhyIxT8Sg+Wkc8WrF2a6tlu5KK0cLJ74ghg6ADKrjx6zl7amL
qQpoh8FDGs+7LefjO5AMqIec7YI8dv/5ZWn+05q3ebYusamJe8Qj90q701cy+zlEjvT3f8wqs+y/
NM0rzoZBmJMbrLcrilw7mb39D3HgC8c2R+8MyZlpanZL8LUEkxJPfriVmKg4OakXGzjEi+AWIgr7
hVvmxuyFu13G1jngMMxeTKHFe/p0Z04H/aYZjeZkD4wLGAxdo6TxD15nQhRcsvgoU4vEhpjcjW3F
nCbgfB1MUFQ46qZ0p5lAY5c8v6WUz+7ytFxH1nq8rtTfeA30Izv0xRcxIRwK1K/EMv6RT/0cG815
DtbiPJsVrEcibZc2vTo6PWtNxkKSJbW8SC15M7kmXtNiNvlQWYEqY3p3wX3UtugPo0iHg4YyGqho
oF+Xv2avFvlTGV31mFesJbBpNPKRWJFZdu+tmPTAmA45R7xDNeTGR+ySdLRqjYoL01e7jhnlRwkH
LDdr/WFp3INYmL2jOXJZGKkZ3zQDm0w5CYrkkvxstPYds/8U9hJSKhy/0DT9RwoW+eyisTNvpnxw
aEQgaavew2crw7ROkaZGsZGrxJNR33RODNkd47GnwHQy5DGnHchKyp++N+U3//omAxb1t0uyc9Zk
8c0tilW9ZxLGAKE6zfh8Ghw5V7cz35Z4Gp5OJX5RRmmfSUQthz5LmLhRo0ThasI8Jq9wG7EW6d0Y
+IBeqZEC/kUV58o8sxg/TGeqOsIo49Dc+wq0dAXILUtAcc0rvYEeNIwRDTm16TPvAJ06dkIgcub7
npJhYS7801m4F1JCm7HHzVbjg4zXGJMb7wtTVm9khMEOQSwpk+aLGj93O8UGSReDhIaB2crx05vh
kppq0uazEPzBib8no0qRJRZySik4L6eIrpRNsJDG2cFq5KZIIXswy7VC8gkmKtsy7IngQcJtxndP
szmuOr5rBZ7CHoA0pO2R0wpE8+Z/dZvQHVxrd0Nz7TsbJr+FxV0ZUwWsMlF8D/qYXloaSOg7Plpg
Lg7KIuxgTVVBzpNC2Yy/mmAy5x4p5uzSJN2rmxQtNiC2p2LS9lZpYi6Ua8hQu0ql/qaw5d5jAz41
TERXZdMdt+uJ+HRLPRLjK4d8E9dUGpZt+VFFjPQNxVWplOrmgg0+GcSYqON9s+3kZlfRj5qYNTRJ
HC68oYfe7Qgs6VQEmQVjxmgtvNfNjs3RS5IjCdm/EDGqOzkrVl3JrnLqu+LiCBgOmg7rvVxy6FbW
XABcnL/pdQQK1bUvwmh++gYjtTHU6cYX3o20lXeJJ+NfrFZKuGG89UXhsx1ykJZsI1B2vP1kdHRs
ZcRz9MTPH2Vn9kE9T2KrGrMLG9zGI+lYoHJjdZYjt+FEruOefMl+WW580Rrfw15Cua4H2H0ztZNP
owvA0UbPtLPnQKTu6Hw8Fz0eeId67YPOlhnU2hQF9lrHKQRH6yrVbBohS/aydL5h9rPv+kCAmbOo
95wd6L/wZ+Q1E/QmDnX241GZsLGHnEy20f9peKTi3r+YjAI2fWvFaCg57qzBfBuX+eT02B0Ju1F0
Dt/KsvEz1aThdlXTceO257MyvW3q5ctZ2S4mhZwtfJBvCkgd9lqsKrWbPYXxbutj9TqCA8sLzujN
wCGl5vR9NCdQXpT0taZ7mAVc18xLnOsYWfWOtRcB/RUTG8eqND6PzmzvHfW/zoNoFSv/x5Mp3g5O
zD6wVsgezd4sG+gI8USAf9h7evSnSAfwb/34C1233neq9c/dPHu4JugTNybAylkK4aJrRigiXs3q
6DksDmseDLKilaGsxiJrH6ShaKZSXJcoTuZ3Gnp+Euga9oSLIdXH+JSCxQt0f4Ralxtqm3Xto9WZ
pPsOTWV1Lkt8IBqzOBwVQT7H3Y56BZoBiTkZJvDXlTZ2LLPltSS1GPKmxYeistaQmlte/nvJiB/z
fJPmowbtRFp32qVjHvDN/6I1w3qs0LC6AZmSksBKljz0DLQ63FNceFQ9BiNujSuc4XyoSka8EMg1
fdYenen/cisUDrEY/SXhDr0fJWU+ueYltwT/Km/A8JkNtMXMywuus+WAx2UI7NH392LqA7vTzBsn
ZZO0qUgPVSSYmK5/pJYCU5M2sPXFMU09kb7DiF/c9Xb+ZC4iQf50K7DaelGOfnKaZzu5VsjRgGmh
7v4lpz3vW3tsTslcn30nI21vmuXNiTSd+7J1yRZzPnnSSM6NUFUIpUAdPdeIr8s0oNnS5Hwbe1vs
YlaVJ6Y7O2h6ozxNjvhFr5+617PVnCmNejWbkVVyzb27daxeEclnCAdXezAcQIZdfScWvUVF1G8q
Gb79pXf2fUKRhG6Pe8uIPD4Dt7h3xUBjCG68XSdsqF+sWlpb+bc4aiu+JfIriVr/Yc4pTh8Cuofc
nCmJ0GkmDqz+pEftcoEdQUbdglnbzxqrS6b5sFCL5Y7BPtozCAGweC6Guv3bAnbdyCK+6lVnvLqA
VoO2xgkj82XapPhEjwyp6z06whD6elzj9edddeLonxLDt63FaL4DzAh9MLQ98EuO8Ra4bOnaAuLR
jDOnqklJRMbfbOrmB/DBFtU2/0VCjNpaY/a2eeM5z5xvrVnNXgAZ/m41+XfpVTe/Mg/NBB3NUuk7
iDaubDX3MwszmFE7FAZ1t4qUD05A8FRJMy57PqTWoORzccWG2GKzmyxh7CwcdFuF0W/fjOB9KUix
zOqr0Exr72YYFhyc1JuUGfyObMhmGcosMKziW5IY4mJQHYD1vy7RPCA0Yc/Ix8oLu5ilumzpcJXt
aL/llv2raBJxRfrZjrphwQN2dhBYwYRXdKpkWYy7bdBTbsQSlDkJDU4s8XSTOa7CrO+ac6Erkzgf
JItMFce44+GPFyZFpV42+zZJamATPsj5sZAnd5g+YY5zD/Ejfa/HVC2MhgucU++1AO79I/LUcFLK
7M+l6f1tzN4KkTGpORnl2Yo/AL+JB3ZuLk4itIXTwa2qprc5PXea6x0W/kmGa82L58XjdmwNDRWB
aVNG88MpS0qe6ArdyButFlKUbW+SfIGi61ZvJVZaK3KPpSyHve/azR6aLBpeNOh0dDDHsZSiphtE
/Fn39facYQ3nzaGUWcN8EtiCnmrF1saERTuRkqn3tdtrYWyS6SkZUJgeXl8M0zRg682tU55PcWV2
snNyEWlK7W2xTkK70uOCaqs3D2gI+IEtlSXydTHobM/82tsn5IA2DTH8yG0CWjzHndSG4WWybcoT
2/ZOsSTlAjgMsB9DOO7oBCt0820m9hl6NpwSlbPpFKZ54YRphH33A+5PP3TGA1cLDq3CcD59dvtN
RzME8s+K6Js4kLYFpcoikXt6aeTD5xyT9YZ6pHr1mWS6e0B/hSxog87ErMdAYO1rZJZS7FSsiTP8
kEEgAni6kYY6xzkWm/aeYpZ0M3O6TTzjlpIZC1yfU0TRMzD0O+gnrQdWNQOEX1PR2Oe0QURI51TR
xKRqnfbs6M1XjKB76LB/BnAamKky1pGaodDN1a3X05e4GbVfRJl35TlLJbfhxO2fgK68fqJmo/b6
s10aIkAHvTUNfk07o3Q0n2mhiVv8I11iUVDWJST+8dZsUyV7yKbTsmm6vgoLquS3S09eWqu9A0/0
r05ApETNUY/E5PGSwjrorBJXfJzfWV6qM5iAiaOUrL9drFOjKul7KpcAlZ5svK6pG8rhTHzr11AV
xPPoTYE95TDYzv8US2lfwMZY27z1cIpUzXggilwBjnhALJAfy3SmzTHbx/hXbquEm8Fn2LC5A8sZ
AXYLLyrArJR7GeFj44yOy9IyMWvBxH7xh+5viXW1bK3+xZoseOCLnh98T713STXciOXajOrNQ9QN
JvEMCcAFFiVigq6DmGyGL9ORUcjCy+nMyzHZKh5Rx/TPKrbzY21UAzRNa1eM0/TAYtTcy+HLAGA4
JNYQMt4xLsCPFZfhKydzxr/sNodagCYZiRnsYF9+1Shx+wjZHHugvrPt2N+Brt1IAhMfNFAGVeZa
HxZuXIX964iwpWNf81EjW8cN5mxI9+Xim1u7mXGsV3oWiJZZdlGPxXkZmKATLQhHgZ+2cLcJndgb
Zg1+oPfxQWjGM/Pib382T0veg0FOCfZUxoOJ5dvocA+0arLLhe4+0YmQ7FruUeuZDqDQq8bKX87M
WpQh+eguRoyfXo0edmvvhXH3W5npcHTPTQnUuI3lzIWCsR9DJm7OVKI0DEVSqhc2tsAnYbY7YcMM
7Fv1PzQh+lD0Vm0ltqON6OMzKqcddD71J8BKfuHdXkK9UII3grlCbCLs5nAoIr9kuZq2b1jHCR/l
sTzHuPMcogMbz24OpMauhGSycxzfKXY+94DmVlNzvOGkjnuKGWKSZRez7i6DCwk+Yr7YjJD2+uKH
dAyzZ+FXa92B3CwGQrNMvzo+fC7rEDXBSWykmXwuLp83/q+kJUYyLZnBnPQurfRvZ1n3yZrsTTFm
1kajgFWvJBemhOWcBMl2MdT/ympxNlZHbmyI/5lAGLd2Wv2xdfV7sdAyG5fDl+uRsh9C21rjfSlu
Apm+zaMKrAlt20q5S4zL9GV3ztVce3Mhv3bou8cp+s+AqFFw4szvQwxISParPgc/zphUmDPL8HTq
TwultsT2o60dXQubqJWPyRC6AtczQzYsscXJaEpAQEtmcUHQtlAIiOHlT10NFabeF+xfYAN6+iAr
Jlk45R+N7xzLRXdCSQO5C/TD4Qt6rqg2nxx00kj/0dMYZsHktIBM4UnJkSpMh/UaGSfBSQn8wwYx
Hv0InRqr2KYizPU7enws62o3dzm2HBgJEnALJInQlcLZz/0IjqLYtU6PUwPTQ8H4eesQMDuMVbQn
VKUFiR7nBz2ngiK3m34/cw7YYJhT+45kGcIzlTmbLCaS6jc1N+Z8ic/AYVlMEO4GxzeYUbYDh7sm
8O0VYW/PxdPUEBqQtNKt7qt8r3T97ibZcC0dl8w+wNmAA0oOOkQfQzm6wPnUYPwulxvuvqsjXUEp
3v+4Ko8bxm7jrV/KNxwgxq9iNQNkst/nxAX2GR29m9qzRhS96kgTwWksK3Ev3FzfjHpr7ZSXz8jy
PbnrPxhE6702g2Ycmy6kCvl/ZVz0v5eR4iMy2lQGRZfZW3Ml1BAEXY4mZ60dPUma3Y1oGfeQpXKK
WGgEG6xMOyDO3jmt5F+VgWpIpCAgPFN+iA5zdDE/xrq2Tyuo/wDImp7duIbAGGkRX6ryb9FI54aC
fhR1x/ZVg9KkPYE5je8/sSm3ZyvhbklKGjnPngC1C7jOo+cCndLngMmfCJv1ZQLXSwDmpI0U9XZN
M+wmatY3ci6ay2gnGuwVim4tbBktA1FPxWZo5IZ9UTNLjq/jNsil318Bgt0Sgm8Hz2yaXYFvMiR2
YG7MjEeMuUr/L84vIi/kj50YfHXTSb0MVTUdTBKnJ6vtWPDx32Cf+RSGV4Y6+aSwpx3mhIf/0cy+
CFU0/tZ7r754mqcFNyU62sER02gmX+pddU2oVD9l1Uxtni2uid8s+1p1/+OxP7hsaICSAcJAVLkS
6X5C2d7Mqp7/cQLdRu601oHXgLlRXnJ7hefKdP6S9rep9/80QFpsnap+DOTPjzj+Pnyn8LZTpy9h
YxokQispn5OJrbRoOTAtdHzvLYKRW1TpgzSd8leZdC/pUPwuOn3lCYn+HjH9eI3cMsA0/29SWfFJ
sPNQpa78qk2RB0tixlcL/DGxjaE7l/5qN0my9yr3s0s+l/mFg/27CUdrG6/V69ZsjFvJKPKSapVL
1UoWB1Sw0hEHXfLgpF4oEtogTagDTkpmAvNduk2zlP2Yzq8LVqr6QJzkH0cmcw9mB82MR3bb05Wx
q0pJMmB9mdvFv2qWw/ewCfASQRnTMMgxdN302s+Y6R2wOM99leQAtyraMjIpjmuy/cUF6d1YPMu6
6I65/2Z1TGHzeSopQyEV3NkDwkOjhZMv7x3q8Mkyh+yYaXq6b6MRcWccr1R2rX26zMmrtvH2yrYF
fxWOY2Od1s92256Y+X4yj6yPcUw8g0EUDpJmfjhm451ELj60uIbsQq/9WUV08ZFKET3dAXE7fni4
vHaEiOmiEhTSjmTcmeCNJRP6TT8wQy+AEWMumP5IPNj4kjQZxrJh9an0A6F4QnNT/5RtW3wVwtmW
AvJOAwEU7kg+X9fExdTPp9Jp7B1VYFAEa93Z5sxCgnImr0dvhLHNu2p41MLYQnu3gibJqKCZC4/G
hGo3YOe5UqIeuO1kMz7GQtmhkKPe1FGgkVY8+SbccQBSmNImYR3dQWpHVU5XypTj0K/qJEw6g7Sg
sWaAKXn0Ziqe0uS9ydwfTDmwjCf7I6tpFkbONnBWJuMT5OwzJ1Mf0nyeQ4R7ZPNQP0dFLlRQy8Rw
MKuf2pLOSK6dG0zxiSlp/1F6S/Iw+v4TLxhHO1u0h8km8DHO7Rezd2pLY27X05zLXQWw5ZZX5esw
RcjtVpSddMPH2sA09LY4tFhL9W8mfflH2EOYEZwH+qX6w+yTDmBqyYbSDkeD4JJLxv8m5u6qPFp5
5xEgOpxXsStpJ8e5DwhMmoqGFMMNYxK2R3abI4E+8/zfCxSi1SFI5QEqO1N9UR0yplXBwiggkDhM
jrPr7lQHOBw3CsF091ekq+Q2eNY/uJPsh37xWUTxeKVg4Gzag4XnSz93PSa2dqXfSrNumY1O4qBJ
8ruAdrC4jalkqi1+m2vWqSZwHJC35yBuL29up0ebMer/ubhbNyUhwKPhrbyQDEp8K/j8owVPVtkv
D9eaW8IZAx7TXqu22qmE1u2tAQA/0bE6JoZOppbzourdX/MM+HuMoTZY3VdDzzVFsEpundj/41Jo
ArwKNDL2O6VeslRnF+brEGC+H7aYdPerhITjfOqBS0n5QZGJww+pnWKdTjUcuPAKmluVgXnTSkbd
ynP+6GiWQVn3H5GpPxwYPnwp/e1kN4ASeshP1AlqgpotMzNCmp3Iijbvyaw//Lbh7VgGfrVV55/1
ZbckCa6kPHtxcK8ZZv+moQtSmDO1Gw9/MUaA2Tn0TT5usRruo7n9wLpmbIfax4DaInAk+Z2y0PgA
ewtjZeAQxXxFuOvvhSPOi/R/wHp9gkOGvDkfp9r+Rrd4nVu+xXxFLbzABcg2DcB05fDe95P5+O8H
tH3e3NoT/kbaD04Cf8DRfVhxfDG76RYB6YwN//eYsHAaylxemyL6LG0sBYxqmT9FBOkYp6yfJPFR
fYOzich4Jc+24Vd3rXhIdo3ZE2y0UrZ8prWzL2Qnrp1ckFLzyN27Vl9sPHq3Yf0R1fW47uqN/0Tl
Oy9icDGXwQ3VloYMlWLvmjXmIesHWffrP5Wne61ZNrPfOjdj9ZnMNUlIe6yLG+pIIIQN0ZBmNIan
eMV9DY8c2W0IDB256M5AA/hq7VQcsfdBj+4JojTj39mg37Up3/lKnas03XMj5NBHgvVMrV0NwYxA
XFRO6/2Kk03CG5CX/p9E4hFNSJ1sbGYygWwnOsUVxUglTxyj25YwMxai0oCh2rT5ZTKaV35adQRB
ccwmf3lOs0W4tK1PbauDO81l2Ouw6pGopx0Jvf6GFE5qcfCnAKeydsEKbsMkZNIhBkrIiZXQkWsP
ECxaKO2cCY3YuWdyPuBPetEyTlJDMS+bPBIz54xpvoLcmXZ6ljkbgUJ5MeeuvFRsufR1CDzohlNc
clvQTNHwzrQZTwqxZjwiUd2EcY1Fx2Roxn5DTpxHhlbewufQxDd9KP4LQA4c9EfONa44Wja1BuVq
w0tLRiYsVlWTGJuMSCIfV45WUub9Nu2HJ8RB/9BNsCKxWDWIzUkC75cangEbYVUjNhcxxuCGCp/7
fy+TB6y6H6bfadlHge6MP4OUuJ0VOeW66JvbyMD/bK+xIQHG1a88BkhR6x0846Uq/PwCaJWC6bF9
803HO9WGO547HshCzz6IlOINbFwNhx7vwcRcscrG7GnrfxO97w6yZSY4mEyzmSw/EeY/UuC517gj
q6oby71Mlgmz8F5/JgsqcglmdacvkRMuK/kPEoEIKOTlq2HCytkmMJP21n8+z7k9EAL/EHKkGyHi
qjskDdO3Ujwi33IO/DQLly6qqrzCUSGmonQ7J9Q8OxroQo4hWOL0liaM0njvRxHf8V93mNkQmazK
fyQqWi6LkThrqSrxADrMhNV3YSTAYSRxc7OipQ3yERnFo1t8Q/kY9amF1h+tofxisv3wxvjYqzb+
MRXXLq9PMT4XqbanM0Bxr3f/BxPBhqDQvA/c1uG3uOlOdkMW4sBa9gya+iMaljwxQMPJ1PPm5QYQ
4cjzmJSKZRUqKWVmNzkTJcXvS2+Y6WjcK4T/ZM2dw3Shq3PUSjBtbHNGP27wpSQ34MTsqbEn2FTz
A7hb+Kf92GNnW9rbGFUSqwqkklEszyj3rGecdnGo+pwixqnVd9oUA/LAxAULdipujg8flxn6iuMB
10OnznDhi3ixR8sIqiVrT7KKGOi0CA8eEe9A4KM/oKB3+yzBkm8swD/pDaqPEUdwSnhRO8sWmvRo
5P15ijH7GDEnAbbHaU/nobdrUVTKfh72+qSmI2IuJg2Z3afEmTecwLBwmbjacFynL5FHYnU1ypuw
MLfdSrv7D3n33395nefT3LpHzFhhv9zueKnE0cTzimm1/MfdGVJsas3nQejtjYkhyRZbP9aCfKSX
ui69uX59tmiJ4mc8Up3rnoH7iJ2cczcAqUtRyKB/5PgXwB2X8c5qZrlbSLHjXis9XGYfZV+A5spn
bVcMCmh3p4odgyVMbXFmPQze/VmftAtREwq/JufP/7k7k904kjVLv8pFLXrnCXM3H1GoTcxzkMEg
KWrjoCjS53n2p+/PeLOqbgJdjb6LLqB7w0wpJaZERrj9dv5zvlM4/ocVY2It4rJHN5tWYizwhqBA
L2y3bff0pULC7jZ1ZicngEkwKNu82YTCGVZZpv+CpfVzJANwhhhwVsSkXDfjqzd09sKeZLAOh7A5
x3SwMqYRyaQgiEW6ToiEyrUzfVLReX4YaK+96zFG/jGiLmMcBBhLj7koInbkuXzTgFi1SX92bUAN
XV2WO8tFqImQWI9NF/3grd8TnDm26kPRSNJ76t9ImZyZc4KDBQgDLwRe8yRWJEW/j5aNcga6bQzl
w+0d4/B/JQf3/x9UHx4pAen/Oi13eM+y7m//4z0r//Vvx3f07qj+C6nv77//z9yc/YfD/tn0HKmb
piV1cmN/5ubkH9ITluk6wuYftgsB7d9JfdYfuvTIkjlQ+Tw27cTZmoKD6t/+RRp/GA4mMwh/Jt4S
29T/mdycaf8Vw6ap8B3xO/5fxNn+Ia4GLDXgFtmQRfWJXWgal61FyHNzAaWov5RmQqWs5/uUZOq0
WHCKqpYPoVW4ksfe3xcBFTZT6Fh4NMaQS9vIiRSyt05lQZKNKjuyWRo5oU1nQUUC3ZJQH8dbqGIA
22cEDFEo8PaDXWq2DoCqdVOh7hRZXV11DsbXoFZlZE4REpaFYjJ0aXL0As/b5zOkUEzL2TrLw/oA
PY3Ise5F78y79hFAsQPY+BuW0ihuiqsIKjA1sk0P0HVRMIkAwwlgrRTf2BXH1V2scwG6aqi4LME3
ooW8q3FvFbelnapoOlYVbtWpdo1TaeBxwRngbzk3f5sx5Ra2awOCIdQKEScxKLrzjdKkCx5mTGqB
Wp0VR6aKe8ioTT6/aUkfr1XEeqcr8kyCrRZcsecItpENESTv75iajo3hQrcz1iW12S1Cg1xYoQ3+
0Yqd8pdJXzUnV6mtXMXCib+pOIqPU8R58upYU/kKXbfbCcXRYSbEgiIsytQixduZgZG1yLhR/QGm
xQf8r9vGFjgNKqCHX3NPeaQoELMi7a5pmTPC2Hd8fl+Xel+TPs+kRjgPiPlq9dEWQfmulVFiMYz0
Hregtl2jp4gVGH0+S1SGJd3gsm7XTT1qO1gSxiOLXcUAbsGSBFFn3Ig1Z18Vtp9mZdSyfEkiEx+F
61Vl8NxIaOTLrDcY2GebndKSTVNGUU/iBteMvM7ey6oQyQN8i17WwGmLkiw0X6yaNnRMbNODjxgL
CQCGjcmnNB5q/mDvXTx2AAS1VqzyiZaghaO1I5ySodj4M8Yqas2yek8miwIZJvmvCbpzgkiMGLbu
9RAbhc4LJFz7eHvwHTb+O/pggkjtsx6wRt0A4BdZ8QpFzrMZz/T85EdtsxJkoh4tN1rXEbC6xewB
Mtp07BeWhjFHt4h4xZdVleFy9IsSCgBUgKXFxgiSY123kCCGGcqP56Zdt6OlQPwGFje9z4CkniX/
a2tVaLr8QkV2eTMHVlGRkgctkdJftXOkC79fRk2peLhp258zpge5SgGAuMyEBveUsbdMoGQZDgND
c1zzIYxmet9gXAT5eopHcphU80KvTSGxPMnISUiolBqDd2s1uQGwrSJSZoyd+BzYsxD2iLiNt0js
NdOwUmvA9dI7ODkBJ2rqebd0HD8M0Zt7AOLWh5nP6U6ItL2NgQUitAtQB/XKfOALA+IMBXt8GbU4
eAegGe0z5rV9Ofntll4fEmep3XpXJ/GMJy6MGX9XhEWpaCJ8v0Y/bY+QYdCoLbpguJbbHgRr3DId
46sGhtLAw230pfdZG4XOdN5q7QsmlvBXNMd02flxv7Erf7rgtmDhm4PPaycreyA3xI43wP+H1UWf
zJ9aPZGZaKmuJwM2i+KU8o1aDWgaP/kk2S5GpXhoYt3k8uP9TKjBW6d5aZ/mHhWb+xke995NT+0k
LWyDOI4wIgI1o7WPcrcWA+i6dHjyROT+2VZQPTste8Oy9pkri0Mmo5JuOeCg0ap18KTGsTMi5nCB
DOtMMJxgOjtZjZ46WBZFBQ+ldppyzVdHvFul6T3bjOtr0TTerZjBf+ZqeULp26I3SVRb7GRzNjC4
umy8TEcyx3AkTDP6KIzQpMJkntaCPcVWmvSVsrSiI65BipVzkdDloFmr1AqHtVVhfOItX68L9UQn
FIVtszW1A10i5lsaNJgmotCst9YgPbqn0+ii8dQ7Z8LWr16joSUBXFyJom5uFk/5hyro/VWO62Vc
UgEDWGMIzQe7M5O73mjhp+5AqVmQ1ezXHSMqN6kx3uFeiIAnW8OW+DDxNg8HmjkYcE5SHL3Vqhyy
+BxYGWOdThaWNkOvge+cRbcMFMweJ+AjfHSP/GXM+5ZUoWe8cWrTmFQnZJMsa2IHKkqyY00wgJb2
RHZw22bKrwBSRnBnRfgV03J3A2Xk341yxImnicH7FQz012pNbV70wKjfhyyzX6H51KtRzO4S01m2
M80WtImXY9jJSYxgS++xRmdYZU5pTSFuKufh1NeaebGxtBi0Gug+K0x4hLMIBsRTJIognCVNHj0r
VAv1kihhnN4sNjJrbBjcs+cyrD8FGaHwYjj9/K65UscOl8yYeASrtmUsx/HEwofnONEXJCvXPM1u
1r8ZDOsYogRdW5xhaIVZQTQ7wspB/pjmM10380NFUOOCfk75y+xVxqfsC3bduBHWcCWBewqXWFBF
9u4Dlb3gWpQbm36otAN28u4TRXraFHrTP9UBh9AC0SbZSgiCh4Bd9bsReSa7Cs8IrkESChJ6aR1t
Kstig1Dbck/DjMmpUFKj6Qw6qbCMJi9PIwdWyjjasvfiSafxe/YRl61TUfnjA8IeltOZrXpjuxVf
zZYOhiGvlxnHyjLIJ3+XjEWDgY1WZw0U1J2imf4h7AfoctnEaQ3R7Ohq9iUUer4nVE0Gbmb8R0kh
QeRxqv767x3iFTXjP6qxgED/SdFYQYv4yw/W3wDsx+6znm6fTZe2/86PVr/y//Q//u3z+7Pcp/Lz
3/7l/Xem+maato4+2r/M10I3GBDBTPzXI/rlPaDzKv/9v/59fx/NPesPwwBs6+i8IzHRef+BtPAY
zaWBHVs3mM9dw2U6/s/OK+Qc03Oxv5qkfxUH48/R3GBq9/hUrm3Qo+XwZ/xnRnNuB3+lMrmm63mg
mlgrMEFa/DHVf/+HGZ0WBKeQDSwip6/kmWihje7LwJRqr7IU5co2KmdfDtInpVbt58rSyfd4YmkG
sbkeeKIwsE9Hn4s65IRkXmGVS3AHe58QvQKFTLs1omdVGLsf0mK/2VHruNSZ5JMk3RUyzj6ArnA6
8Ckl+cB9lRmHoYAzWfmDwShgTTtPmJAQNZCLUQY4CdTkGwW23jamhWZBjPt9FrW+BaejHMarIaQ4
Hfsj4ekipTy4iWnOXOWWN5GfJNvqNtx3tU1dQU+N4zO7xn04Pwm67dd+zI5i7Onw0SlFGAa6KXGK
16h8nLv5wQU+qd7t9Lestai7cLMhdF4KDX9k0BnoESSGEjwYa6OASUMiDVcxYRmHfhNtBqEYOZs8
bt8D2J+nJI8ITusBzeSshMGQt9lzmLg2KhatYHo40DkchzrZulUbyVpbRIMJwMFO9hQL9we3ToaD
4XBSsJ/c5GQb6YT1NFpI0VKPjRWeQ9R9yUz+MupteQL6WC6DrImuxGaJPffBb2IS67JrhycdOPNK
BKN/jF2MMz3zY6Rjj3H8a5Ipk5qf2rcxR3tB1Zij1KMZqCQzi9LBTsOmzefL5qlHAYJGDQi5xaSu
7kippwiq4T7JyZ2W7as12pdybE8+38xE9C8sk2PEIkEYJnTvWuoRiOHCuKybBAP5jhvlMZhbErXg
NqyyO4wcXqbR7hLWOfRxHHlc5oWRoGukTEFVotYn7i6P+EE4aVRsSndVVt3v3B8QRSI/OlKvgcab
wUjSTMSipFW3nYR6AzQUSB3BZC86rFqZfCnUJl4XyGJeFVcLUeIpgAVnaw7TfWW+eTZBqYTEyytg
uHIJtCw7QgJLXs1kvGDf2eZJz4EJIC533gMn8hZJe4rcSh5cCsJcjhjC4WQC8zZ/Lm0PgoKQa819
btgU9XmzLEp0rNREjk0YcZ6wfIBipjoisSlfYb34ezIgXqBf15jY45s98peT4a4BmOGZa1kHt7Ac
sEphoI/MtZm7z1UZbSy+vItQo4U19MsV7NCvGLLskxW4OlvD1/lUYz8tOnbedj3/omCqpfQqP1Fb
vN8MBsurRsvhQxCLZynSJDQLfwcL9WtDu1ISHkadt0Mion6peqTZ7IDEMPT0K6naa9H8DLI02JS9
GpCop1HA3jze5aw+Vsm8a/Ipf2ipQK8XVs0rZMa+e8HsLojg6cTfEm89WSPcDl5zcrDHkw8bssgY
+/L8daiScuWjm66DFMNd3FWrxp29ZdmM3XbOM30hu7CByFk/FUa/KzufZ8IAyT0M0xU+9S0OAdKX
Pn4yDxUTM5Ll5/tCNdS4SIk1L3zygVPP3zRht2bgqJoXLv27+Bj7BJP+8FwQgmtVvjat7V9xqLln
Y2xwNEML3jAdHP0Bb6DBFiokXHDU3OgnqMVlNlMPL31cyGmB074H87yNumHb/sbLzBiGHNm3Dz0E
WObsTcX9YT+VDCllP24imRBVQT3u6g3+k4cxzBZ5WZ2tyOHLaKarnHpl9RO0kXM3oZdu6MC6wZ9B
4Hv0FUgcGwzocFClL1Zh7TXCfBFxwrp4pIRqP44Vft6GKBKPvGYdZtq6wO3kM5fUK0vwfSNCG2yG
AAVzskXPhnd+zN0dL1Ct4Y/lmc2+L+SPWXTx2rPjjQEpIgd47dqLkdncwIXQ9+gCCMHMZgm5HxAQ
PKADKs0y/lp0kfUlk1zPUjKN9mGQr4JuoF455p6Bb1u3H8dE+5VNuK0SKCfQIE4sMbRdRJvsIkhh
OUy89QuIKevc+BXVzYPnZJwrBouvACZ/PlkwYJxH9oTRGZVcNAIqdq2Thu7qkI0EL+kR13njWKzV
o+kHV4O10XSvEncqbzsnj39AmkwXtmxIJCS8RJB4thOlZ3o778aMPY3lglScBb5bv7j6KZuIrLgl
iG9b3ZmPMVeQBa+ndAmI72U2Una7yYTJsuLKImP06jx+j8bgdaAr9tQ0bbnV8WItTYk+APjJyKnT
dY2FQwlOd5Phtt33c0UGZFiKmp2VNWgtMjwO95wkLJe6V+lc6shnCfZOFSwUBzJ1xbIpOQ7BPsOE
XTreqi2XHOswmMz0xLtrucj0dkmSY5Vo5rKIbo7Yh+nejd9R1lFNzOYq51tT3EZOft2nT+dEOxWo
7KWfvUT2a99fCmAFH0Gx7eTj2B5ke8iTZ3fqlolwV+ch2SfNR6U1yyD40WXjYqOTFhuqz0z8pF0H
veU8tluuYTVtTnUD8X475SsSuptVXa/qEwrP0fwS/S9lg9SN+NwE2apuCbzBhHkmUznl2iVHH+IN
sBTtSWt+cH1C5tm17h5ZCo74V+EXL0n+VDu3ob9NPIW77CkNHnKy891HGZHFI80dsibN8H9tYzaq
aDml/+4EPtu+kvInCLjgxmmMi4eKIUMi7adr0d1sBBpeq+GqFrm9SroEJ8xaWgfR7UJWGBR/Zbsm
+srNK2yPZRxfRXnKqpOQWx2rrC5Uz/rCUKB6r7zPDttd2FCDt4j9axkFZ0yBCVojrQQ6wYSuCrEk
dNyBnpKai0SMWdNZbGJwF7PxO+l5PJM4n5BHIG+xzManV017SXpaPPPNwsR3YwX0APH6nYqo6MjG
bFGgJDgf8OIztcyF0gPoehn5051vMkwKyeZvpB2jBXTPMdCSGEb9EbY5LSqZOXsdfFdbEN3p5F39
0516i/f/wqBz2DuDjQYwpdFlWMa0CwTt7jyDzXV48JEEHyj0K4r1psFo1fyYJH4LTsI4eveVFmp9
TMmr4fzQLapN7B9hrb8ipYDkeVgZw3s4HFVaMiIQR+HZIR/eDLFlV7tAIct/B+WLK+6Ze289b9X0
LzpWO/vUzDuNcsPS+hhc7NdPdpcw/z6KZuMMxFgfLflFrIGTs18K/U23hmXxxUqS0mlWhKP4LOAl
btkRF5h/dY+DyHX2HtfmfTrxMG0yYs39t6NoeJuSh4nV9/PoTT/BoupX3ZKfVk6n9YKV0kcI1J2j
RIqTCEEc9vrsYT1q99gtjCcsM+JceBPPHa2koTAW71E70fnUCeeRnjxr6SRNsgu8axr3xjWwg2vj
jyyuHUc7fH+YrSRg2KOuLelna1PpaXX1sFWtghL/tVMP/FB96FLnNYmT6dpIZTzEwk1QqcBoRB30
CSbUnmeovmdXyoYonLX32b8Qmco/bF/gJujM9pI7MTlS3Bkj+2sW3WGwwbAerGRVE5CNkvAxwh22
LtzqbZ5lvALclUwLarLHc1jU2KwiHipe4ioxiMBLC3B1ZlhGsS7YFuwocNGQqIm/VdpvLR1ZUKaR
+aTBnmDcoWlkpMbtLAcjoVZMhwnsOYRxkqq3cdLNG1wP/S8rcUjL5hhpg/YJiahURdr2remTEUHS
1w9Ui8THhqvIlZxGa5f9tfTKCDobg3pWM+3oJKmtqmsvYcuUNEmwyH1E7VntVe3KckfsWam4yWLo
niDDdmS+4/P3ROqHhPKDiA+G2ziHoidjYIw3s8hA+WTjVg/0GklikPHB4kHG23XCPaPlhVibU5Ie
AssFSmUYa8ab9poVIfckqzWX0m4a6El1ebbAjqsBm3LRieeRsMYvb2tmNdKKj8riw1xj4beOvIQY
dweWIdE04h1V9oZTas3LON7Tb7AfywI8rUezZQ204+akuFG4nhHwMO+FaOxD6A6cZHqOPtNV4EN1
4vk7oO6YU2xAuGabT49l0ZwbQgKvvIhh9vC8pONWnlNbjpsZIPzCjwuPo6l1AL+6/irLS8BgiPGP
JJtblCrEZT/Hdcm+/OwSydja+BOY3gtIHYmdbIMOIZHb9DFwwnZFFCQFqTvNj42dFUzLEjdRTvOb
VefxCaWEB01N7C0x4wY7X6icTeEVPCw6sjY+wFqPFiyRqq3E9h2ZjbxQf1pdnLYfF0ZFBMCHLfNU
NBwIyKDYu2xSCcRu5js+LmoMY9+74eWQK6T06rHhyiu6BkBMXgQn21hlVVtxkjTU14UzZVCVfxQu
n0HQdgJLm/o4vBXLPOwrajZf7VlWBI9xoj44rlee03C45HN/JvyEsz5lUhQ8mqe2/pXa5UE4hCkL
l2QMLrQZ4yPWSbZSFAnk8xJ/gIHdqOhAnVZH8mFnL/LmZRxENEI33D601qH0sxouaYdYLMYljX5b
ObIVtjpo1IiMpE+DXxNgGorg033SYx6Ww7tbYysIW26MQZM8CU1nrVZcMsD1ffLWWyDe+f50mbTJ
qAVcfjE+Stt5Ig1O3qFk955l6nwDHOiM+e+4yui6zWA8y9F8LCc9YxujYf0BSiBqEkwkHp4YTl+L
SN5ZnW3MPDwAyzF5SEw7EQDyDWhMWXBSuGRr4tAl7lDm2WXWwfmaQ7gvRc1+KQRMaZjZNhG0SGZ9
ckztmt/fDUSaXHzdVTvSVgHWYhdU9UcSxED7YtWsgTHy1I2Mf5Ou51BLKJscjZ4Jou5/O/E2CkXx
BZL9Qye9tKwopV8RXvLx0f/871Xf/lF8+3+ql96Gcfy/0+eOnzX63F/Uub//lj+35g67cbQ5nYwl
ho5/kOYc8w+sQ66Lym+hvkmHhfaf0pxu/OEIV3c8kzWWQxs9etmf0pz7h2FinPI83XB0zzHsf6rf
Ttd1xMa/8GYdz7Mt3RKGoHxPSpu/7D9Kc14Xa0OS6NwZ/HYd9mF4kq+ZHPxzhsqy9PWOvonK1860
FzMizhhvwRXDYnGoQujbO8zp6RCF98gqCrI6WrNyR5tURYv3us7hbvsqHuEDSdhVtnwF9AMRoBgP
bkQQa2gyap2zdCvDKloHPOqADzDEEBQ7GKI5agPhHjJhQYKmJsYqwBnlWlttIgA8Ze1jVk/mlQXN
GuGTBEo1r2OTCcQNMJFZNj7zHP5AYPYPbQmXBwJjxYKexwoNR9WsHUvWqAjixQm8UbA0h7M9R+au
ntsUG1YVPdvuGn5Ed5+C6WMMHXGVG81Jrp0zN6+1FYplI70r67VgV9H4cY9LLL1hlJ7mihJZNmEI
RQJbJViaGXe0dyMsbm3AsZhbGnuAm3Ec3BpNpts8qB6JaxhEH2cU+DYpH2dZvxQsVS745wzaUbXd
d0ScbQzIJFGs6AtJH7yIG38mk3LXwxYhgzfku14vwQbg3F+A3ZWbBHXjYEBV/UZdaaY4IMKYAN5f
wxrSuyBpNpQQSYqiAtKJf3fTWDVupKACdOb6Gy0htVS5ZneRGBJgdzNHcRHcD2WYvJGx2aRBalAI
z8nWe9yGvCKWWIWqE6bE8EdmwDHs+1Feejp5nzu4KB6Y1x/jZNWwV4kHzHq+9AS1ZjiyKbUV2oke
tm0xG+azMXQqLGUwH41wLzwUkSnSjpbqZOh9elR8xu8YqwroNEH8zBMXPeR1ZmCfgImTdqu0c18E
6f8rcU7z7AYiIbvCpljQ72s6KWF3eyi3Rh+9eW5IB4uV3QKpSlZDZoW+v47CXCc3cxzyt3CeoXG5
AFcBWGLh1eTCnQLgmZZztuqKa55In8a8AmNFvpbrlzlBL432hTrXu64rFnn4KwHuuExzGIgBosJh
gg7WVfOfeD1puWc3nutdX0Uz5CtzIrHFW0PrkiMFICRDG0p9zgRUx3vfD82tMVgKQzY9jYaUSyKy
66KQwavZk+ebgPeDqOLoya16O1AYcaFI6c0KOmiTI+8KX04PRQxWhcooAmMV3309nfpXicHWqWb3
BOyFw98ElAGP/skt/eoqnJKJAzsIZ6T3u5FGQUGgXFmq7pJTu3U2Ux1EaxotQB2mxqejl68CXRAI
pKBWyuB1muapvWnb2AWtyVbOt2yqnMLkIuFUIRE39tqaAINWQGXs0TmC0AQO5LISC2qStLlmlXsP
iuOxMEVOfLkt1npuAH+oE+prUgcSRcTnBxK5B0VJ02CWj5uu+elqyXgdC6QOYIJgAaYW9rvjCHIV
5DOGhNLfRtwrN863DZTqY9/GKAF9PlLDXFMjEvfEM23cgIUNFQ1P79nRW55BvAmpEwEVOY7eM5NS
s0nJfEzz0D+6wLkXWYXtL4TXQ1M7oQIMpFtRTtPGjKcbu+/lIG13H7TcIWXLV41qsfFAdWFH90j4
KOwg3rkJDAXDOfu+ex0rrd2z6GAH24YXDX/plbHy3YxH46qhZK1SVXIC4SNfloaNCIWyuw4mJCpc
I9MqNQJ/JXX6nJu6P0cwQijwaX5h4vRWPV6QxWzl2rHWKxgjTgw5N+qfaMdaJKUJmsgKzprI2mvr
R0jAwIgSw+H6wxLysdNUQjU3TrLxBJGMoNy66fAExmUkVD5yWLSVR67S0pczHKlHX7Gt0uQUgltC
JVPP9oAjZYrzautoI3IcHJ55QYPDlWhKALOHjb1wlPwdlnIF7gUJFXlXZGmxafWOzhUr/pEX3R0j
JzDPMKTgwnAWTe6Ydz8h8WnE4URfDH4HLC7rE1he7dyG/W+d0eqhqZObGxHdkO2AdOwbJ40k+KiU
TRNM6Cbp1WfozWHLrxSbga/32iZaRhhujragXhKKZIYfdlnIN2uYTn4MTVRPOv1UpjQOILqW97Yh
0KMH2mrSI8W5tQXxCAQrTDk5tABgTVTF7KvS30QzLpQht/dC9v7Vj1iGOCJ9jjwOo6+ewqbnOOZM
9rwxuWaJjV0dZvWUVTw4O1bSFXyDg+56OL9jxcQN+iOlESxlJSWkTbljJaEBJTsXvMMEMnc04A8r
Emdp0Wy19ipWSDMmjEsbQdbCDIym49X+dowa6tLZhwRQYjV/XsRiMM++O+10lXIicTnBggLVpE8Z
tgiI2ID9VOWZLM/oLE7l6Tss+zuN8+hUgtQiNW1wWIV8IYZKDgcg7HRKu1wQUv23/qMqICC6grty
EJePJn/bPU5ze1ETobmqm2nSNmdcA+I8YnlFfP8VKQ9sp9ywmfLFNsoh22OVzbDMOso76ysXra78
tNTiogThsLWV15a6rA8N822oXLiz8uMaGHPbAIeuq7y6lnLtZsq/myonL62R0NCdF04298RWMl3G
PZYTTQuCNSZtvIfJBIvSBWsdV/aK26yzpjjEPgCiMZWXWFQZdyemMgDbGJAnLMex8h73yoU8pZC8
xpSfj8v4Exd7cIiVaxl7VEoYXVmZOZgbf/b2mLdxwakP3//WCbtdqv5PZP8U2iz+6EI5pW3lmZ6U
e7pVPmoHQzVpZ7A8ymPdYLaelOvaUP5rQzmxSQfYS0DMzaFTFu2pDd2NkUHJGjo/J88dDet+nIdF
qjzernJ7e8r3nSkHeKW84PDn6r2l/OEaRvFEOcbNb/N4p3zkwCH3HPfphXtwitUCt3mofOdjiwM9
VF50TbnSB+zptKRUWC1xrHN3qy9SudhH5Wd3MLYbyuGeKa97p1zvWNxZCqUAWvHDR5aBNSQq52Pu
aY/kQ619A/6jqmO6ZTHUU/NiQNVSHnvltk+V735QDnwCgQDZRV7tq7FvCRGh3lTKsy+Ue79XPn5t
Kp7p8AIVF5pf2kSMFkK1v/G+/f8DSYBOZQI8wgExIYFYK36yDuh21DrJo6eSBPAuw4Wp0gW+yhlo
BA5cSfIgJ4JAdRdsKZVK0JNCnOZce8hUYiFR2YVOpRiCXH/OVa6hVwkHW2UdZpV6KFT+wVNJCEaU
aFGrdISmchIkUh58aaTPwmJ55H6nKYhVGA5g11mmR6RshmWVvci+YxihSmQIlc3QVUojV3kNN9PE
khaAcZnIqEAfnvqT19hfWqXDbwyn7JgXtvU0A0fmC7qseBBcmrnoLv6YPaAGJUDdfVDDheE9SnZy
KkYrj+kjORfj3gyZdy8q+5iwobjAaWOvZxA9am2O+5tXNB9hWHbXULhbqsQwEMZy67d2cUSqzu/o
sciLQdMeYeVmd5hB0Ubo1bj2Wqfd6cByeTYb4qrl9SYwK4vCyEiivXHeqMYI/zbLsn5sOPz6avRv
3z+VJiJZ88K0WQTwKwJeqUS6BnujY2FciNizCZ8RfZVz4AK8Yk/hoZ+lINKgKHr1asZNJGWV/srb
5EHxwVc2bST7cgaK0FGtdQiaYXwITMkTYPLCZw1n46L12f8bdNM+UCpWxbO2DiFS7vU+8HfYEPkT
UAuHzG+wKIKeYI0xZRy1hYNq7vRnx5pt1vkk6IjSUpdp2m/13D3J1HhrMvyu3/8LbiQnhLFspWnj
MRpc4zAPDr84FKTWzeHEIrNeD1m5riuxkoW1K5MtxJzXNpUftRkAV+nEa+XlG1UgFRUvBViRMDjI
4U0X1VNSkomRyERu+NSH9ao0QY2AeQuRF/F2NYd05tMXNAwv4lp+aJgNgr4D1/XtdyQFQB/gGO5j
C6M2GIF4WZE5G4rssaeDj9dOQZFvn9c3xo7qVjW5tQwzxrX//DmNC2lDzy55wMjbuHX4FRjVJ9nV
Vy8Te7LKMHEncmSKlNqGyd2aeArESswPpHtnfw4sPwwvfZdZMAuzAydE9WyGnn8TFbo6HL3nqOB/
SxSfxz0bCJ7mK6RyInchFSHj59QFjAI6x3E4VtNVelF2S6Evg2TNnofv/+iS37WiRC7MCMCLHhrT
EmMZntKh61+opDDc6GwSfz3HNe99nGL+wmShvyEtnwBcLInHqLFcD4mplaVxTKc2fSDDFi1zao8U
Y4g+Rw0WAJonkfEqNi4Vfc/M9yW7nbbTLw7+usuoa9WOyFS6QMxETuTInvMmBiJCNIxTGCI4+Bsc
w8itXiv1ezc3EEko6z18/3BAHsOcYqU89/ivXNHrvRt0zfL7h6Ri4ovdVC8V+98naiEttzauph79
HDPeo2kdsDjHLjcxhGGlrZ++P5SuWqv0Yjh8/5DnX4aBMsClMrEY1EmLbrvRiB9seg+vTnnzxyB+
0MknHegqfI7K0XzQRjSIutWbtW1nW9P1mwtpuV+5q5cw6+e3wPAfya4NB5+ky7VNy+jK5edYh/j+
W14sqwrimpbF9plD/ofVxubOcewXHTjSxmp1LOflmus4zfbsG1bEtTvkWFs+DFO/dl/NArJvTRYV
Iq55MNXQPhElWvmlA7mz4RfHXLI3FU8rtuVxfSSAxNjf26e/f8DdswAYaK2NbqxOXqjnu3wAMUkR
GPMgwWtT/Tyo73aXuvbF5Vp0/v4Qhih/vh2dCIl6h8qAB6UFs1iMXfVzTmbMyFgdHySqB8/r+EJf
CuguQWynFbl16iNMazKM798fKg9shwhNzEl8wcnk13etItdqVTpha/XDCCMVjYAwkodUyzCGDnQW
eNFwIPju4L/tzXtrQT9OQnm1M0Pevz/QUtfHDpdEOz2UkCrvETV0KhlqLy1RKDk/breoEWT1+2C+
TmnqHwB7XUdrgG/r9q8efyfsQeE5GjiHgkEGqAxAdFmIr9nsr+ZskFzsF4yf0yVoA38dZI857Idj
2OvOgw4tEZBZPv8aAdplcxq+GB1CjKNuZAFPW92b2qdU8SNdK7U/xohX31jUPywIrgEXPqVjpSdU
peSsFTD8uZjmCEPGtvPlGfl6/OytDisuwRCt8QJeXbR5afCQL6y2/AP43m7Dntm5cwkIF2nnR59G
zeXAMufT2JTNCrNxskwbHUmIQPbWy5gEHbs2N33D8362qyvVIhfPwpGOkIajOrcoXDfaRQ88oTbc
YDVO6iZaYnzH5f8+aNEG5D7srDF8bQtN8uiwcKdxzF9SJyxXfTkECO6Vu6XElHOM+0T0P9k7jyW5
kS3b/kpbjxtlEO4Qg36DAEKLjBRMNYFlMklorfH1b4FV/V4x6xqra9hmbcYryopkREK4+zln77WB
SrqODBNXKbL+ooSD4/0H3m4rSdQGdl2l0b8RwdcgZoZJ+31VNmG3+g9ZOpPalV21hn3wNXSQ7S5p
o5K4H/w4reXGVU8mw5Ln0hov/9uX/gfS0V9moZ3f8qjsfnZ0/a445Y/9oRwVv1m4r1TDFhIHlf3/
w9Ac/TdqEMuRJtM7x7T/1J5GHmqi/9MdTWi6IQ2JE+y/lKPGb7aBCYy/kXcBLeo/ak/raE1/ak8v
ylFTE4t8VTUs27IsrGV/bk+TrMJ8Tk2cXWdnS05G/dzF1r4ZAFWUzcVD9b6ffJelF8Rb915MX6DE
zi4FxndaB+Gu1zsJpHN8aK1v2Y4GygsOKmMT/2jnIORoBqQSGQ2SWUhWFQZsiijvozh9S2nnIyt8
8pXyAWZEIE3LzSY+zsp10kUHtd3qjQbuqb9OkoAJdHI32pwuVA9OEr12v9EWMaOaTddQmWvy0ohI
Fx9pjbzbZyJtJ2TCRLu5KtWj1VLzjjHUEpXRpAPsQByLlFagb6RXCqN9U3M8GiQB5EoeIu+MDjV1
2KRnawAK6m4izvOQ48fvsW678UiG7SINFXl1M1mNm7cqayhtJzUNNC8W5DDHaXONYWpNpjfbgc2L
bL/5bVQC9AZQOFPiVwccuDd5xQYWImZ1ssuUV/6WlkPhlRlfiU3QxVyr3cvqQcs1Rk7RbU9idTpF
NaULCJnSohFZUJXxBJKNy3oRGfACOpPsqUr/npgB00H0Rp4G7QurAyTjrNPCFc58TE8D1KQS+ZrV
Iq1NCpAF2qYTHJLqcvxKcA8Sol6FQyGC9Y+esuFs5/rB9rsQFGmVMWknRQbRuzt2zQM5ZO9lAArc
MlFfjgXlYuYU2TarKrYhJbqviBYnRpTongjcUGd3LItJT4Cm7G34kI61mU9ZbwFXrNWdNLsAn43z
0N9UvvMc6fH7j7HFORPUUUayyeR4oy33LUzPkRCXSI/OfpkcdLlJfGM7FekblQ11YPExpjRDGJrg
CS9BSPOerRpDNF4upu8yOlmG/s1rsbY5iIVDGl7rmfgCl33RBEPogD6tHuKqOCTVkuzMDHoVlcbk
+r2EfBY5JwesWZUpXwRRC0OmQbuPUDgOXfmF8KsnQg80JsxRQ+GcPA1Ea60KEuYCIDcDCGKcaDnj
1KcyGh77cdj/cAZawRfHrM5B7q95Ive6GhwYG4NcRgppZwBQ6RaVD01Ib1kNSabWM/8rBosGu5dv
MPIEKM5P3DFgcVPGUbsaduMxS8ozRSj0hILkZyl1yIK2V9M7xi52G7bruIDwRhqT75o6EIVoFvTA
qvyK+SMheEO/xx3VrIyT02cvQ0bkUKO+Dl8Gn0OyLnQfcHx4M2YDaj29CNxNwV0rrFMZ+GDW48Jr
LJwyPei8Pjfd2BruwRcbUMn7W3p4hOZw3tjguvTaTMednRHbLYb7ZEpeF06ZtJCL4KW5YEnBmGk2
W9SuyFxaq1uXAr9oWBJiQpIIcm+zO+IrIidEDLvADOEjiXSdR9olkkgulTDZhbQJjl11pOAgR84I
n3T1FRGkuUtqdXbVZPnWZXyrGcFHZfAyRgZ8u7wbBc0RChXZPaWxQWb80N3MNR1sg0yYVY0bU892
ZvlY1SgUYtTDEhVxvsiJg57OarNIjNPlH/1FdozT/oUmUIoaE0lyo95IWoyrkBYmhLEFIDbIR7/Z
ABvCJg8g3A1ipuC25Oml94DsOVW7tb5IobtFFF0s8ug0HD8GTAoIYplcxDpRPL1m7yRkSdUvRsLx
lAQSAaOP/rjgdCC87Cb02BoBQ36NQidEqW2j2J7lrkG/XRggwywQAqwI/kOrgsobOyN2kSE98rIR
+U2HDz14gS48RR8eL0JxpD0nOykeuI6BZzmKvzdZUVXtW8UcKUvhUhcwjFdE2tt7JaTuiCDdBaa8
s0eUYcp8EznxxDwO+TpZMCuYDf4R6iHZZkWIUx+gWSudr74/6qthCqObGBIGqeaU3rMTW4+OQW5F
iKIumUIMp1pysWTP+ZrR2QZmSLOzF9196E/9QepTso/R43c/lPkWMIBFqq8von3xQ76PgWxX5GH2
pZEOfT+mcdxBBP8gsqMTw503ZTEDyMUWIBeDQLpYBchNYGtIFwMB4k0WkSzFWYC8B/BRiLS6Lqia
FvOBs9gQHIx2+aFZzAkOmQVFopIXBpgwqWv0vobcqY2iIVi813A4mDgdKhwPCc4HgQMi7OCqQOqi
wlpPCrzebDFLIEle9Yt9gkK5XuwU5O2RkqPnb32IUAaAo72lrH6plJHgGVAy61LTkBxVI509k/Z9
0GFhZapZZzpOjlh1OxlhytDV9GsjSUxjT6PjBX5NBgkfaX9tF29IMKp36uIWqUvzW7mQLZnGTJ5u
clvVejwG5sCCBtRubTAldY1gwoNSlXttSVWbUGLt6xTjM7w+/wl4R+2GrEdNYJzhvmmL5KJexBf6
IsMY0GPgiyy+2/F2RKcx6Qg2nEW6MS8iDtqnTI0WYQcswXSbLmIPmaY5lJoCt0irrfVSwdCoz6Pb
LPogxQkMryasx6jiJU+I95mgMnBPc2XcK4VwfUX3wWmj68laPXSnwK82ttbBLx5s/6hoNQL0mjSq
LqxRi2faAwX8UvazW6htd1BKMe9Eb3MUKgeonJTzq8EG4R3HOmWFts+chhcZL6rbzOY1JcWdPn29
Ixa+vTWA97EeMe23QGXqFm4B0+xessL6ln6h2cAzNC0yfcKhUqX0ZDu7oW1nh9zqLwiKakdSVLcG
glHyaICJnP2+eY2VEcN3juhnomNsMisPEUnmGipoM9ZcxxYh0m7lHfsJrVoUcqE1nBKl690w0q5j
w3yprq6FCskcKVEUsRoGNzVGR5R7eJ5hLmIWJYJNeVpusTTq4wAFY0BnlpecJywqImgu8QelOB2m
TQ7OcFaBY5TZnrxK2UtyLiQdKXrda1VqGwB4b2kQnttU2yhR8aHU8tboZleavCtlVNuuWmovrbHF
UqQzVlEqaMI9T9lIAkfZAXkNmh4JlM2ocOr6C+ckfDj+ksaJ4RPTyHFsmueaglHPWZ1mk2jHxO4R
oI8cC2DGGKc+jrALiATMdUT3rZZXdWyfObJ8bQPGCbPf7aOxTi+tRlK8oyucEeIOIGbcnNoq2kot
/84o6QPA4xo9J+71jVLgsokrkaNJDjYoqtzWjgNGQKOLNfikxdBVagPlGHqtzFXE/CRi5Sxkh7h1
KQ5Hszhl+a0I9HXYwSQJgSfOAeIrvXdOqdq/+Sq6SqtRaB9PjtuqA4eNPtxhd0YjlZO4Z3LSqeit
durVjAcyNYvublhQTEYfXufi2HUol1th3umpBsMspL8fcC1lzIbP0/rVT4zFnmHxdwcd7Ccad42C
vZ+5496orBcAZQQTyv6dEBRMC8Ep5l5B/RE0OMqHPhoI7Z6hcdv2WSGEXObBuij7dzPFwdYy5VvR
59uUl8xWtRXaH9Rh1Q0sp3EnyuoxL9UWX8Aq60sVg32OsdkqWGpaoIZVeew03lRNW9A9IzYcYM9z
rwG6NHiViPTVcXkUfbmIaFAZWGy5ZHzYXhx8HwiRqqwQs7fMNjJZROZGeskaye/VezoA0fC1LcOH
nDg1Durz1dIBxICXOvCvM9eO7ZsYDaYLw1y/K7V9jk7g7GicitAc6F5hAKgvwTdu2yjfytEfDoHD
VyiUOTtE6CXgFCN/U0u7PRIVzSSWwfU01AD2gsThbMf6jPh61ufqPSnlsRvjDhsrLPzR5gyKL1y7
Lxx5TTT7MY+t5pwUs7xL8r2Ddf9CqldD3oCCx3U0NkWguMB89vj42Qn6CwBwEOwA3lAsIJRpCVH3
xeiO4ONGjhOO+WYkIHUtuMBokKYIz4h8jv1d1l2S4TGOL/V00YNbLThW2RM2Aau+3ZBIZAIeLBPi
BGwSkzlfHtF09NOxB7JXnNk2nOwW8gHb2Z0w4LFeLflFiEOiU2rN02ozyj3f9EYOl16/G9RXiAcr
juwvxHJU6T3xLvANu5PpnHLzrNEe7HY+8xRs4W4HCKfTX3r1aebrI1taoTxdyeJhSr+RJUAYrP8t
ECzlB0U/0f51I8DcACoAg4GSf0mnh7baOM4JFSUqrJ5srfKb5t+gilr7rPQbpDt2e7GtWxXUNBQC
Z6+1DP6Oun8Xxdd6YbPJ6xBfsmBvkNJGKcQpsuEkPhNeeh38w1huVzXK8soL7CPb8VDehSDhkjOw
1Co6GSyHzu1oInsmOIyR/XJ+yqo7Wj8XI39hfmTqN7X+pJaX5pGEgYADCsfe5GZyHub6NuK4cOEv
NoxTDjOQ4XHJ27jmV0izTqz8tVkc6DQj0wDoHrIks/5Bkso2QCLdcuIEcSn6tS/WvDglzBU45dme
kY+ZPo+IegWcjtuuXwXKai63mbJh7/Hldi5uscnTQJxaWPLIkG4nFRgb3UMwaxetW0XjJgkZfbgk
XiTdjr+847Sn8LwdCYKstQ07yart9zJZVyrLrYsQM8WMZG+0ep2nmx9ltEcXPiGGm03R0FEuH6N6
3SPxTc5RxsnrJCSROWw3t125Nb+U8D8j49XtCFkZt4a956UxWg9M/zmPdq15Fca+ATUx3jNaif2J
tvw5QNeWPEKOlMmJ9TPR1qI82Olz46Ns9leuMZwzZ4MAxujWg8oZewWsfkC6wFh+lZjPc7AlggvS
6apHKlVtkprDHsqhdZpsSucmGh+N5Crja9BdbV42hYQXD1ZOpR8fitfkTtM9QAcq3JRirxd7Q6Cy
OyPvyxTXrRCpZSsA0PuSijk8TPhY9S9a/pZCEYkuRrUDz9nXz6Vyg8y4pwMwbgi7Kp0DYjrUsUTn
mYDKsk034gpULksCXLLRmmfHP5TJhtxPB0IoKg/iL6p6S/9SRX/GuKrc6QpNVdQM7nDj1pSQppep
mOH3U31siLwQG8NaY8hD70TwDZrwqibu8xDku3pYx+lhYCBOxl1PRITHndWxWnB4zTahQad3BTnR
hDnP8LG8KMmGjIJUXj0aN/zWinxtfLb4epFIcz20TVt5lrYhmw8CLNSztVXyaBzIXGrDk57uqJ7Q
5BxTA9GJNw+7NCC0mxof5YQ750wUl4yqdTVh20O+hoaCWevySHH8oxpFq97mJ2CQOLCaxiXY23hI
uH0pW5bLGLmG2QagltEJ5f7sOcMK+ELqFjxnHMegXb4hebM57UWbDIAZRT+OHt4v2kX05LGI3eat
p5ckWHgepTzhsPUXOHRKt87gXqokXq0gjXPiihiUQ1J4lczjVaIJ2RkBI7gI5HBmmgpjOkrChzr6
PravFYNWMp1TEhdXNTHTDXSKVcQdi7dss5bhlaNLomNCHnBHpAr1hlsA8oMRja0Ayra9Irl8Je6R
OSAmp0ukveWvIdQ87Apu1AAABh18Xo7XvCHfkduMBBGpHhR0/0YBnMEW59EWIm+7p2LPka6tig/r
rWJybO8YDOXDPh3e0JAqpot7wzWzV9xCSot8r+jxEPm+dMc6/4j0qfAGpARYou+6zOcQGnwPWCZ7
+lMAfq56SzRbPtq3QRJsVaAtXsPwBGOm/xSPDEziESs8KxOWHexG5bsx32acawrNv1Vb9oBp8tpv
mXyVqrKekgrdlOL5vOQo1KaNnvo3eZZ9azndmCFBhRV9S4jTYMBbIDBj9wQRdk0nrCPWUT1YyGrR
/IHPFREWeGgksFUy16iiD+HnN3W2EKOBDbXwSVaGEdzb2MFl1CEy2GuawS5/HmcuWVGU16SjRBsm
qP3FtA7K+R6Ri0dq5kOTmhwgCMkle3l8yZYfocMZ5mQKoQiVvDEjbZnKTcTXp2dVZTYyH6ctOXhi
1ZEkP5JFlOZ4SNsBsV+JHCYeWtzfWs2aMxIWBhBHGQhoIJMuBCUuox0WB14s+6LpjBlI1Dz4LDeR
379mRfrFd1jipPVaYAyi7WKZCT+6nNepVSEJojbbDrQLmMpIEnKq3CuR87haUSTrPJ4aBmXiibYy
sHr8Anwhux3YZA3y0xT9ucI3RaUS340jCW9hQYZwEz3h+CofFYRsNDLjjUkYJEqdgogD0EBx/ZXx
6EZFo4loLEdqanNUtRxENRFRh2phuSmHoKgT27yHqj8EaE2R07qChKSRK54pykrHDFILdk0neqGv
EvOCa1aNSMW+G1n3wvGhVp/1AWUfTCseh9MQCS6cfKZP8mQYX1uyWY3E9hTobKsxI+hKz6orLMOP
tjg1FWHOS+84VuetY+iMiIIGP6dzssm7KATgEf/GCAeoCpk6rgITr2qlv/Gfp6wut+gpZ4Dz1H+x
9ASY6pUT3AdUYUIfX1NCZIbWetbtbDgq07S24F1xiOMN9LPd/46D/lvjIIsRza9sCqe3pAnfPoZv
38qfvAq//7k/vAriN+Y5qumgv/zkVdB/o8WomqqwcZVSXuMS+C+vgoZXQTqOYzBIYloj+Bp/DIPw
KpiapvNvUFsCIVGdf4IRMX52KjBMImVNQ5SrmaZORbWQDX8aBRWDH9YGFAlzyMjpbrYp7Iu9olof
XasZrrBULzGpIeO64wVjtiAt9TH0TfVUNP1zFGC1MTOI983WIH5+XrBGc05FJH0Jg4jNnWjFGKyX
y09FxHinsAuVjXBrmT63Nr9bdZJnIgLdFsCSAVVllQbG/Wil90OpuPoQ3/zpBl2LdAqK/N/yLrsW
eB2a//z3f/Hz2oahSYZz1Fz2D6jKn6ApUF3DdsaK541L/peEBeF/z+vyqjKJ+mefJLi5+CE0R+OX
gPD485VlnGfMRpYxu6qY0QS5G+fKqavjnRRy9euPgur4s9/EJEBcMNLDbCL5H33BOP7ppwLeNbAn
VOyOZv/V8ivLtbL8qZ1QLteOtvd7CtHUJP5PrcySfGRUJaop+pUVAGqPTcHKbcEkiKwXftcDqrmz
IvXZk5LTpDHu47r8pocoOa6+n4MQMIv3msXOLQ1qCvT5p0lQZsF4Hja+oR5i8yVNR33P/TU50ifj
WqgRyAZ/ejP7+aWqolcaBcDYsEH8zUX/Ab35/a7vP/7z363lEtiOVCUeHoasmv4JXOlLK+wnQ4Hk
bS8z+HylZXhfSkC/JVBGp3guMxNOVY91L4UMADhC9NlHSkPo17dE/3nGunwRi31cNyxVFbpta5++
CCr2MSDEAw5eC7/JNlIEUgtiTJhB45lK9BHBEIQNcIQcDuQhORtKdVPI6baHZbOFmMeZ09FpeNX3
WiQufXUC9PZGDPFrhkp7TuXd33xh9dMzZJmmzQoldJM4VMn68vMzlMc2gv52DLGagneRbXGw1OFB
9Op9pZhncJAPTVfsEert5tHcRpX6qCAyXXXCWC1an3qOPczOK8auhosUxA1N82EoCXf69ffUfkaS
Ao9B2CfxHkEpFpi4LOCnf37WZVBZZhRZitdH6X1px4A7lPi1FwREoOwZEIxU+GujorzPlvaWMHHt
1DLeOyRjJI7y1iD4+vVXWq7Mn5+5T9/IXq7sn96+YfBVsxQprPeZzm6JhpDjhh2qxOAg5JXXX3/a
J+7T7xfAVHmsBLfL0tVPT5ZlgJie8at7BjE+zFEA+tjwV7ps4NEQ94CJ9I09ZYXXFwxbqsyKrmY4
7YUavloTg8A49hFzdQP25MR58DvJKo+DN4m+QwhKmIWYNFF8hzavVd0aGXVhywxRMeYTbDqxi01o
maWWk7/FBIDJn0aTqsOy74CkyyUGtlC9ZgPxrz5ItVXpNA24BmSahQTRKTOM/HodGGuQ7n9zZf7V
fSDn3mTEY2qWYGf86T5AGUibouU+ZOnOiamWEmSseUYddsGMvv31bdCXnfHnuw6Z12DrtAUfhmLj
509DHFrpuc8LXjjkTKTQDdrbPmjec0nsl7DLxp0dpjFOE1KdDPcY6fZtN90Zk/4iiWBqaJf2jf9a
+zbhCc1HYM2rXE12dao/oPrZajSEfv2NxV+vz8/f+JMrUfVJH9fLKln7s3maIKo3CXIDNc6efTb0
laX2vReWZLOFCsyddMzP9UhDyC6r5wCyvFsMs3IxRaOsIcwYOzB4/blu6syL9SHZIaLzt0FlisMM
dPOxG0ThllV76QvKf1F2zKoX/7WilyCRHD4Y8szkYaBeuNVgLpSBkkWpaOQUBExBXCyexjZ+80P6
tWM5TK+T7B51cIDePIb99wxAKchOXIl+VwXH3CxmGkzp46+v2b+4ZJolBack9nCYy59e7bBw2ioV
Oe+a2oEfCVkX6SMIfD8Jsz3/73avRXjz6ZlaziQW6h9DaDhIf36m0B9XXWOQzgF3wTh03UziAoz8
KCUbMQes7DEsJi+K0QNeGWgp34sOSSatDEBwCDMcdmEqPNTSE6NtI5b1FQne5teXZHlKPn1HZEi8
znCnec0+nxgncy6ixkl8Ggr6Eb7OsWLi9euP+MvmaZlQsTHiqhafgCn303VgLk2/G88TtFiyAkb4
pFVEnS36BX/UbucoLLyp6e4QAWEj0UTlabFBT6eSX+JhupWNsY5VZniWAIZSzRkWnjrK11Yz0nWT
IZR30jNr3xJ/cwOXFebTtYHGR5bq8rSAlf60AiEmYG8l5c5rE/84LsGHfYycM6R5HcCsXZmhtVFV
0lOZFP76kv3lycGjqwMCNC3J/o1B7Ocnp7dJSykCoo+y0nok2YHFB9MrYCAj1+8IYHYjpAa//si/
3iU+ExGZvliz2Yzkp7vkoNwSViIdNCP+NnGc90gr1jqq4UOJB9vTI/WUWvFG0ciVTvovVSgQ6NCO
n+NbfWZQ4yvvbY0fOlSK4jJBQTYJZoohNmvU7lH88Ouv+9d909Y5jzuckbkHNof/ny8R80ENAhrZ
uYxaSeestyipN/5iF5oH7Jd1MqdHwdM1jPr3WIaHbjZfG0gmGx2eih/phPma4o4h/64ZqtdsVDfj
wm8txca0YU4143qAZFGGEH3kkgpfFl8joU8Icq2vFgqdHjzsHq/jlj8yHGJCfOggNd6EpHiTyObb
lKkP3SRetAYt95RverqzIvCxBhnMHX59Mayf6yAOEbZuUoFAnJC8Y87nczIBNC21S2iB0LEeEqt/
5sjS8rIlPrPHshxT1/dLHJQZ6HWQhOVID0bzU4x3ErHYRHRuGzR3bT3ciTqO3UIQSJ9rKMDshSIR
qbhJO8edtPZLSKOGWTexFUZ9wlTSMrtm4a+GYFMPaJOtJbytIiCJj8cdPm2aaPZwwr2ZgX3fG86L
hs5LY1ifpPreisXeTnscjW3qDqpZg5ubP8KFnt5B+Ki7yOv57pqa3VCCnEaCN5OU4eRYybe+pUFG
K44eJZy21jwj2thW1Dnr0UksNFGkc4rc0NcjwI5CYfyoLtKcFiUjsYTjJhREl440afhXiM7Kr1Xd
HjHUnqP229/cnc/LCJ4ldNmqRe24hAN8WkY6M/cJlTHYdXS3mnfS2vXFrgLNUgS/Pwd/YFivv69N
cFn/TIr49I//56HI+PUD3fr/UK4//4n/UWyJRVb7p8u9AGb/AMde3jLAsee3j3B6+7dr/fbxrQl/
6tv8/kd/79vY+m+0ZairNSgO2LgWyOsfyQziN7gTywH8B/t1Kbb/aNvo5m/QiIE/WOyPGuUfq/Af
bRtd+43NTGfTBDn/o93zT9o2Es7sp2fEpHMEHUJnTeOoiy7459Us0hRnxIjQbEycjYfJrwMY4TSk
Fy7xnbXk1TvenCThMZPlVRNyuOXdImlU58hlanvQhYPLEH1rIYk6QMVkiJ8bF4vOesrmhgBgZOjQ
IZASU16eoiwtN2jQUPdOnXoc6lQ91lh0NuTRInETnbOS+UIubJsYCw76omExNVoNugD0UleyqW23
K7p3aLbKXYxpWY8e0/R5Rl9/l5CGyoCZqIeEEc26gRFFh7RLTyEgKFef0gfCqfa0HiIydQmtxi0i
dgYeMPANaAMDguEgZkq4VWFjAJ0L4aP70LbaBBmbrdUboI7Jq/yqOkiz7LCLn86R3ecvjpIdK4Ez
JcLQsRNa6jWW/uhD42xGMBPS+qrPb5DzGPaZzuDaCVgkCLuwv8G77enEqseuATNMjttq8pPvc8No
Bfua6Dh6DPn0aCECqETEsjNi2ESiey3JOR0iwwsm/VGhRMFmBGWcXNkAsKgZG8G1aE8FdosdE3wM
dwOKrEWMN8PmbuS0reAfBQaAzNgHVWVoMcDcIFsGrbKptbtxMQEn/dgxksXtjKvqsal0dQOwmEl4
CI5R6wJPjGECGd+0vE7U1aHO/UvYOL6XWoO6xdCwcNA7uP7sWVYYXM16ScATyfdxNMjK6nzsfzmj
GoQ7m9hIik0S1c9GVj4H9hI+R6ZDU7znAXiHoQzAxg8x2xnSPsTY4mxZhnCbulQ9c96xz9TvXJYb
diLxRWuDD3uK/F0EF681uuKoBKgm03YCh5uK6JIper2K2sBeG8tDqFvzU04T7pjHZfOgmTnhPCO8
uNZ6MjTTvgfFf2vb4a1VDNZR6RRtP5p4DdFO5jd9SgCbQfxXZuWBV4QGfF8HF3eT3xNIZxxEmVe7
LqgobbD75ly/S1BpGUkm7QHbv3ac9O5QIs8lSLia1pUIYKITvHNJ+u4eVBWABUN7qYQdXlGicdTU
HZz5Zgquq9LdQTOg1E3BE0NU5HOHiaxngIGW49JJbrYhooNxCucvk2Wdioi2nWya8mLPFiSNyDgp
As9v3GdMW5tJ39WZjYQjQRBDPVrflLKn4xq5RE2VJyaLNuyRQ62COo7Bou9MUsIr08nOba5ZSCHl
2ZdTdN/Z0NU6qW0ry1A3RjJrZ7AArh0l2k3FNBLR65tUTX8nx579vVCjk+CSrlQk/rVOyIJmQLjU
/RnUizKsifIYVjTAjHVO/KrB3ko84USAsEA4NMDnAQAJ7RBLr3O0i1QFTlkOnsl7DhLlVKeyZ/6v
kSaA6f1CGBne7rJi0DsO26Lm7N4ViFtGVe0v0pLqYbCKYzP30Q6mhO72KDkhsiABngJIpi1WYSXr
odeN2tVsAnChuaF4bUrdIoI2uWDlKnYhMm7CShilavk5mbuvFT7qfQjIqy2a+kknLM2whhsehjxP
Tmpa7ZJF35lU76mex5syPsXhaHhW5Ou7Dp8oiC7Eu6YWTFtBfkOml4d0X5s5KQ6YX3ktnKtM8WLn
taxPRm61Lsa8Gy7pSRSEOYYo8rQCQ2wU+QzHpxbQ3rLsdOYOJBz1X13HSJr6k1KMt9DFLoWgY2in
5rrQ9Nue3QDCBeLr4oKGm7Q/K0Qmgy7Ujsx3LQz2s/QJwolQGhvgsFwHDgqz2ki/KzBl14WhnxI1
HhkYWta2dOLwbKFHFo31akSEKQyWYVzDFLoIzOt9SyoZ2SHDHRO95qxWZO2GZTaRHzhZF4czYVlO
8oYkWJYtzROJ0Eg0RvHw4//9+K+mDES1Su3m+xRkOhEKuDfLOr5pSLgNasM+18waXcw2w6NfIbOR
zjaQJSDYtMVO2MMCD0LnniOT6zhEv6fyqUKJtWboG62hQWCzDLHOd8uupc3DRNa8SRIX+kWaqswi
EFK5Yxm3l4KGK4Ee+xgE2CZTceRPfjAg0/PbQ2A51jbN0ehF5iLKyRrP4kFzR0PPUYNMF2PU13pd
fIvmRiAzQ8hG0YCDpt7WolJp/9fthpYaO25KTFJCkgeuTRZP1mZR5IeC4wj7gN2tfFXdjxo5GRgU
6XAqJy2w91ML6D0XxxYnq6vYzqFH/Q/rkIH+3D/wCikMnNPRa5d4tRKtAkJ+6alOeow0XaEjkFAD
RharSPAIk2Q7MJ32SB0eNuGkn4KgeVYKnLNOZQyuIp+UKTklMOAwvwQ7G5FhwQDI0BnOVjJ5F2ZT
MNYUMN+mr7S+0OPD4PSHJzgrX9TgrZnQP4jznE83GEFBD2fapcMByEQEsZ7VMy9NrsRYG2TtmRjt
G2VjivF7H0YoaZfIOL98lti6Ec41C/tmjLZtCYwwiBntG2GEHBbqat+9Jjx7UC/Ej4AUErjZiRMF
7OYkq+cmRgLTsMnlyIWIWT+VdXIOYLWuQvXYD9abXgAoxyaAlTdXnY1eygOLHhjP1mHiri4hTnXx
TiLVtEH0SPvBWtA/NpBmK5ePo6I+TBNT62Q0N6zo1aqaTYGi27oqclThk89A9jLUEL7lpBs1ruN1
o2Z3M7Q7yPHlRdXKYEssMoVXYnWrttYfIops18lN7Cq9fLdk6GwoIY9KrX0JerwIyTJlJiJyrWYf
o0DFn3PLLHXC5R4hSzOKi7FgQMmbQRFtIWrMWwPvabAwSYioL1BTYGqOA9j71EGy4vHNaqQrgfrS
KhYj6HgzzUK9FKEdrkqKswluCpCtfoH6qM5DPhuv0YAuLdOXtd+/ZxQNbDgg4dvuEK2F1b0IH5Yh
zMpv0kcs3NMKXshVi4d92PgWSp7ZdQRR0J2gDagCXNiWafMUptEhGdDAGPBxsTHd+eYQrY1wfCKo
qNxYpBvlDtoCMmqHXRhfu2xESD3U/pnxKYKPwMMN/UWnl3jmXSU/156QrQTqeSrR3pjW/NBjU1kz
t3RJTdjluoexHRi3Vbm0xNHPoQOiXeM2Eshwme0QlUarXhJ1wDu8CnPtWCqhN5gEDCFZxjnKC4uY
DsUCqd7BXL7IUUe3kzXY80G7k2Y4rbH5uJ0ZEWqIp8POH4d3CDUlGrMmXGsyOVbp/E7MxLNNY2YI
Kw+T4YdT4O33TZsePbyT5YIUbTseGu0tC3Nzq3K+zAFTr3xfezYEXBAqxXsZth+21mqEBOSPUSse
1OHK9//IUHSmlQ6OLaG3QhfmCASDk2FC9lQwfZ9ip3NLdOlelEOvpufMk4pqq3dMaO2kBrmxCDdO
UNkrDDFKuKCj2ycMLsiKxvgu0CZcCyRijQOxbVDCV2i0rxBLTlC6ULAOqLwUmnCc2DX5f4k6j+XG
kSyKfhEigETCbUmCnhIpW6UNQipJsAmfcF8/h72ZxUxEd3RXSySQ+cy95660bb9lTvEo/Z4FRNs/
TrmL70bCNC5HSZAKHAaZvFMh3RaD77r+9JSPzBXVkVcNahOgbk7UgK7bcyjeaBLSBifT8sfTGY5d
5d7aNvrrtS5vOsPFEJ7pg8tTWftIv0yTiBl8F77jeatsKv61SUeoQy0+yMc9OGYdHfNCnSZJwWEx
7l/pPnaw9wMhTtrgbAwTs1XlIE83Yn9n4nJyRHSx4b1EWNUPM47FlFFSAJCXEuaeT1DmPxMor11R
/UmGyL8U03iq0qIMewWnrDHnjvxiS29cLlleuvmd3UWF4BeYjoLcCxH6NzcB0uK/mDd+5D5lilQ4
x+tMlH4NZLihZcS47uuF+p+13Sr4UwcwQ+NBlQcNhGDvJ768lLkNNGrKtiN4r21vOjMfZH8ggZgS
TnEgFMZjkmWkE1AnWlhlNl5FRlWSNZexG8ab6OP3LqpXZcN/vVmqfx2F065q7uJvPdws5i78iOi4
InVXbdqIuMEMT6hzZGm1m+DLGdHbOAz1N5usLPktiteAtM9VZwV/WJvzZGHzXGNnfs4HRAPM0EDU
jwzkTMo4n1B7HUMPnzG2bIoIDsyw+OE0N18BcJyqQJaTGCpdy1JxxXrlehEuKv2tXXiffYLwprt3
VWPnb43CvhqdWQAiK14tSL2nwJ5Duyr9bb2uqda2sZtOax3c4XmcTKjm2jeIKR+koF+SGJ1fFL/Y
d5JU4pPW5HvfZWd7r9NEkDsJ7DaqpPmUeGpam7MRHDst7OeLY06XzOvHVznd57+2AeybOCSYJu93
C8OxSMkiiOP6H8tkNG/KeYcbiAnXCPsaBKGO7zETHl+KJKLkUuJZcSPrl8Rfc2dwLJs4UlipmCjo
ZscF8AJUZnK8nUDStg26+F+9ZA4VthPhD3GQwS1O8qRZ+qfY94JFwWWq8g7SCIKvhduNTBRar1Hw
siYWet0CUOScVpBuY+LCNKubjJeaWS8I/QU7f9gUybyZpux9RlO/nobpMM45Mq/svvVrnb1u2ru1
BA9OzWfSo4LBRfvuiEw/l9ZPqnYJComT0XCxdaXsnoShgn1nY/jt9nOMRFnJql9H3oUr2z8wPT0k
bpKFXDahcIcfhZ5+zwj+LqPMqq3vcy2NdpIgMNYp+nFQhXUpmPDmzneph+ysXOsUGQ0vdoLNhslJ
axHG0Fa6orUf9VlJY6dK097LhGll147tWrr06nCBUZt9Ze7gkMyqf8gyYwfVjKumj6xVO5FKaMDA
SVh68w1n464RSAcHBJ4cJf+9Zvdnf0i6zRRklMDt1Gxd1R0ajeZEWA4plDV4xphhJTlq42+rq5EZ
CskSi7ZRQle/MUhm4nL9TwoC1twwO9dTgbrWzxGnkoAgAvbczSuPQAqY2TN2y1l6ernCWnrL/Oid
bL/lOWsiK+wS86fN+l8XHvDaCHxCw+EIhGYcWyHvWrCpC08cqJgxbTY5cW1Ennd1La8lwcKZBxel
8UChee4X7OaTmLOK0HW186cJv47lvQIrXS6tZirsQsc3SC2M58M81GcHvMHGLxocLqgoDQ8xfTzr
Y3/39JlC1Ae4b2441M4bfA/nPQmGkN72VVd28Td+0JFQ5zn33jp39HcAvfk3Sf0xh3oma0f+lqWH
SreT1nmQxdtAxM41KtJHD40SZQAgeu2ZvwKDE5jPLgvtYfSPashvbuEYl7vRwW93aZYsYecTTGIG
lKnLuRj8+NjUFqIC8qJNmyiYcYiuzdw8m9jd57tbC5MYir6F7qDVBMrbgxVOykY4L6n7ZDPb+7q8
29HuTXzX89YKNJ6vU4tmP7fxWkfLt9IxshrPePQi/9c0sbpVOXVmBkd7R1CZQ9zwSJikB6aJ2i9P
3jJTv5klqGllD8EmquzvzGuz56U2L1Z//2VAuuw6hhDHqdOvDamND57L9iw1g6c6y+jl+9GCyV/v
mShsI8X1BRRXry2oe6hIcRxMZrkxUvmvGq1sn0AVj11tHwxJx5G6zB7S6i50jGUEE4BfsSICamNk
7EEW4h04xOmkDXNVT/c4bvIJT6XRPAQGLa7ym/xWDs5bAfoHfWjg7PikHvSkppu2MDM0mXe+4+JP
jDG3YEPFjmwifr6lDiU21EvKTskDiHmxCnKebQPN0mIeikKHWGbCwn7rpPRPdFnByh3grmcQk85N
amH/hr/XoXuVdnwzZuJFkeue56yBOAXlVUrvBT6qAWzFUPJkBu4uF+S5ksa97zwp9nFliLC6e5+U
XVE0ztYGuE26nX1/esw1AFztQBi38KcRvUJ4a6+o/v2i3pOgRLsS3bNTavQ/izCxI9g/asJNO3op
KeRW9jEa7Ts10qtPLB0BQxQcLtgQasImC5PUxeVw/0MjXX/DU3DCHN8mRgCTZCsnRVOEYQ3BMsW0
Cij6hEba5OiSG4shRU4ceu98UvBiXnBd9vFo7onitNdUHGTX3DqPastUnxXwn23uz98s4iWFX/fP
czBE9shz30dGfNGcGg8dyiTyPF/od+YXcMFnuAs4YDoCW6tkCbaxGAPCj2iLdN1MD04NvC+3qVAM
Q7ZEHamnYO4+7PpYqfrON3V287h868yCh2ceYiCCkTJe8n78E9c/2SLDiioA9Ny5mpqdqsq/tpIP
XYu1zBrsm09D63rGi0ChSCzX3ia7MwV7jo/+W2XgGgPgpJF9Q7FESZqdLeOf8P4alc8CyX2A+3g2
yeeYBojjA2ynykBmXxfOxuFiGht58weULwHlZloKqO6yW8UJf4er97cIplNrqH8l9R3JTxJROn4F
q2r+JEb6RcPl30Mapjv9op9mZrXS60hESpkvr4si/UWWvXhRtLJqiVUIlE8O2TeOcFn5/kswpZ/6
YfZpyTw+IkOLW2EzhTWdkhnQ/efwSrC/uvKweHb5bzkZxCxw2jZcWpFyD6OV/3Kc46W2nRsyvIMs
U9iPS/YVT/VANXtSbfY1V95DwnCcIyP4bhBDJln600WSnCHa4MBk5qXG9Et5iubepnvPWaAlHbmQ
mgc0MtNP2EPrqllyKFfNpe72hmc9DColvEXKR1PP8aNTBWbY1jQt7Z2PAwBv7UqTGA4+Q9nArWMe
uzFMYpfBOfH5jt2fJOatidRnYDLjGvlo5UBKDnJ6YkaC45RUVz/mH60Vn3yZxfzWdQQLueckZnan
q2jft3ww+Ma3OijuI8s2O42TmZH/bFqhz4iTIUJWPeKx3FhGEj/Rchq3Oa7LPVUx4wzcko9qrIAv
pCBPSx5l9FHY+pqKKg5VZAR9MlpOFYewlQ32JnA5zRO8kGf2ktVZ1mRhytY7dixA13PrpGvNh8fr
TvUs7fSYDsTH2pG0T9U9bSQVBc4HzO5wRFgv40E1Uck6JZUfNgVReZheiZB6HuegDVWSNxtiiC+u
i5ctJ/96CxcV7rcmeCENJvE66M5aj541HEiaeG7aqTgBDMpQanq/ESXDA/TGq61R0gRZ/NMLjbFT
YIYEWz6ERQcEoy2HYV0Hz1lSLbusBbc7ZH2IRRF2/1zMh3b2XnxWpR9T0vPaLIy3Gs9l0GcO5oX/
VsPotWzowooRz49Ayw7tpfWT8donpC7PeaYxOhi/3PyEGlX5Yck88A1VjoWmT6FKxlUMGQzn/OzH
LBiWuy/NWrxTUEjykRZ7l1SptQ1KVZ/Ksea7TuprJkQFwiVYDQ1+4ilNP2qI149B6TR8SyQjIx95
8MtnPgq8F+a4bx3rMBZy2Rbzrx5Ffmw6TRIParYwjxOyfDvjsajc4WzJjzZn7JbO/hZqVTNm+sEd
ZXODuEYIRTDgnBr70HKLi90Y6YmU6QhIDaniOsjo4RtYGw1tSFMx7C/gxADxgzIDeCdU3vwsRuCU
beXKMGPtddQCBpk5e+fGba9mxFLBAfIla1bAjUtyR+8QTKHErZndGVKIWZ8CnBprKoIvUziHvH5B
WV6GrTkH3KXGKUkm9zYaWQgLCExxptjCdyyTweZN/FKqseMz2yYAWq7JMCXDhxchbghU+oeR+QnC
C9qwJPmEpYEByLMOgNsE9YRgSOfzhK0AqfsrU3vh0uJRTxmU10xhG/9aYF1cm90wb4eTnkcHR5dB
HZLFzr5t3UentSwOpupa5y8JK2+sjEa7Mw35JylbslcVXc/AEG2GkVAuBFVAF1vhv3jNPQLJGADv
hQsXCG2K3NJYdXk1EBbBnKa29HoaA/D0EZvLhaMqM7dOlzxYmYunjMwlBAvvpm8AOGqp4TtVfJrl
e56iX/WJ0OWcZQmYXU0rVoc7rX89m3lB65M34eKM+Q7ohc1T0zjhSDr3PcTjMhXyQwQpf7wyfxsH
WLUSS79K5kW82fAAWrywZd4H+0ymAoxJeyH4Bb+K3zunIsv2TKQh0Gj2cbWMcshok7OvA2ypdo/z
xEwNeQoYenG8/J19Yb4oW73ZFatFUdafuv6TZKY85RE+SqjXpJ/BopmM+cjm8gD2XmxN7TDnY9B0
IE4EzZRwHiGJuKHsNyne37PsPorgC+824cYzW7nRqJ99cbOK21iRFE6k9V4pDFNVhR7Cqxib51EN
dtisv7iPmpBzmr5XVVzYdb/qKvNVauch6ER34LXedh0nXMHOjULLHBg1xSxjyQiwTrDv5M6XrNkY
xPRPzv2kKhymiVVOj9UVvrURC1IYszWmown7eE2Rvls4GndByYwGkfu1n/ngUX+ZrJrsv13ltHvH
R7XnznV07ZFegkcYtsk4kWdH4wAuibnLwBzgnFrRzkSKtu/G6CqoZPdz5GzS3o+fKtAHZJkvAfRQ
zXp7fNCerJ5o/1DKjOljQTd3DjK9a+kcj85kfNpBWb4I5QOrSMeDycnikrKCB4tpTZGUELIEv5te
IO2aUjM0SLiTqzTe9yIj49opgJ3a+bxN7667suZ3GpYI01rSUCz3XRVOEJNBVsawGeYRWWQ2WWFL
MQrKhQ9eTMOuc/tq47ZB+sgnzq+9zbCK/4AXxIR2XxBNpXvtqz5bD6DqAEU5065cyB6TU0tckgJX
0aO8DjNBBU3ACjsqLc7ybixfrsHoJY/ICyEiTNlDEqur27BkJqWO5fRvmmnu1phWIB0jwgALasPF
MajLzAG0jQYtbTcJnoFB7BxsIYeogPlN1OvyyJYJVNUgWiBH06oh9343an3T7IEuvee+MRoXPEGQ
A3Cy1r6dEMRaeptUvTSC9CP0MixWbXTeIH138IL6jT/IaGsxTnPTbHm3ooSn+NwNhIUpZqBohRCV
RlFmbFzpW/s2s8+tFS3HgSiLcK7Get9x7C+G8YcuuPtDrRogNHrouUEeA4AbTAlsbMVVd2x0rzbo
otXB4Yq+z5yRd83Dp+jxs7KD3BhlEIBnScQhJeuZyZZpPqYjXV7JQugxcunAiP2R5kV6QIu0771I
IKorUfovfT4/WIaONiAZGMEUrIawrrBNTp7cJvvOKybWuY/cytX/IAemh5q4vxDMDHUnaPwVMrVh
pd3se6yn2/14iZfVSFvE34N/7CMeWQMwX7wK+qzPOJ5ww3NUOH+UIF1gJN6hiHHLmvMHfOtXYQEg
8HXyATPqJjt9oFj4JRhVk5Z66aoqWaNGr7cN5sKVMMnyjLhOu5U/sKxJ2XSFneccxhYWj3UmZ81B
U8Wa04/hs9VsN407KgTg4S4w7RmF3rDNMDE3XvkmeAQZGVO+JgJzpSba479yMaHkrWrxaMVXRwQb
bdYL4eAo1Mzl1RXlX99Al+0v1qtEGIFCn3Bbq3qPPWK76U4PupluwGU1mDvT3rxYuetQkxKAZEn/
kMIdn/Mq3Rkxqr8G3cQIC8Wo/kEg5b1wUb6Oi6Xf7fqtnBvvTxyk/qEZc3Pz31/2wnglEqFArubJ
89BJaiQbzkVhuGy8RP8WZW1ybKaadGPQR9z9rEx9v0DMc5dKzgwJzbBIAKwSxfwB+Pa3LEagHCgW
Nqgxx1vXFyDosRsyfiI/ZMnjt773YCp0wbUMWME1SNiMOt+MNl1R10H9DShRCCyV3bkyIu9UUkIF
omdiQOGSOyJeQ13/jaiDr4ZNiOHM6j4LUPobVfLupY+0ddaKrKY0lIL8VkoYaHaKi6APBzdSENCy
+mjAHnAN7wSkZAp5pAhF6w3niaUPn1lHBaZ65KAgYA8W9zBTfvnRNGOY0mr6k5NscFH8jpnYxghK
94tBm1NwNnPLJ/pvCl+iXm4ZMTaPTPcdAjqPNi/vyS9zuXOa3Gc9Jkmd69EvjhKOELJggGcd0uFU
HoyZHaFMNf7yOMDfTml4zeeZLzb7JpLTO8b3rXrZthBZ9cBiJHYWfPZJd8gVp9YIFZ3YUct+RZlH
mF2uLz7hDHcNgH0zQFxoVmmpatunqp3ftKE/BwQce9oPte2mfmt3y0tDz3AEmYwPeB7EumB/jXx5
OmVZAtNuiC9Z5RmrFrvrtqyKde4pl1TUS5woslqdIgujPlKbJXhJtIubwlz+2HFT7ruc78xJrZup
goeE9cOxvWvqVZfd6qkqnkslNijr6ZiGTU0W3a63CNkY0+iKUpV8WoqMXd/1xKc1xglfO/KhdMe3
MKysNCGsszRRjvmwO1hiUmKrbdNjF5/TgrkLCXWuToudy6hnXQ10QlWcocxmStMazFZylK8KD7OT
M8HWZX7K4VVvFEw19lFGvh9xsrBiL44VaSrX3npCufszwlg/4UP4cVrw1eaoN3a8PMTCsfdGsZyr
eUh33tTg89F3qed8zqf+x1IaYHFDB1oSyFFNefSQd5aAeAIRgA+yJTVJNLj/C6ecr21+Rzc3VbEh
jFd0N5FAPkyCoN+7ed+svMUsd76mRm/H2n797y/bKmctN/kElJJKdsET7FzwPa1jRs77hbmQ63fR
NoN/MJBArOzGuxUdX+lY78xi8E42Q6lDWxb66AT1ydfpe7TcxWueP54GDr3NXCz+2Q/S2ziPtAqU
Bk2lkH0R5L3N5fLRqMhE3INCJUYpxV5p+Qpqp9suKQm97cKJjrRF7/LE0CeBH4ig1lhr71vEBjlp
bWo8+cwRdpq2smwy/+D1zQh5UthhXOHDHH2HkXSyRGFdsuZkMBpgulZN6DBdZMPGLE8ExiXKBZyq
1upOXYNlfKgKnn1rX0K/+YZ8vPMjYxvFcDsy03vA0I8RKmLLQuZMwOU9WhfLuid2BzxqZl1v3bJz
uEgNiD6A3bdJO+BK8sV4DGCdbWnQ0Ed4IrSMvgynGo7mONZXTwcl8ZTxV5phQrQ7c+H60HaoDTmu
dUmbmIyAn4rBQofRpf2abg/Hvk9JWdc6tEtDPM4ish4Jfhatfxtc5gx1TMBlX4kfEj/Vg+vIk+d1
cjdoXV9yjG+VTD71H2329UHRg7DUP+vB/k4BAoC3JJNlbLYOTLqvqIlvo0jZ67EUOo5pffNHSx3m
ILH4kRj8mK5zVGMP/b+nnS+d3lxFfTY9BDw424AXgfs+998zpm1W6E12fXUJw0BzQ1gWQvuqrXzW
wp4TYmrSJ0yQyVMuvef75ZAS2/gh6yAcNfwSZaFJGOn+0xFqUucZsJZBQO0sJ5p2rEqvaa7Kh///
X5THX+2g830xc4Aw+ph5nTW4TMUPJq0JDE2Eu96aYnpPC12TIdlpWfGLbMg0nJBIrOnu8YRVGNbT
zujAvThII5fkuywB85dxN1yhFof+kqibGsuXYsxfm9RsTrY3Z7dF0l6xN1jZXTRca+TnWSAQm95D
nv3ESi5pZu+Hvj5JxQ6sjHxyHU1rfiBEyRz0YWj7p1L1DFwKNtzinjcjtUTHxGkJmu0P2u5mX2SV
uZkEzVRy9JVbbQny/LUFEZyoi3ZWBNpvUe52IqOA6lQMpEmXrLgYc3zEc3WbASwZPHGH0WHAn9I+
9zYwD/C53arLYv+sNiMCua3I9bPVTH/HscifY1l357ksHqGxV7z6EwteLxVsTCFTeZcErcM5QTYy
WEa2Yae0BrbkrJzAjNjeEqUlIoRqxBCtMzbsfu3eSmZC+OusEo3QIDdEx02XKkr/KCaQY4WUHgUU
45rY+iomB34MMzeJGgbqQknDUQcl4ZLBUfcOfQjHK+hIzlh5s5E1k6Hu7p0WVgt9JOz0wdl2Znqd
3RrdXmYBCZX9Ya7+diM1N5IN+pnRv6I1O002lUaUwlLq8i1hqSxWgbG2GUBd2GDp55DP/i0Z7Ocs
gknv+vjJTJmyWvAEv1Tz66G0PdHQ/GucTJ4BChOU7rT5pqlq+9i2wDvIl+jCyGnbcCpHY5/bjAMM
HWfPManEvYtNAc6iOkplX/sx7V6niLUZT4l7i+EcZUMuCZbMmQ9MxMWzSr60DrT+zOxnVDDix/Z1
D7ClGtauA7IpnRbQIwhRYKk0D80wnRZRPoPzsgHFksDmgfEzXBV9VoKOC2Ij2EaHnkyyQY0h66O+
Fk9dR1FHWNS5dxOeyfw82flrQDXK8m3YL1HweZdULYjSmLlo76FvIYu1HyzvT22NCq6eQnpsi81g
YMPvsriwnQTwDaPedi69sK/cD678L+hgZJKPVRg3004g430i1jlgNHsGT8+XlV3Ji31v8alvJs/5
Qb+NeC6X/zjZjn2FA8Lk62rIJ9a/08g0gk52VQ8uhnL/bjTzi0PiNN0tMdZOmcqvIQEFn0NCVu38
gWZXruPW9/aWWzHVAJM0GzE7aMx/zhSANcGZdAvsZZ07szwtNdKSItPGtuqJOECDWJ9g278JtSD6
9AfvdSjAOPejWb0390SOSBAQRVQauoys50grPJMPJnKyI2UehlubBBuKTsNs2k3imCxX75TA0SVY
wC0wofg53Eq0d4VfEKHQj0/GVJa7torcFc5htYLQbB8XS3zIgslJYaIyj31kXX5eUj+T4t7GH777
3iS5C0TEHg6CIDi0S6TGG658aBb+uxExbxseqbt66SE2KnKd5I9xn5cOdfJTUpSyOWC1iJyBi0Hc
8rRDTunL65CTuztM/htPkg/NNX3xF4N4WwJzG6cpwpbuZCXIOjqlcv4cqDx6UGhPXgRtATPvp0cs
G8qbptrLICEPYvnTtPqbD4lvcM3igeEZrh181K+Vkd0Cnmu0iPTefI4S/wzvT0l3bhjr++NOL49w
eOhL3oquhdpNl4jcPkmeo8juH/N0fp0M42ygqRF5Bma3TuXOVhCQ0hI4pJeyi8dOvy1s5GfLcyVq
c28l/TOj4S9Ld39w9fCdsIOSAb8sgkrUhAWbBrU8Rma8cWHPMlsQ7JxIoeLcTc3nzhnRut4n+cLN
9lkULX8N4miju4RrTLZjJ8aHKLmI1s1QsaholwAa8xb/9e4xPkx9+5gs5FxPHiMFclWG2jNBTThc
DfdYApZ67XqsTSrVvOZOn9MS9d9dCaxRwRO4qGILDNnirmXTj7c/smDB1CxdvtHeZO3wxG0dCjtw
TPG/BbnFdintn1QMzzV2afRY1T/qyc2s6BTnDNVFxvKnLmEKucllTL32KMzmF6EmqTplNxybwkeH
rr1d1bvL2bF6d61jH3byUKXnTNkzGh4LdpGsMAWVTk1+bbY8lskmMeZrXqv6HLfOtbJ0upcqFge/
qTd5iYegM0a2diCFw4LyZrsQjLOdYnJ/0xRdRDL/a3q0nOKuxRR9bzGqmA4pgGXW9iaBjb15028E
df2waJ34I8j569BJMH6vMFBJts32nIc1Ja9dTX44MsaTVt0fGFTZJ97jLNTpDLyodbnRuC5jHlhq
dMved7TyKxA+zSa9Lw7F7F5Gy1w24j7ei5IjGVXjSqagrNj21I9MQM9LAjO7oYZiXnSOAA0RVUQZ
yJPRUsmeutngfhiyrSobi2owOyCsf2YkE+3znvNQM66pKxa3CfIDyVqK5RuAzQmCVe9DAtR9PV4q
JKRxPrw3SzKt2hT42GjCvVgIBKoCnzlZ4x1qvCAb847k9JPQ9QpyUitnmyacblw+mvaaN8u1vb8p
U5PtMCQlgsbNwBpwE5fmuGnv2/RiIu8qF9taiXcqpqclZ+vFtWkbyVsrydSuB+6U2vK2SQ8nKENm
NFdUtZ7cK6KkYBgxxJniKA4bvy+2JA3OFlS+Qr9kC96QxKHFgDBFGO3y/LFYzsbqy9fFmw8k3SD2
nbHc5NR0ttnrTdYZ09qI2p1RtD+GDWvLkMFuri3CPPrbPRSGzg9aUnKbP4RZDRtlG+OmbpJTn9UF
MDdstmjvpnMcLTSO46T2lQZO0DjOo9Vq76gy7yMDF6oTAnbmyT+2spjD1LXTndvM2daphpLk5opA
P7lYu56N55q8n+JoVuok3MU78tkEa/Al9hoFH3xVpa+2yp2jo8gxVUl9cL35VLXIJ6ZEn4qevURe
9CFKhS+YESZ065HFtr1zbP9cT/hUObMYEaJ7mYmQCjALO3L6zhKexMZ4KdX4NIuOpGkVfxRm9sSh
/ZqZw4uqwdkp474aLsIplS6I6KkDtpn89ZbNIoq3PK5fOpJIYV49084R5Ej/spBPbszvVeueIZgf
kT/zA0TvXalfFhsycD3xJHApfJtNdHYd8ebhjQzrjuzZdEqTbeqp4xIgPu94RfZxKyxCqeL+SbtJ
vBcWWK0x6xiDyObg1NDAdc3IuGGBaRYTgWiAGqq+0ZshM8r94pYvE/PFKeFPz0j73gg4XbZanmBT
rbu8fpbefCt8Zt0RkHhBtqYj2vfaxcM5QDXXEPy70WEolxDlOfTRAUG1rPLsmCfOl6uhiloFpHlG
pmJTRqQQ4GGXF+LxyIZneTMSUJmymVpJ2Xxor3n2Mk2VK1CHMHkMrPHb9MrnDql0Rjixx+RpBWUW
lj/eNAECrsuhzuTHUtiEPxno90lq9RJDUM5Bm05a4jpzXYMrKsZHilcSrtIPKdlk8Rzsag/eeTez
SiNc15vk05QAiF00IkcCKvm6Z3KVyYSZBOkIUxCiyH1X5a6hpdl3JvsJtRw041ekZKS/JES3rRDg
65U24/TgmfRBLeDnTeu3zHpQOCFEnKut7AgLSq9pgSghB6m7mSMzu2DEgNm3lP/86JAVgnEO2OZK
EjerDETMZf029d6BhD0kyBp88SRD2VEAdSW6e+Ara0HLnCbuloD0de+wWSvzR6HJUs/1bUBUQXS8
vVfsqFaZf6Sd3Q3SYHhvfrKBOVm6PI72sxpR46YJ49qpCLbIS4mXUNFFkBnxYFYdQZrTRvkQyNt2
/Jyk99R6iPzajq0qiQclFSqmrhlAJdFZxSGeo3NztwHHI3k9c8IhO2cPJf/64ElKhxGNKTORGOHX
uVpI1pkruG6YxzcIgd66tDre/xcRdbo2/xNg3OHq4q7s69JX5ARcz5PzMQ3Wj2dBxGx1/ZcGmnsa
waSkst2OMzKJJuObR7i6RqN+Z9bGaG6jOvSlCnZFgqCCHTOT4ACoZQPVFJHspEVI9N0xnmJ/X43x
k84V9VLEakroFry8/IHugihztg8akRMm7WQ3NflfxNGczfP3EBdfWiYItbukWfnZg4lUHfgeRaFx
iNVyjcqcQMfceWkiogwi/IMosIoSaVlJgIh23Y+q4bEaUSis4WX/zaAjbwdXMNJ0bDzLnKZFUb+i
MmSgpxjCdmCsVm5QfuqpJYGkToaQxWe9ywfE9uz1EPxBj40QUVHucRqOmQsUOrE2y0CEghtD9tVs
JlcOnESUhpuqKQDSLkm5Skh6XKKeSsf4kUiG1lVvHcdyjPaxgeIR1sB7OzhwSkxak3hba68OIz+w
qUnck6gAw0oTt0JA5Ouad92gylnDbMIdGURvVccX1I+4pUhd1RnZJQoiaDdVaiWYF+3UzTEm0OzK
PfpNBV44dUk6hRLmIudK1V2QyVB4iw4jt+e7iJakJokokLisX22rDLws9F1CEzbdyASqUsmamT2k
AVWkG6MKDnJSrKic6pKRHsVt/zberRWVQF4AuelREBSKQ1XeTC89mtH98MlR/QU0OmnwiNUNCRgd
6oqInGDb8AwyJkH0rDD1lAox2LQYqJFTxq6E937LJL31c/k3t73vxGfjF7yWFasSf2DshlZgZS+A
tjvee3yQ8ck35Efl8A1jfIKLxmyuKdovd1LIfUW6rRse8yhNvjux/Co1PKlHlCMVlbdXrHs+1Hok
4U5HzQX59nftqHVGw3CfAKmWjPOyQtxoKefGUIqvZQ4uEwCqwbHGy2Cji6L7CWL04Ry0m94BoMVI
HEE2AHxy+qgIPI7HAXkOjw/NEbnSLr/FfN+YATPgbiY+DH/ivG1Mfhwg6RsS/VgtaU71/H/snclu
HFu6nd/F8zg3uh3NwJPsWzLZiZQmAVLSib7bTXRP7y9V5evyNQz4Ah4ZnrAEFXREMTN37H/9a30L
8WVXIsr13BT7JkcMzxqi/iLYeLhTmYvY+iMyADGpnlunGQ5Yj69NGinefGJkf2zvAwdzdo+FqQp4
iaK7W2ahy3Nc/kaBfCsGjLi+M/AEsWIIleMACc0fDpTT9oAnhxYxBRsiTZWG/cU98QYbFVOaWfFb
ZGTMRyn9GkLrd55PAT5HbOiulFxRHXMtJW9AkWBPJynFFGct49a+g9VmIdfLAifJFAuf4ktaTXpj
R5iZHNADpAoIVzfAWRPh3mx3+FYP4nuoJXy1BFInSb8VHvJyCyM66PtrHjpfvr+AaeuQL1iZ3gJ7
rM6yTt+85UfKh3ssKe2dK57iMz1ktJZab417wnkL2D21Rx7J1JCy3gVOyvdvQvc3CWu5EpY5LqH5
3ZLC2s88egKuQyuQUbu2YVNTRld7iLtN1G9UTj9F8prW+AOYqWjUm+tTTZIYg270t5PET15Fq42q
lmN+70YYPBra4KoFtlRPmJF2VlPRZ80JXxPRgNuDy8sryp2bFDdfK8iivPm243BWWj5DqYgOnRzO
zKMcihku/dCiEToVxba0SmdTvlpKMjZxA+pD/SK7FG91iAKT5/d67wjyhB7yjYRSQV8je8X7GrNm
Fo1oKwYBNkAHxoU3lqPeSJz5Gw9RsrXDzwDmyKNT16yjGTxzYiipI8CschyZ1CFrG/92vJzL3eA/
hL5+qr5Gy/nV65iQFGdmEFk/cQ0+TJ7oCTziDbE8/cuO5orbVfUa5n6/x2t+TnPeFbkYCOjwPFkt
IvxezDBdA8ck26Tz9a5BB1pa8TFrXJmuCzms5TG3LnNQ/q6XzXi8MeHmtf/DTrgTJCL9bjMlp9YE
GMe+tbV7NJ2zPA1+uTMl77SiYgFbdExEkrA3aR7s+rJPccXbA0DwhP+vFgeTOD9pSMekD4vYrYGi
RFht5nEsoQP3IUXdiPH3pSD5Vnfk82BrEdAKMVjbnvn2GO4Fh/0qrbiYAAz75qbibxOreteOD5ns
vqmUvFI+kHBP+UAkIVese52FSVFtuqV9i/s4PiXQddlbJDgtwo/QpxOll3f1h8qZAsy+9vgMxJP9
ELsjiMFFQCCvaP2r3e0MqOVQLPEe+UQfW87Ocxu6tyrnKWkSCh7ZqKTbIccMlzgIjQmVGXXoYq8L
P+VYx2yko4O9MPMtusL/HZAG6wzxkTnudlawfNJNcrRrqEuuc/8ER7wp3dkc29dixo+YO2l6qVK9
FgImMtdWQLqLYI0adFcxN2Ztu6Q4XEe/qAxV1C/4FhgesFVyv4PLsCzG37JLYrzD1s2PlVhzJYhP
efVLn3sT+3QLMRUZp8g0fyWpLF4EbFEht1z2Lk9NPBSHtOnPxJF+pH1C1bnb8nJ0/FSAkbEQGvrK
WuM1wPD85mc2UIZ6MhCkp9PUqltM3GVT1qQWMjLpS6GXY5mjns0uGb00HbdWUCZrl+aCZhzmh6Xk
jmoxDE6/zBInKBMNt7ZYDFjIIZ4tvHaYNQ2R2Wx4rLi57MiLZ5v5/lTi1aZRLkN0K58S+6csEGoS
5eRbUxYfkQFoLWdvPPSsvq8VsGByQSRJWkSmndfSbRDAUJiqvnqQXLs6vLvHrkqwLjTMGx2G5KkZ
3KOqnJk3hi6J1+HKJ/xBv0OV7pze9CCFkr+Fa0fU965dC8Syqu2X+p3tzXRDzi22Qbdw+BTLTriN
/2JCefdqJNnvkCBCm7/qoCIEpsvgEEvrcaxRwRX0kA2O43QT65QQDeSjHRczNDK1dbAAvBqCII9p
NN0cJ7Wf86Y0p1KUv92WMjOV4SxQwsGQVLLGx+tEahGAyPPdhOF4kprS8HFsJM3raTpsRVZ/Aitw
yWmZCupi7waa4Okoz2Ux8SIRnF/3URI+RjGwhB42BAVz2U0Yng+GiMve5Oy/EYnR9UPTH+J0/mUV
qjyFBW0QTei/dFWwImaydwLM2TJry3uZ1IJBBHKfEt2RvlDaJmLgD6ykym1B89CS+s4hydnKDUa4
u1ExDWfBbO9maS7JTIzHMYTQsYdOZ/hA1XZU9dVpkUy8KbZw3DjWurR5GLFsb9ZyiroV3mHv52TP
tEsQEGoz191nuL7XSxq7LzRmZ7DrCF5j4kGLRTM7gI4lQOJL/RTOQOD7vhdwLLjQ4phjfx+N2wXT
7IpndHAt1HNFFQ16kR4uAmFjNVkl1koPowHcOWszyn4TMZXecrcu2Bw8Gm3sjaRsbuUQwyV5Zm+p
/PvMTMwjGltrTxW8mut1o4JoV1Xti9Hch+UifiqLy3RdEwcdqNxwx28oiocu8+8JaygZXT01G4ru
u/sSB5j50UL7OPV5dGBhQ7R0vB8GTo1AxrPDadp6N1OId5jcV7AqPqQXPCLu0k6XcZyBY0/MnSxm
VpnT5x/+fUz2E7mhqWp4mTjy6Hixo/MyKspCfUoRLEIbFqxK16E3I6jCpzwFki9dEp2x88hAGa66
ZWbFQFik73lwdZ3Lu0873zmpGkBI3ZspvP4sw2k5oQwozxHn1s0OqZjuW6boJpkh71WOb8nw7lp4
ixN3JHxSy0M2/nJ4nurD6AxMZAS8Wu9cx8Y71QzhG4MhIKbhdi8iHIPIV/gn6uDn0NEG55DJRqTD
3sXa4w2Dc3Yg6E4qsOCuuuTeMR4oJ1rq4dRqq95y0ASqQ6+N1Esho58O7oGVic9+4vUnM6JoEltD
iGd0S9BykrLF7bIrm+KewqPzZcaku8pyVuUWbj2MGQVFLPnFtkg31zDqeVgU7JZZmbBnuqLG0Jnn
OK+o59NWqfyJRFy5C8wIloTmLyowFXerfh3N3XDKKdTIOZ/w8Dbvakyrgy/dD7tk/eygS/d4J0mb
1GeairhniWrYQJzAq5+IbRqibfAJp1zHJVNWJuGnR22glRdq7y61h25u23tMbPJIOXWCvsFGObP8
4XlqKL7Uzz01fz9HXbwql+d659mYiEkKN+nAd0q+PrO6Xc1iaAUTiT5O33NO3I+YDgi06skiuy11
uWcDJym68uezT3R/P/YWi66pTiGmoEva/ehfM0MLgfENWpmgAAD5GUhHNhKKDxM0IYsMh6RfvK8F
aHk1v6IRmmPjKHL+Mx5Vj7wqAi4lLJbL3MOULlcqEOpsdbQEeZ2fP8F0pSNuxldyrxuO28H/xnT4
4mTxsXAC+zmmKGfbsQjgCiOuhtA6cxbvmJxXnPREVW4pOZqeQaf/jPuHfAqih8Fn2ebSp0a/RAYq
RdjsJPig7jsLd5hHIueYI+QU9x/XcAdYR+Os2LJN+O26mTTNAMizLDKyrQxqawvVo6NFFHETv72D
mfhFFoAXsO5pu7HfogEDvbxvjyGFPGhhqA+MqKWOk2Zrhe0Pjnh5ReS9O60P6dh7bHMl8pthyX8J
Ra1epoyBbhnCasc4dvclCCTIJZj3GA3aTTUgkKvIAhFpF9XLEOaKbZnz7FWiYpdesmqC5UqdiF4O
jA1B5E2v3GAfo+Q39XbWsVFqeZjl0Ox5anb/eJeI2bt6eBiPTsb8EM/LYw1pZdM0ECXGJe1YlNYQ
j3P5MnpEkgda0cRgb1sTDucZ0/W2CAvWRVE47oRKHweNz6iOlLWOl846dUmGCj/q18kzu2BSPW0a
Exz9+C3pFzChmIFopcoVDfDitezaS5iX4Q25Ah2cuG/WViAfYpgcin++cbCJ4XCftjVclHXI7v5S
VMNvSj8mPiYne/LjExhr7ldZcnXGltuMHKDd0ltllROJpYx5L6WCgfib9Tbosb8y7jWbLNbgm4fu
dSz85MRGceOyeTq5JIO9O6+kqDHIO/cduVqQ6YuIRjj6ycByQwiUDGMVMbM2wnTfh8nO6hwX1wX9
rohBEfJr8WTsKTxOiXaZQzLJLSFI1lwrN5UxC8WS33s3Hj8tueOqT2YZ4MQp7hl19CCsjSzifDM1
NmUG2JseFkTdaQINMlF443fjquQjdyKsd+MTV+31rN+SaDKPtuKu142jWmXayF0zI2LlRPbWJHmf
jI7K3ZARA6HFvN5AI8enLCwu73a2XJr8NWnt5AJOyaLQm5DmHNe/5kn4N+PhF4xSrmZ0OEA64Uvj
UIldslq0bEFbD65lbFKbVha/8ATy7Bapxp4K8E7Mv3vE2ExOiEgtnpok5KmA//LI+Owjs/h7CCb7
IpmYMFn2wdKa3vuYShNRqh/q7q+Rdoh8yfrrz39Vy2k7K5v9aJcA6F2CT18PP9CBy015t0PaRthk
gPhYm94HTt//Ir84fUgnes4ZneeeAIdgg9aUZXUg3nfIB4tajQ4qz9DypHO5yhFuVlHBbihCI6kL
cg2Y7Tr8HB1BsYoVhwu2dH2fjaSkaWn25mOPA39773BUujjmTlbtqOXhoZwfXRYSjz0XkNr135N2
i+nQxVU5949BN356AlGqR8tJEs2fxx0QzgG2dyjt+JE1iHVcu1/k3Y7U0tnHdlDx3rjRuVPN9J41
NYegMq/8xd2DCjzqfbt8Po/zdzb602ms7meaFKzt6/zFulOiyITTFGb8Y8FpwHMaQqvnWiUmvJ58
nVXvh0rlFKNRHNU42zJPUF1q+WBLeAi2/YU/j1C+DH6U8QLhx+GRgevS7FP5S+AuDrBJdSaW37pw
AlQQnANMf6vRlTBen/pyaF/TeHpdOggRbIrlGU7YqStFcFqs9Jtl+vKc8asVHdakgk1Rv8nQOwe+
ZsdFx7CSVvxMGy8fEZghrBvNJQwlJINO0AliuWfQO+ql4ZDXfmzdTMZAy7KqpE/20pfc2Wq0/rSe
PFILbG7Z6n3e2453EfzGtVIk+WwgEkV4P2b0SJa56B+iweU6irkRZn5x9Wp/ug4m+11k6XAMVZ9w
cey/Rs03gNm1vs5ZwxUkJ32rCe6cCNBSC32P7ga1V+y43FWAMHOiU0VEZt2r0qOPG5q9cHrFy25d
WtTNziEtXAnlPBQ1yWNRZ1RuUcawT5mnL83I91p6Pu1cU33zaOTC2MylMBx+aRpVeDv0zQtsI7Fn
42AdlhGo3jSQAa9RRqc4rbYF/KfLiDGYbsTkGNUlpZo1LqkcF++xtbstyJ7sy49kQlBL/x0vWEqN
CpJjYjl4EuOC0rZfVupWlwHp42p6888vpBfWYprqkxjc8CyRcg9u7144Xr2TtmCc88GCViUFIC2r
f8/ZdoOMJvPfNendpneV+dYllPyTvxHiFKn+shT5rYy54hv+oU3kNRi8UOo7TFfh3Nrn0uuwNkqG
sDChBjJEHXol3d0MKJldhZMmmmMPyZCi3yXqyr3zM3d8tQPSbH9oyKhhV1EtzK5pR1JfHUqpBUyt
bO/j6MJg0CQbckOsx/ouPHIifCMM9p1F1IzATxUVVbcYdkHzzoamUWtZ9JM7cdEsHLbP+B+79Vw3
X/fODWPG5rEXYbF1m7inyRT2HdtysgAd5XrWrsorShrLmYj+5Lw0eWtzWtI6ndAE3MSob/z8Q2Qi
Cr+ZfRgG7YX5OOLuZllUrg9NpOmDuFs90f6ce90uRbcn2VHtGVtVjpkTOxDpnIjeToNpV3V7r5n5
gNebvNxiSATGP0yEsO5haC8v99WXwVZ4KN0Ci0O6cJzagHhWo2IZOGacS9rx4NLQ5btu+nE+DiwF
T3b2sBDt202uRzMFXLOdcGDT6+hO6+kASHmJ/Y8vaeM7u0RnZGY4FtZ1CULCbthBWdGdFhQReZLL
L+0m0+ukZ8j/0nlQDTl4rnZFXwWnpONzUIJf2wQY6Xb8OOa12z3P0GUuKRi3Jz+vJ6iY6bZZ5IQb
YSEulN55P3H3tXSonBxwYl29WykNhUaS37NzZz7bxn1pOVDWJHASOsvyXy1JlXUYJ9ZxIVi4RmSy
r0A2SDEa+eaF7vtofIdYLMQbQcJ87p3lDOAfe5kqmkfDuxdZfBho0EM7zaq634VKj2vfdOXtz+/9
+RXa7ClvhuYyawVWp4jTXb10d45MX8FpJNNVgMLAWQfbFnATq8HxyQlEuE60nJnnYGORsyQ+1rXn
GSaR8Hp91rk+JzaLnFSnDtIrWwzmnXmqzNPCssk1NrWKPrl27sLVI4n48rH0k/fRoQGBLnh1AbV0
a5t5OBDzpBtwmdB1Um43MM3fMs95o7J2ehqq9E02YiKHmiJAHoZ8oAaOCPr3SYUPlIHrPElpIJ9u
TKI4Xdtqmw5zg5FuHoklCnFxqQW+VCZ5kxDPnrnE+M8cEsO6Ie2OZHnfO9UAjnobRHpQ0xplGoJu
df7ZzjBCspY8buM6LjqJzN6V/Uv0dXZNUsIfoeg4k2tCxs7wrYqj98TDnMlP4nkhXgYOmluiHKx2
y+XxwzdjAbagqLfgX2aK3ILpJnMRP7ZdsazBIxwRzf3zny+TASPvM+aeVaBizFZEB4EeezAzhpRZ
R0yt2UTeXO1MBNGhjrkxjkymj5Ab9JGCdbWppPcS2aF4C8VwIcZPogt89mkQ5N8ApuxUSvE6fP/D
BABv183bivzsIbf1B2s2BrqSYr+mWxdlSnsbSKVMkZFjOGiyD1MM1jnQh7jU9ESjNBKbLtA7H6K4
eMXajL+Rx0LjAWzkAVm46uJ6JeWClfkR1D4dgn51HYoAg6e+1vfirS5gYRWcSuhen23p7yoK6XrY
xvOS1uy67V9gZr6ExC5tJaghtMBWF3WsKQ3bOhG4Vn2XvNi61hxH3JGzvMwe8ZQluxFle4UdGwKB
29ALIKGO9zg/2iXpNhQbfWfWzm9KM01C2/mKytE/Uw3OY06PFHATE20Mz9hhMryNzNEzQfWtiBGa
Cz8ef1S6/Y5qvBJT7ZzCpAbDPAXPWeXPvzJktsUy+kCGN1lPOeWDk6DuC38Kflzj/EDNDW9F3j0Q
SiWP0PrmkdcB6Lxb0ZAXTQzAMpo2TtxS/IttYDs57R5F0fliXkLj5NlIiVzSX7QLAkprnzXm4Itr
GuyTh8ks8nsdEZqLkZU5EdhCZqX8WtJ5uU6Z9cp1klsCvsvnxPMJ36gUzrjHvyvBJPNoKUCQ4Rw1
V9ciRNXnZb9T2DA3IzVOXQSdUKTTEXMuE8qARVc3U7AGdy82PF7sjT+qCK8jZsZAWifiRhCzVXKZ
02U5lEOwnEjlAD8pwu4wW1FOOZD3GNXtTnPh+WXK8EsLwATYQAVd8bg6B+S4bfALjx748Vysa+XR
k5qHL3U5eVuGKGJ1Y37qURIwiJFNMyW6WdIzNBe9Xk6y6j5dHxAqfkNSu87ZtE31YhUvMtH5g3IU
zDOnnLeuLu66rHyteETXExCR3Lv/83+O1FaRlurVqhV8GmvU+VVUHyapP8e4f5/hl0D95q7+t++D
oVRzi9oGe4PlW8yqsvaf7yc2u09SY3ChqEodmWiZhKMjAK1ZB0+xNdpne8Q+FQ/s4/M2dm80kYaw
Rp9UF5/mBnV04Fn0nb6GNUC09DInXseVD/NmFxbtuSWFsVpU9soPOHjk2TARN1LZYdR5vgEjQt6n
73ZDTOviVPMzaYqcuhZIsDou2Xgs9SEaF8JSwVYYsHJOqZ2XpURqnBcs3k6s34mlHnsE73Sko/LP
Ra2eQbMLdYsqqH15JCacn91TK2kLo2NwfM0zXhrJe3YbNzASWQlyGWiD5DzXoD51wzKuLibA6Tib
dwiVPbH1FOt1PLpbGqtY5TRNvnf0gyrp7m2X2vBEDPJTWmc/y/HkukKtObNxVAe8p3Rwmojyb5ht
AiyQdnfqkQmLnj/qAFHnZriYjRP0EYkQzEcyI0yQ99BTvPGhkTGzTUrCtQzilSuxzCwqXS4SFF/9
rAu8FV1DLLRJMCkPuOEnSYjSjRUERQYwlL4051jLmJM5EqdSWtzxyejxYnyUeLep9ABykWfhCfX4
rVRR/4IjjIvDnOh9bUYG9CE4ta6E1xM80sKMM6ywngDAZvuUWDJ3rWY6cS84UJLl7Lt72xq3CrTp
eUrOi1Wd3RgiQo+dbK0TymadMS5OfWHXezw4ECakdRxCsm1NY3aiKdOj8NK3rKrgBSKfbzrcegtX
8Ytw6Wv0OYhYSPrp3ulnDg3m/S7oL5Wsaa3HwzhbbKOD2DzbUb6dFy++5C0N48ppaj5A8ugWy3Sk
Bgb70JI2O00By6oQXXmRKaCnpryBx6PdeejvlLky3BnqP8VggluWzhHaDB862VvTNuct8eoIWkP9
Hpt8n1PWGnVpuCI/SoospxjW06VzwCONtyVI7yo8tTokV7iKswHe1kJJ9s30q2FZiNej1YNIqaT9
2Q3XtK4fsuKbznBeKc9+kmT5V3Zoxh0cUSG35J2i01z/9mt89VEUzxDqRsVCavwxcTcoMbXaJVe8
Vr0zqHZHr6SPbojMvhuAZSriYg1ktbqT86pnJwDGZAw3Y2nmYyDiQ9051dEOPxBaeISO8Y7IEnvR
uj7abv6zxNeiOjrYM50VLzU/OUAcxUOJn69T4RUKzm24Oxq9QbtHG8BH5zoeojbIvzlzaZDukwdT
o3X27F6IS7g4F7h02TxGryKDV16pn6bABB+dC9Z2LTMle9esZ7lJ05i8AGH22d7H7q6FfXyLZedA
WOjXLcPlIcmMt/GxvAiS7McOsx/OebIElg+QcEhktI3DPtk1meQYscnDxzaxAxnijAU8kxP+DxuN
VVPCalvIBK6sGsIDToXvnU7WrKmjbeEk1joV5XxTYbiOqCW6uVPd0W5TrNG/853bz+NrkkKjbCL3
pzfDySCaD20zKHetoHMJxEy+CdUMKrNUtHE2Y3Naev9vTGrODigrvsLItj9iglGboFLq6EXTedBB
8Yy89RJWJNvnrG03xFP1IXeqQ2In9m1R+jOwdLIPtBRHkj3zLpwQGpu6fLXVC5925xD2+FDBT6+n
LBk+ZuPgq0sdArDeYLZjIfJ3395jOF2Oo8o/YJAflGPBm+v6PdE0HHZRttAehMurxIdHbjzr2aw7
vF5rr06fCzVzs2DLGGiKuhcSUBY1IVRercC8phuNvx9IVVtydWHhgx9wrIHDg8dDcJYytlbKsL8o
LOfFjpL8HNMAw78aQbXq8RLYNJzMEDgzLyZYk4ON0xN3wK588Mb6bcQCRc05t/cx+VDiXrmhyq19
/7xYrBuEV/wY7MZa+RTFOoH82btutLVzFMG+z3amwDpUJrgQQwBWG9TMBk4q3z2gkTciwNj8lvwA
4Ir7SNzqmyeSb3aWTDi8ankbhLsF5r5F/7F2uD46CtrFroLBi01RAksvJARh/6VNJAnL1ApP0/0L
5SMdehoJ7Z7T7iFmRbcPjPzbamZ9jiQP71K5lzlIPrO+IMa90KyF6ea9dMCGpVUC4UQ119FiJ0mN
sLU1NbpS7M40iQRyx2PpZW40qceW9/qYzadKMuGTg7hMqv5mdXm1GuZ0n1YstiC2oPVk1psKE41k
R4YF6hHcxdz21wT4u1sbenwUq2SXTp69rSs33MqoDB9TW4hVRk5thVbBIN/piN3MV2EifdMKgUDz
HywdzBsrAlFba0igqVWXWPZ63ycRbtOlr0+R8b9XXpddgJC9hJ2H570YXgiV/mz4/NiTJ6+8r3LZ
45u2cZLcs9Mj2xSUQQJjEqwbFmv/YemBif/51ZSf//Rs/N8uG7nmP8lptX/r/2cqSWwHW5lPd9i/
/elVSX+3/0sryeY3u8P/qYzk3//QP3tkw788CsgcQcmT7d3/99/7SGgdoW7qXuQaux7NiDSVNK3U
2X/9L270VxSFnoiDewepHbh0lfz3QpLoL992+VOU2DlckIT7nykkoZmLvpF/rb6yIzd0Y9/HH+AL
P47+Q1NaThyl5vvjlCvVGRRueyviz9FGDIIr2hGweKuFfFE9dKHFiRx0xMFbJwbttPBoE/Km8XWg
BXzD+xObsZVonNyGm1sWwt7izrdPCmKIfgy2GpbI25gUv8cuVG9OLl8jqCgtH8Sbotu9CrCOxJZ5
xrg3XXCypg6DlpmeRmDJ0JjhPOikunZVg5O00bvFc5OjTNNmFbaPtbfMT3TSkSdE1u/BfQyMAxun
HyGnM38ohzLJSm34FqBnjbOHmxRXd4FPFoTpvdFPfOHrUQ+8H9707CxfymW51tOdqt7HsOJ08i1v
u6SEG7dugS13TqaHKWVllanvLvfYi0vXGz6cbTLMW9SOAVRDA93UvKcFm9GIgxqeBp0TNlc4Gtwz
V/5sYpdrZAxPmAQ+zUEt89b3Igg+DDkkEAdpuzp6OU1S9LEmveNsxk5f7Iah2gYkDOEBmFE7fYTl
6zDMx6mbG9ba6SciY3Y03p0KD8a5/6KYAHCSJQlrS/ZZw8LAVmVQWVSK6lHUlGGkMab40ccd2TAz
jMkjieR+75bWKp+ie9As8zheE25uE8sQOWLYNnkGFiAIdip6nDJPn4d6fNEZMhj5/8co4CLu5LE5
k0u8u8STtdOn5lS57EQK42JYsWdvh1aCq8or9T5pYHhFYRmsa6vE/2dP5uLE6iFR1kL4Hebw3E5U
VWibXSK84i2lBxjp86w/qTS9pbL+ZufiNfCF2RYpam8K8iW1f9OqGV+zaLSvbkaKFjziMayX/L3L
lpPryeA0dzS8M1vpXRTk75PTv3QlsceqSN7jkVejIo7T5fq1x1rDKyJP8zKxZL4jgfhkqTNC1XCo
7eHwR0gyi9McMFhfMcfrXa8NcQLuKJc+Ms+ep8cbj/k3PQKIF6mo9kTj3auPuT8Fp43lfg7OUzJU
MHaSp6KzdzDs5XWC6n36/0f6/0k1uA+EgAP4f3+eXz+zT/mpMi0///VU/+ef+2fFlP0XLVEcwYzI
nh2JmKrF8bfS9Bi7fwWsjYQIqbh1HA72/3Gku39BcbNFFPqB56Flc9r/80h3xF+BI4C7BR6lfB5N
kv+ZI52s271n7F/P9ICwETXGHhvrwHb8PyVy/1Js6xqSyxjZpm1wV+rlkoNxvn8ZXWanP19UUbD9
C/z90gblsez0UxrV9QW/3ls+pe3JIlixRFRWJln07BSVs1EuFzY8LFdXtNuoGKOHoGBCzYXy0J+g
flNWeOMHQEMU5RUrHMIloGobBFyb2Q+V6P3tiKZfF+WvpCvnK7vC9u5OTTkJccvDff4BXuVJ9YuA
OQ0nIOv6cxNZ3bm3GVbnaPkSVEycO3BVqz5YDZlPqirC8+qEdrzVlZigCTIJwqL4RsZGPVJWtE0F
J4iD2MR5Ml68If7mlEt0DEZnvgkG05aw0QYOVXsIi/p98SVTsjENWkcGsZwf8iGsJ2DjPt1UBs39
7sAfrh5dGw0RtF2BofzAPLCAiege2e5a50H55jTdeUZ3HoWvHBTc+BVXvTogNDb7UN9S42MrTJhe
sAD2IYl7i3rUl7Gw1bOxflUO6EGLPUbnwUxoeti3wlzZjMTXO9DqH1+YZPJtkCzDmr1jBVYsd3dY
Q8DTipZqhtRciiJnfQk4Zq0HXtG6ohUoA5Ya5NE5CZSAfU8fajaDMCJYxuRS5YKQZjCscdkzp9Kl
tu676q24q0n1fQFI2uqNkjGD0GDUya1lux5CK72mHqTxpWv7H9gAMCKO1Ts09N+ux8rc0fnL5A+P
WVzHtN9EzfekMM+cmc2HSf29rAhdeQxYu4m1+74ic7cD+tE9MTkjnYMIOUeiita8r+6SQHow4dgS
x5mrk2Pr363/ObL6/lH4QBEjh1BoaxYI1Uy8DdDoHMn3d0xCdGzEk+057XVyh2kTjN6qqu19N0I/
i/tlxx71St9mutYqSo/tFQNyuxWWCK8tDXOHHxHZ8i3v6u7i6/l7EFFxEBXiJvBOHflbax71VXNO
TPmecEuRudc/Gt6Cx7tLdZ8BcKKdh8censzu16gvoodGXnfYnfPWuDBewoIn6diT0LXMfmrFAxRo
c51YCVNViQnPJXxxicfUPSvemy3PzKOdKWL05Pr7GTj3nITTSvc94vFY9KdQZSiYPDFpOTzb9y9y
WTYl2Nh23YTZJrxz4ETTxPswoODeoyjpRGfVUwb1DuVk9ODfqWQLHvFQ9p140EH9s0+s5MIbic9M
4tCF0LXN3qCPY9+daWeqb4jx9bes6ja4itWasvPyRxhlj9orLPBwTMdzlSBLzsGw4xePEuF8Q0Vs
eBzrMtiwEECkYmt18SDR0qW+Mha7pGgM/4Y7cSY2324B5qEJfdWuNmdyevPZ2NLbCt3S2F3M4WPi
TkdRdod0qcYPj6MDjWHg6Cg6vStlBV8AfjaQutdySOGeBDXxP7Jk5DyiL/rLwLE/DNQ7fGe/yXXY
2MO5vzvzmwzvR0Wj6lpkhbkOgOCWeOT3yxFwsAUiIPYxkPGwYJvOJlY62GjRyp0Vbak9HOb7kjik
wo9tBT6QamaBM3srbfvT3TXQjKCAFiwfRNV3TgngLrcRyjwF5W5skl1lumwvxl6vrVZYFyX049xu
Fz0Ma12HYocPdVzFko16P8gZgvAjE4t/DWiRGWPeY02pxnVXZ78ZVK+O5dIrEwV6RSHoyu2GD2A3
e2gj/42j81iWFNei6BcRgTfT9D7zejMh6pYRwhuBgK/vRU863qhfdRZJSufstXbLYY3t0Bybfyav
u8zEmnNqyE8IsFdqCtc2haRnAhSHWfgP4gL0ofRyT50wZFXzbE5WuS/94sn29cV3wATqCt2GSWxS
msVxNFq8rgjcPWL5/zspSbvTo8NOyDIBX8aQNoTcO4TWqM8OTJQ1d69KsC+V3vTmt5IAW7fAZukx
beGwbcq1kM2QDJzHb1siwrJR5lNloDeylq9offaOk3YItdnT4SOqfZuyMG8gBqi/HFn+WAZ7ZLLC
fwOi+rZwvNUwzP8mYo/4agyyxCqA4iL/OBB4i/ARrULTu+dd/ruRWOXp+BIUKB4GMtaoN96J0H7M
cEh+BEjWxhTN8Fb6HpLxMOTA1QX+lzXXQyLd+Z92cPnwcGPAU1g7UtW8c2k7JfTxronjc8UBgo5w
lU1LlMe6NTJJT3mYXQOwFLdfHpnE/2cBKp8mu5SrF4xJUVS0a5mRShPADuHUkBdIzIA/Ofipbr1P
YLx+HcjQ3Rj4cyx+GSA7NQESwv0kJuZ/w0y5kCxs5qvNT0M6hKCbpMaDDzGp0ZIzUrw1op52XBYp
kGegkpoPHQ2vY+A/VxEjfo6t+KUug0Wt5MT0MMYIqeO2hlGNGZm1aC9iElCm/xQ0nQTdaHlJCOu1
r+YHU62dEyGU8FIcBqFgmGc9zUoQMKcVSaiSzHyOUyEojk5he+epHzbs5/KT34ZUHJZeyqbOM3Z9
JZ31NJioXSlf2dS6dp9FnIHSukN3SPN8mde77wUVmRW1EO8++zTHFRF9fKG5jXz7SNzd3fEv/Q4a
S2+127BFD/B+stwtUVXn2ZX8MbUO1oUUQ4+wXp3YnuZO1dyzYcQmJWnOs1hJkDrIDr5NgQar+k0V
tHIvCURRcT/HZ37EvhmaJXvcUmAsRQTNZrB93qSpva943FCHlv0tDvWbMZvZ3mX7j+POwZMEdIYR
hkRA1D57BIkXUS1R6QXSyRq6h3F8rMrCmncTT90hywgm5QTi8EGrG+1v6c4cT0Vv1e+99xinuqQZ
rRn2ZiwsrqhcOsdau5faKX7sISTzsuQqrbF77cPPisAqY2zk8CkUBZdARoNaEz6TS8OQW/2aA6qU
Syb1p9QJfpl94V+jjEBSv5wjPUM/zMJv15wXP1m9EzRU3S5DtoxuSPHjOaJ9SrjfcixJK0ZajN2J
f1ESYzot40nL2wuJ8tD3eGxlWN3g/AIyxKE6BYo7aequ/MRXT1LW5hMPhkWyuh6MTyRIz2agb5UB
2a7GMWTpS6cmi0VOrcx2fbP5xmpJ3EUD3jiFEW4zV0XnRGTLKgJJcj6F29Ltb17nyvvo64z0wpSe
yBFB95P99T2xaQqnvYdwEFSayrPNX/k5YlwYleFJgWZvgzxa3jPKQzsH8jaEythbQ+DvJ6P+cEYB
y2KzvDba+hEyt+cn1dsOHUGQ0gaB7QLaS/l8RpKp0seKGrMzEARBODF5wR9f1dZZQBddEHIMx8it
8Nql8lyY9qvRh1Q80vtOrxtbvazttrKz2zuY5AFPbv88NqAlkd9spgxzwwDjhwkm3JXkfdeBnuqX
mBntIoWycV68Tp6iSKkiNTuRk3ENYb5FznJ/KOILIcWbp2G17GQy+Y71a50C8lfYJs7CrDnsR+JU
BcSmqzJlG8TmZ2PMjb9BmIuWB9rj5C4HkbQxqb+JHSKgcc/4vO97vp9GQ6Si63dzGx6K0DjPRVmh
IbM+KJ2ADKlhRERGXY9E6XKVA/qQORjTVcvnsglCgfzbbJ4ns2gOreHjWpAnCnr1qyaPfytH7zwz
U9eWJvjiv/2faor4Q9W2cs65Hf7WhaFOCCv6IybQhzYpI+/J4exmwWAgwgu1K0MvW3v9+BHMmOb8
qqoeZY2sKef/cldHEUoqaV8U7SQOT15gTPfe5MADNnkwE1QFM6R5mFn6UXoe2wtKgdZBI64RUdfn
UR38Pq3vTo31pqv+tsrp7uxd2MW8c11ybig7TqrJguskOIk7AEuMdsif2S25TYy6HF5rMb2K8qVt
kJwxU4BbKEoitV5vXEZqb85BnBYbrhK71OOpGkUL3t9ymUsr7lpJTxiRdO6bY4MlRzmLMo0QZCUF
36AxoEl4uAQUPtwHY3H60SoA5ainZJ8kjj4W/0jwGKsGNFYHwUD6PLXXrIT/Ge6/mQabC7zFdO/C
6o9IPk0ze1doJ45eMk0UZ4zBVtjOB0GrV9tQ9j7l83mO8ayzYcDmwtHcm/eyJ5aaGtmLMvRHVtB4
GceoqnVKhUEaqENtFejQ1biPcjJxYApFZj0x6fmb+jgv3ALaTQZftcPbl+eH3HJmH1gB5NvIai5J
BKKwrPmkXQ63CSsepAyNMIQlikNP1RGVyZ57c1Q4gVuj3rIbTUHNHL6X8df8Ac+XPiw1+ZvBA6mv
UyROYe5StmNeI4CkRzkwwjT4e9zwNeePi/SyK7I3T+niCrx1on43PzA1znYGevq9mWCEqMPoHX++
89TE6X7iorkdehxyVtJw2Bq9cJ1Y/i/8ecndVxwv3TG+gPbDe5FzehKIVdeeuyXs6lzsrrHguyrM
Enl2AdVDcLM8k72Kji09XAcf44RUc36sWDqfyBFuxBiEVztlvWyUBSEbwwArL7nmhnpACN7jQnHl
VQkQv8zJz0RpWe0kCFGqoHkAVO+Nsaa+jfh4seyJCh/xVCarmz9D0vMTnu+diNIsXbywYnaecyqI
VrxqqADUTXQfPbgmJ6T7oA5q41Z1xpnIEn7iuGrOSctW3c6QExdekJ/NIeDkIDuENpZxa9y6OeWR
CT+BS22Vm7xJxCuPZXHjwjzwhuVeCMBCDIToqjURzrCpZCEt2fPOt2FTIsf9sobWupZW0j/qQm/5
TRZH7YXnqk6iS5j4n15Qzid+7SACPvusPgW2o39F4RCuyTXmbJuqD/5rx4tnIh0za/UoBWUtXoIk
UsYDrGLNlaVz53Zfom+7jAWl34I5NWBhuU97ajVj6ZYvWvCqdwglka9N0qsVNt6hsdRf2D9uqVw2
fA/6MNbEuwLZHEsj2Q9sIk6DX16SurNWfUBIM1LG0efPW4X1xfJksXHa5OJQdLkv0MaurCnbNx5W
+0Q4x0EWl5oi8Dh8gV24mHxwq94K/ma10zON0U+MlTdzjma806QuK7Sc1Br7qAgPE3XZm4ZEV45k
c2341ltO3Gafu/7Nd5Rc4TZ4ydgKPPpDpkMu503oraqJHt7ETLmuh/MuEOHVC3xzZ1iVRffBqcmH
bstFt2a88UUMgL23Mx/K4UUsjATn9xwW9qLL8Guyc7mqE/FnicSqDB0DDkT4n8E/jhyyqZIQZ2V1
G6MwoyMJs31ij8FKQxmtJS4mz57+WiFrWhLCSAoyphFhxnTIzwB0bCfdUw5MyFzLm+R0uZndpWyb
prEgNb8DdhiwHOM7vZB70yd71ddbo3eWWrn2JS5KZB+t+xOO9dOgNsNcfzaW029Ibb8Pw/AG2Md8
z95kLR4HhgNnEsn/cILtREpvSTcre8Mp8mqZScH83PlnJOrujVRSh4gBhl5EB4Yf/wCTZ9rlTGNV
4FzYBqIhluK5e+LABNGN7jpmQ3iIC/OnUiOFLEaAg9eKQ2rY6BQG/2LlPXXTZnknrN3Bo4F74mXT
94G6wiocmRPmX2WOZtcgrUoVWtOjvZy7Ex2CMbeek59nd0dVN4oDu2vqmXdyb+46pKRk6yM93Vgk
nG9oaFqSlvhmQtzyq4lI+Dnrc/a3ZHDOgTl6O3fgoqYhGblvNn990y1WRhbrO9old2t8OVRPrnja
L5YeX5quCs8glFSdh8ACjuYIVKuc73DcQOiTyyNyNihWvba7KwwapjFQCWH094yLew9nxpxNzWtl
CbUtssklcBSpjdtVvAl7+cx09JeTsYtSsQkgm3aEBTHTce9v003LV6Mx4+hV9vLBGfccFOnwNYZU
3oTa8Nf8ONUEjyvyqIucsAhq9coPyYZ/QbMNLRiwnhnRyR2Ru/QYSXrJx4+w51UqZ1d3bvApVMKe
zHhObK7iKo3bQ4vQeWOhBx9i6ytdzKLcBVa2zxtwDvlgiAIAEGWHZm6xDtd6x2LJXJf1OO/pFmBX
Y/Canbj/cACE1G1VM/EIFaAFLIzEV2eRax9MoPMoIcxhVJRjGTFzPbv2NranfoSsHyBYwdVP+RLN
f8KRH1qXl9w6JwlqdcnvwQs0pZjOV8b2uhYhpc+2iNhE5eeSBrxtOLr1gb+PekNEMOIwRWaonFzx
Qn3FZwE2DsmUfgKcPDfIoukfTWnSc+6edotb26l5VfYGs6UGLjnoWCzyu/2saZEV0C48SbvBFPWu
Launovb8uwy7cYMgsDJZvCyuUTh7gwIRj6xf2GG29cPz0HK+D5PmyOGZlktFO/eQ5K/ARBj9zT49
GN2P7ROLWsqJ22KQr2A5FL9lDelZ6d6DKTAf6JkObaESKoP5u1b6mHMrAhCl+JXujV3mIy7ljTvv
m9A/h3cYbP+DhAe/CSOh+jnOcmJPXfJleN4ucJyLRU6Kr14JUc3UhpFzRA+bv3JnuTLUnN6TBPiP
hB01Q9vM6ViHVna4aaeFg3d8eEKur2R+6D71BZPP6jWRcChlJul9L/VlwNu6gt8tDzzevFQ5Ba6S
3GD52lrjTvcRSFMIUsai+5/D2G2nVP49ijo8ZlN5C2OQiKoKo0M136B0bq1ol3Uohv1GxPWpNsAF
ieaLK5adCZMWTvVK3YoaKsyLgk/VDs7Kd7MPTu9wVrmBooalpDR/B6not4oNZe/wuQrOwdSxlJTu
EobjkalEyN+ehvIq8e1lPQF2oDmTUeUarvUU1PNlIDu5G5po2hlFcRoLznA0ppxzLPt7gUKIg/Mu
9mpUmQ1azUmChOkQ8dgwvFAG6+2aRXIWbSpGdpRyeHD0PaHFWhLXLwkWauUfkZlTw2kGW9BgXoIZ
4Au3YhbngmF20tA7zVSGScU7vwloHtiBUwrhPU/YHIU/M5mO6oYxvl6nPQLUHDQCbhKDD8qiuFA/
bZw6Z8Pr37iAV5uY9MnYYxBNdy7mrC0eg0eL/BWT2LojZ7VlJ9HvqcLG8cUzUgrzNBnYAgoV6t2V
F9u45dsW8rvHiyBaVPqZ9c8PgAcNMdPIE3eU4thkBH1pYGidhg/uR8aOODNiqYmIZxr9KYgwnjkX
+hmTotrNGRbOnb8eiqLZWICVRLQfADkehShgg0MNudzPSFuUz1s3YnCVhjvCgfPWYkw39f6361fZ
LvBpyfYO01y/ty69RYJ1VNHXZ9oYKQMeGP6KQ2BiOQH8MFf9LCugXTrBi1ExVsBIVNAYSzcOdrGl
mcz81UbIWBL8276aKvKG+WumY2vjU18s57A7SM5VNPytKBOpzoxof7cWp/y8fp/7biluo9XCpVqI
+uc95crec5KYZKtm/nLkI4h2+VzKC1uQR9DjVrc5yvBIVP8aOZdbN2NOwe/Jp0lHrl/w0Tct9bhK
3B1ttquxsxAUVei8DJlBp6bfCbDNYXBYuVUWT0IbMirMWv46jcG6NEEtMYzl6mSq/Ep9hcP4tRm4
OkjOdyl7I/9ZF4QB6vhnnKjK5uUThGy8TIm0NdPTaiKcjv/Qt89t0t24xW0qRl7dQxhdsJUT1CMw
zbWxKkb3bsuZK60O8Gw4rDxrFcTescUvjnmQa23UaoyPDmmuyL7GLQCCLKAIkszZL9pwywytTSCM
91LQo2WN+WrOzebQ2d5HXOdfqqr/WdIQO8MF2/LYJeJiQf2k6R2af7N9apleYGNwBJRwZcSP6MXp
1L9lHvAqqSrWGIgvUjAPnWnC8G11TgfxUjsRITCraznbZvxI2HhDzYEZN2ZDyPsg2jveXHKxwlZm
+E25cYr8q3GwxWISzffoKT/B1YoTWOhzx4nwoBnNp6KIjnzjn7VUwzUkMGg1sXjMYZ7vSm8RqOFP
XVvdmF24hp2aGU1KNWBEqKLeXTdu2r1nLkusiioqUbzruotP/Oi3G5oys21SziEhO7ZsihJW/u0U
JsbcI5WV0GQLW7+tfW/atkWy5Zg60DJEDelglc8IpNxzEwxXQ5I+b3HF4oED9PSNDvUTNX8HPPsP
hh70xJm0NuA9ODOcn98aZfI2y+l/NUaxc1Tcfhikk9ciNkBN6jTYJEGMwp6Bcuhm+Aj8bj7zGKG7
W/aAHYLlfnQ0qZupvqYSxcPo6mhjZzR+E+L/W5WO3JggMtcuV79UxN23wMn/P1ZchElwd9r2aY7G
gZ/KIODooqxrQ5HWIVbG22ReywVFzEG9E0hXUMnmdQTloynl029pK+Hww/w9411Pf/WZb4R57AyP
Ne487sJR+JuMqk18m+khn/KBpDvML2sftoTLIqO1KGSL0PdM2IQF6vSt0fC3Fx1zN82/IRyvgklH
xtVsl0ZsbQsi1i7nGgxUCAFNqfcmCg7Wpjg2+u449ER8//8HQMDH7FvDwZOevNfUVa/5AUl3k52m
d4erccsa1k0RJmcZ4kJOWSfSxQs7kdZPbpRskThQQZ/RhFboAgNlyEegDFZc9LyEDOgMZmUofxCb
UCyTYevA39nsdIYVJHXT8GjlwjrQNCzXbHn2erade97r5wE97ppReHGQmUOlA2M9vo0cGRRCDy5E
xlM4V+oIOnNCS4cEQUXVnnpDgRFVWZeqER+kCeTfaeRazVQXaZ5NJQaz+kcdUmQ19yOZmBrW37TG
fTHPzLFr+lHrprgGliWvdYpENcLKzDsAuRlFs2Qlw/Qiqbi0vfRqK/+vrWhbwZpPFkrY2N8Tf766
Wf1czz2zdqiquTRXmMDlbSxtJtC+cVEldwMX1Wuu9gT99apdLkR2TZOF1/TBNWo5G1hp9zRXtjwp
u/7hLeqcQ9sm8J5G5KsYfyMPYXxeOm9ugWe2Ze6Ay3lfBLTRdkZurgeEGvgPjfACvdS/+HjA+ri9
R6HP9Zo6xLXDU3f9/x+xWxkr9ijrwSAmmtumvpe01zu+2V81USp8BsNG1MwWRJPyEfQjNXQB1/Uq
GD+bzDcOiUMHfeV2/GSSknby6oohEEEcA6o47rjUOCzMltGuciWGX+HeorowedT4mtRm5W7cUtD3
bDC15Yu9L9gPH3qGJDwr/avfeieXqwX3WlwxNG1g3W9/zM7ZeVOrXgpVU1nv0vLcArlImdt82Zju
V9Iyd1xJ7E/CEetytveELoYPTBBym7cWU3IQuXNKuHULzm/D1YRAbEkeHlD822uHJ/PsWoQBReL+
mqL5aNT2t8PWZ1WGJOpjZ7lqM8QweBRtDKuBmHfCLm/4lAIEVnznhiD4wij5BFGW4zyaPxUWauo2
tpEb3JEaLrIeZi8VL59hnLnYs55vh+4XF97AB4Jzkw8h8YLiubLcEXImQ5oK83v3QiLVmZffUaS8
T50FH5dhqim0He0Ho2c/amUXkVYPaGJ+Wkd+QEpfU4DJXg+k0c/GdC9zxb/dPAacx0RDqt1NdoG1
uKQjn6UOSXgsVjjdyv9JxtDczGnUr5PpH1lpigUoNVsL1pR2Fvm7gnfylsYoPg35h1FwqtxXd6jf
I4u7gp+oP0EZv7iMc/dGbH1WOX5Wi0B7mZT+Xlm/aqXGk8NdcjUo8z1aNrdjZ2zDzvszkmSMCOQF
tfnZjPrH9rJzrLqERm8fUOcn9N+Cyel2gw8uU6CpmSaOG4L64qIzVlR862Vr+9WgGGYnhrepgis2
2XOi9+AHzmDxXVrnfIwZ23kBeBg3B+axB+UpuprlutA8AOFEoARX28xHyu/8Jlf82MT+Whd63AbB
/DrDGlOXbl4ZW49MAgO2iGjErllqvlU2JgmGMEOD74OzMMHE9IEnSR+qyME6QWi9U5BUgdV/sOaQ
GIHN5xnMwMxI0XOdOlle/REWmjChwOY3poqpOPiwNYHTJhaKRbt7SKeeVkaXv5P9SBjKvbLvegGH
fXIRBu9ER0Sxm15sEdKnoRh+ptL6trrgVZvJ2Y2wgFMu71sMm/jlnGfXhGTZ9QbZDFF8xYgfV6pq
ANEUt7tZC2bktmiWt8vONDjlzc0s1/OgFH6r5eRYs/w0o+JW9Ly1TLKtdsnRa3Lj1875TRODouuM
6H/CW1x01luK6iqkaX6HS+QnLn2IdMejpae1X6H3ej5/Ya0sqwbUdNm+c+dcK7Mg3dWmKGtoicIt
SH1MRnMnDCz9DVSbtDNvPITviDdGfzc1S6jTnV4Jrr6ntt1SdFsLlsMQxdqBSJYuBHnBlFrwJK0i
u1ptbcc58WWLdqmY2CMvcrc5cn9J85wst+amza5IzplDs4CulU9dXrdhePNpiqXuWjDYTywkuB7o
YDYKBme6/w7cO27WdpWki/aI5dLaKInHw9/IbUTPMPfK+jMgLbbWiVyRdvlXQ9szeYFswN69EkP2
CE2Bx5Y4y5D7v40C0DwhKuVk5r3v/Wvm7bLhV91BQDTzh2dm/oWHxph+ZynCfc9HPtV62Y+Lonhd
L+1NRnuf0RYeyL3e5ojbgP8RN8TEsPpNjE+xgkysf5Ce7MYY3Q6F0PtoFu9T4SFYZlXTiNHYmKgw
PD/xNm7NkLOPKuIXIBk1Qh8Sv68UgK2DZzxqPCnhqZ/QFIUlJ0DBL8foHwljXCpRvJBenrbx4vic
sRLUoUcRd0VBhiRDG+Wt2IEWrUlVNVid6j0+YbUjpmDSPFzv8yYGKSJ9k8ydu7Pa6m86UGY065uq
NOtlm8fX0+irxgGzmKc1iSib38vEVqemIdrD5UezG/YJVYWzPLrNUx4Tqy6XLk9WgWv68LAvEhHa
2jO3kaHNzXOaONZGukaCNYqiOlkR6iMw4H4kxPw0yDIhzBfyXNe5zt2DwIu1TlIv2kfNs2tb+r3x
oTsF19prx450tMRy3KKfLI+tw8hZyfQUD7CIetakyz+wPGMNWf6XM2xopeCmrUpqVdVAUeIU3GTN
6YsG90UQqLsr0e1nUrvOwXZ6ANLceRmZwzxchBoPr2MFxb6pidLkmrHe2uObHxlOOPalZno6zLb1
PGpCSe1cUHJVcewafE/CvohjJP0fIsSwKHN6NfkI11rjOiA5MwM41pZNChkKzaX/0wDuSJv5SQb6
ErTUXkkELORb0CsHNJPMNDGi9fCRwS/Jw4ifH2wHa0D1SyDEfeZ2tCbw0F7ymCV1UQQPJ3YmSjxj
7+Lt6b8+kZvaBqis9oFm7D60c78eUNYcYFCoyfbOHlKJXRf8yjj8nTA0HaqyJBa4dgNNGaZPmULc
fFh0VRaiF8d87n8XVnkNTGrPLJoSJ2iVA2uh7ObRN8CriKcdax4vv76wHnPCYpet+aHt3PYYcc4M
ykKyqyjsZUzKj3dVnhmZmKe8aoZbnIUFTxb4IA5DvQ+7tNmFs3OKBie6OWa/PKc0lbcERZJ5JCmQ
6k1mC3Od5E54NiKzX41OGGxGeDq0rZOzda2SSSAhyEnQn9iNBoUok6e3XmjPhxH9cGmm2THkt67y
Amvl+428RBGTMb7R8cEw+1++3R460oJ3q7dZEszWFYmNuRs8a4/plkH1ouHJNJGl0gqOrR9xNk4X
YqrrD6Vv2yeesvaEMdLsxvqSUefSeMMDQVx7z7PaXHdMDujmgpbmkkX1G4LxdeJI5xLNwbPfdfWt
ZjqymYPgMvFf/SaZAzmOiVrODKL17GcM9QoCMOCukfwQ1FfefL7DvOn9fEvVN8s8QkG1GyaPwbG+
yrKzdiz7XpJUTbfaFeyqY+4NyoEW8EsgXz6HszWpU9JYxaYCLLllNsL1ATeHV5cNX9OQ+qexfkEB
CbQZBbvC7fhGOSllprncDTIuMfzbkrexYR3DStMSHiakg+InYJUQH0fwEeZjfbL98lqldfdamSZf
2WD+cKeetwYJx21vzYzQFl48KVieiaTudz2ny3MDJBHOfnQYnei36ZnOWxHN94hW0x/ZsSxMzQ0A
ztJJkLpXTFqsf3JNEZuuxbYS5dfEL5lDB0fEVHz2ik8Wzp+Zk1U7sy52STlhiexxaoIEJ8v551/Q
MqcME/FQFIYS6OsfaM6YIQV0OhG/iDdYZXDUURON0CzYgKBnEKI9d6wASNalcaGbWc1nY/HO4caj
WFL16NKQ/CptmM9A7wXDp6AHekU0MKyrkAGhnJKLm07THtXfkEf+qqY5OisVJZ5qnA4uV6y8oy6u
kySvHHdXG3RXgYTqkvOhls6mMfaDbz3E1PSX1kXWWo7DtYqGd1AQd63tzVBlvNxy+Y+Xj7kauvxX
4jvm2T4mE2pmNlAEEkiR0psNAYxfi0LuNvV+t90YHqIEdt18d6x8k2Sze6jd1Kd9szgTOiu/tp0r
0g++urQ5/aI3OvsOaeIba/4rJlvbL14auFu7RaxcTKa9po8vfhgme7vW5m1aWpZ7UHx9+9hJOIH0
+sgJ4lV4dkZspc8vbVx4l3QuK65YebdPU0G71ThVz1n+acl3g5En4I3xbJvtj2iR7sNL+zz67krP
4bAdfdffcoBI927pLhYoKNaygOPpJqCbcfnVQinMGUZxTkyZFHKJKutL3wfc26vO3YyEzNYOIaBM
R/YNY/3WSfrp1Ip5j5RPr1U1WUciSTRMiZNX4XUBxHqYGYJhNmJG1t/F3CfPiAIBPutCMMwNSfxJ
9hLAfsvG6/b//woXAJA7akq5WXe2FjiQxdg3YUu5dybGHqq9BkSLC3hCulqGlxDCMIQ0LBbkkPHU
F6bS4tQuOGK8gIkxhKLQ8Q1//RYkAIC1DoY7CUquumPZP5T9kyygY7wgj5I8HztaBtHdAkSWCxqJ
hofcfUHX2YJNsjKqH0xouCUsUGW74JVqAS2LxHhjx+5tkOO0Bw2NOVd4NmhOX/J5AGB8iJ5LBjK2
OO8sMGcO1dkteGcM5zkswKezoJ+CvlwWV7K8unbwiS0FKavH2UGXzV5RdrtG0vBLLukbwMsPUQGY
BpCm8YKctgt86iREnNySZoc8s4NTuvxDRxmCLmG/zKgLbtVCsSZxuO8Gl3g6OLalbXrQ4F41/Cvy
hvZhLUisCxubRkCy0YLLlgs4q4jJeVX25jCGWRULXBv+j9kuwC0qLu4AC4RrQePKXodbGz7Xg9PV
C7BLNcy3vyC8nWBfyDE9bAI66GX42S2478jhP+BfncEB9/DA7QIGywUR9hZY2E6yc1EsrrgFJI4h
illtSvYH84taYOOh9ZhXAICbcMhjgklWEtqi5a1nloh7a+alB7oc5465Kk3+9HKY2JfC/E0HI+Nt
S1fVMz0dyS9rZJHGJjiHjEZWhX1qgaWHBZs2SQiZBl5k3uuHEbKaxDuINdVvC3LdLfB1tmDYjHlo
nFzQbF4567AB1tYLtm11L1y0stcQnrv/H+xWIN7EdknCQH0bC/6dQlL0BkD4vKDhTM2GB3f1FxYy
6bMLP84LoDvGC1JOtsn8BOmmn2UBzgdt/avMsjxlsf1pEDoIV0iJ5EakCIsjaWa7uOH3rh2bbQXP
bixgu7Mg7pxf5U5CvTsL/k6ugvc+RHyyoPGszknlL7h8AzffLAC9KKuHuSD1nhnIrdNm+CYWrZZm
nF6xI3LlUG1tmPwqAc6P+aiw4RI7TI2Q1t0F4kehROmqDdjvQfgbCah/vUD//NLytUUDAKhvPdhv
2ziIkASUiy5ALuIAED/w7v9tAtF5WOQCdfA7d+IR09DUXBkr8Mxw1Fv58xIQwk4wYSmYF10BAwVe
/ovCwIJEcBepgV70BrzIHlWN8CAnjLoko0pMCKh00he1yBHypf0jEb+1mx2LISl2qqYXF7/6NlSf
faHyo9+FnFvz6WhrdPVTg9kHWGRaoSRlIYilJjJGGpkUr4TMWBPLqY9Ipj+6yCA2sFSNG9/2rL6H
uuk4rEGxCBEUa+n8cQ06myL28TT1lBU77iXFktnTU7/oJGT6nmCXaIartcgm2PMhplwEFHVWsjxq
k/aptriZ5L6P5NmnRqlo9TFz2AupX/Q70zZhxAg6FxnKotbyesKMoyBeqzk3oCQeGMZSN0VnXWib
6tWbMfcI4Q5nnkuFcRTBuOfazQ5xq3ajfpGgfHsOixEnC9qTCWmxSN+8BVFVEbQmHXuUVw8Uu/qY
ZOhGQ4e70Qzdt1MzOptcjgOTBW5rVH2wqPTJSZMlB0nPv9Er8vXV88oZdLLJ/QeqwGMxGQQK2nVM
k2DL2douTyw23z13fG3GgUx1z5CVJqgSQRzavRtr29c2zglYDH+yPDplRUo+V+A5tCk0ZITI/11s
fEupoBbNe9aCIxQF8bEONm5Nn9ar7lnwsbcvtvPcIMKvQ//elghyWFptTQKdjMiIpi/buEMTk4GJ
acPjclOArVlash11huN5yuWnEXh7XV7NuPaJZJsnYH4b5IVuhNFRxDIZHmNPwzjCf7IdbYNeJ28g
MM0kH2Mw7NA/nNK8esrTgai84bDRm4IXLL6nivA0Uke9MQbPuXQhnXauOU8bbs/erYYRk25YPzdu
x1yOruEfu4OhS113j/LF2c8ZHUhgTe7aW8Kzttv294i8VcEpfuzL8ZgNGKvyJrkFBHeW2ugZ6NUS
CztMxKmx6DwO+M+i4Iw2g/kY2hNXi9F8dTTvSX72MIu5Uq6sRq903xvb1k8ORD87Aq25eQLqPhZI
VG4+ZaaoQOOvUFmr/9g7jx3JsbW7PhF/0B2aKV24DJPeTIjKjEp67/n0WqwL6Bc0EKS5etAX3X3L
RZDnfGbvtePCA50rEMFI1Ys21t5KXoxrwgUD7aV053Vou3Nps3DJFuUbiRGlZkc6xKCNn3YSD05j
RsnRUuqvsLM7rx+o9fBfB5hRphx0VAOWd3yRaSFPFUOOQ2UUfyLAJswtpk/0T0zU66olAZariyXm
Z4Jy6wF+OjAwfWQnF0WP//7G989vKxN3m7/cTieBhPPoAEbHuJT2Q4ETz5/zSPJSct/3ZEu6A0ov
n6ZheU/X6pNrIJiLan4TQhxtqrLTlMe0grJO+E/1XKtoQeJZuYasEDOErRc08aqDgVE72yoDcmud
WB9HNqqyKT0OeVRcJUYQAXfzfunHbcwA0W+Nky1AJ4K73oiKKgJ6hvBNAcxa12tmShHWDCSQCsNX
dJKr1c67uYte7EHWPZay0rMqBlII57HdTbgbbiY5VUxuscoXQq32osuwtG2renVt/CnjgEDS96l0
YkLJsWVBV/KysTfMhzmXjIe5Z3KXrWR4SVM/PBgrTqBxTghunY4xpj2Syftrnmv3cVGNcy7DzWa6
V3oSaRUySy4G+BJ0/yH7LJq2e+zouw1tLW5qznamGHtwKHZ2Xd612DjgOTP/KIItlU48hUHhdiDD
K3kqynMu5PmaERsZLml4yDPik4gtix7KzmQMKzY3h5SbnCFMB+xwE9xN8eCPi5hPSkn1oCLWZMW8
XvpVWo+kED9bQ1nvICIUgYzB25uT2nZGvSOOgGBrpInark2SoMKkeohIud9OYCVRXtSwMncqq3im
YXEfqHn8lz3PzSoj45ArJnFT9frNyckjD9CWj4qR6qhxGcPkUFUATIxt0eqnMEvL/Ygl7QXkksm3
0XliU5Z1NR+jbRoodMxWfrBkm5wZQxwUnGe3f39DW/dpEMjIkRfPXouthEky/5iIydg3UsYcPV2P
pUjiazJ1V+RBy4menRGV/aOuNVIIraP6khc4tDpqoQq67ZLrj3PNknmFHJiP1k8x9BJsrfatN/GU
0qBdda0wQbWMM6okPd8lqf1FhKf6Jx++YyK5wUzm7z3uN9T8vD4qzLqPGXlNrGvLl5JjXZQhgmUi
ZhmsU9d2Y/6QdTC6hI0lk0W3KBm6KzElS2wU8yW3Gv24uZLWNs0vUqRVflLQ/sp5T9Y47ONM56uW
ZirftNV3tUVFZIrkvFA1u1LbwupRmNUNNzEQw4K55VCan4Xa4QyMhnM8y/d4WNGKlgk9QXno9ZyA
BkpG/GcmC+bTbCTXEhoA06M8JNyZQKAs7ndSwkhLN8k8XYx+hxOtcOfsl6y0nVoumUfN1Pk1Z2CF
ml2jqSZcMfXZu//RG5OAikL+JWR0J00v8RTdwgkNk7F5aEb4LVKdRreh1aXrJEXxeRYhQsKewEt+
ww4RxUxABVy+VN4LyfhqZV3Ckkh8q4yAdrDqr39TGoRe4znOmhsqg2VPSI9BQalc7ThKQOm+S3KH
TNWG9FyJ/jOkpmxjzm/egpKkpQaLW4wjIUuB4RCfaITSp1UwUl6xmmN/tritFTgIqtHhhiGRBJh8
mwLGMV60sI2OrOQofXPBzFsLrYsOJZARFojFnu2WngbVmoA17Atmomzr27CVvQKfWFBFenmOKnC6
iVocmgKDd9+28y2ZOHtQl5GeiP6EVDpCYkh9PihzvNkjNWC8YZkf6oaVVJPJkZ/XEzHUEJMNCdUr
KrRbXUO2bwiEqouxcaUm/FhDJGdNJEhAScrNGOqPEot6tcT/EnZvZpbcSS5AtRnrZJHS6iIk2LoP
gJZxZzzAEduY1SR/DKb2xGCg81OwrMCQfkdt+hjag6RYz8uMTyTRlmew7JDn4vBHoN01ZyYsTDJr
T87470TznKduPeTgOxQ019G1l3RotVugzmQtSENIR76i2p92dsJ2GHUGN0FEGTZo8mdU80esSeph
lAJnOSQlsyKgls9F4beMJjQxJrhfILjdxU6flYmFB8F6/WhDP0lnhEmbA7CYmFS2Xfc4pcE4zE+J
3X7ng/G3SKf3yESHECfo6XtY3RVCtA0wZRXXRDaYDliq4paEQA8wPxOdD31V1juJNTtyXn/DlJQ2
xA/vMjo3QqUvcjc+2LKpcPokT2O4Zn4zldNuAl4JUZQXpiLfMCSExOwbzCgUljq2qd32Gcgjf6zK
nFATGybpsSERHGm7/THiX6XeGKjsRNppnE5RCVWYVHE2D+FlWhPD73vqpKlKLcdcJBOXiSNH/HAT
5T3JK8TNwTGsDtLS+Kna+GYySAC2WNZVs3mfMkF/Ua9Hac1NBNmZ4XetcSr19NXWp5IJNlshS8rL
Yw+TnKwTRtnkZnuaSVPamlFxyNRJsENvPlrogDIhBX3aRP4cpkD+CeGumEXAzqWnS+Pa44wE7akG
JqFj9fxMEvRsY5fSlnikAcgQJmYS5RflU2GRBJXVw7lTfvUSjy1qI9lTihb0cBpdiyy6G1uOaB6L
n74y0a9Y2EBhpEAb1hnE26jupnh5lqNU8Lhpz31bIlDmFlQromzoJLYkRIOj0q6ulfVStPmbSHjK
1O0tGIzkPikhqjMVITGjkpn3hykj06ieIQPnYzyld31JXpDRYn+ZsdsOc4kstrmykfuGxyd7XTMU
pI6z+RkIDez0ZxTBxSH8F5hS5l94rZ6s1pb3WffJ9IOACETNEEqzGX0cMK9EVoj3TmWyVsqrCs46
hsK11yJizDSsFMhxlXcAGTigVxqqqOxuEkNdD3su5l5LAaYSMYGxhHSN5elSbyEQJtWRv0iMl1WW
2jadiMt3CyKOC3WW5X1PoMoSfSz4fV073OY348z2KjZJQ1yJry/63RBHfJcZaj5WKw8MBv3aFpD/
EhC1govDZbzFgsoRof5qpenP3JS8ZGVztCZqXt7Jayj1P1JYvpjb11cRHd3NQ3ftjV+S1Ulvnq3C
t9A5xmJt3FLBMlRAnm3ilqFVyEmmE4VVa+K8hqwrZRMAYlfKntk8RnNXv+iTcV5BAK92QcSyDQsy
/JRUQ35oGobPqAPs3dTGZ6kwzJPCdKzQSGCsiiNwo5SiDVtgkaXXvI6OKAGFJysVoGclr30aI8wp
dRBqPB5C1uU9SjlXNtnf4obofDppX0pjxPsURSaqLcWW3GIQu6atIl+YPYJEyBNlhtsX2z1ojVBf
PeKK7kzSWOL8DsQ3FQiWgn6wkITUxlOJu8A1GYg4em8GHUoUX5d5Ouq28JeIvRfvSRlg33Eayl6H
nQMSmFYhYtLonHmqkaaryQfy3RikKH2+HBmP02KSvE1wbDbX23ACOvsMDq5IUhSrNXOCsmU3lvCG
DzaisLDrT1HNtmTpLBLsDT5pamvan570EC3exwv4OSwjnrZyzzIydAdVFnvMia0rqyQjhkYRIq9E
zFH2W3AAuZezRfqS1ktvQ8NZz9ox2wlLKAEXYXM0yqeEPVGQtCn6Ljl9Zfe9iUSw9kC+m51GsTuw
o4mOyNF4Gu1yj7yHMb7JzacRR4jzDht6fI+FpDMqi27THP/wUchexgEIuB95a5TCxG5CJqi1gfJj
e2naYvhWqmlHfLJdIiRW0mWT7Ycr47z4sYm4ItcG4q8GL2VWrWy3TsOMqFuDCsHUtVdaP7ZP+hAb
j6BCuaUILM+qAcm5IS3UXE3rWX0q2H37cdF89cag3ShXg6USgkpYoLvCV1wbNapurOk7q+p2pi0R
QIPlAynqQz6qnxKj8d1IUepk9uxZuL2WsTqgJ3meDHbE/zI3FzIKAU7UlDuadcxk/Y1opi+pbgO8
OiOPTvPHisNXMDLaQVO0P4OwbzPJfq61ve7/HuftuQYmH7u6aMdgMLb6NlocdtsdhPtdSiu1NbeM
OzGqkQwq3ilBP+MEmJ2c3teZm72AYu+lr6s9nLdJJsWUgbUIWrEbr9yhghBd6BlrY+Na7JAyMmui
vgbw2/Gpm8QAlaSJzs30MSsWki6Y4uE06UxmIlJENfmZfpTkbKX0kPJGvj3w5ZPHdGQ29SmV3L96
zObOnmcLjdFaBiWKA3vsP6tw/phjHBdNHf5VwwHDhca2Iar5LTfs35yhaXY8JraHHqJeYnKxsdqb
KyzcZcKSBBcCeoBO1TsAR4hUKiiR8Fj3DRr+PCtYleM9hPOD7W6xxtuEPbfhHupnVMXtkPC88UOA
qlqu3Mgv/2oCtrSkXG2ta2tzrdBTU7QJfqpc8P6ZPZ5cVBdw4mQ3YnwT5byHmSQ9zQplr40EvC+N
ecfwvnK1Ft3oapCMZckG10LOpxWxmHO0HOuBP/4lPUbedYMeIdNYdv9u5SpeyPdqIWOADVvXMtxh
OE1dpdJeJKs6oweitBREolH51ix1/t2OUTEy4zYo9hlyC19R26/OivleOR4KCj1AHMdlJsNMRqCT
JMU9CWOuQUrFMeEwUjr5CyLCTkF3YQ8aJj9WIf8+DC0M7zSl/+5lKW1NXnLPBgzjR5bKYpsSrbIg
YLAtPGQEWcbZJkOe19aVxPyhStNZHsinSeXcG8QonTOd82jtsPduta7E8RE3CzIqzqU2lT+MmUt+
iFV2D3To9X428MeERiQF/zpydezDhz5Xrv/+CSkRPAAKXdI3cILMXQDNXjgEZoA/DjR1C8zre3dY
mmPYEPQlKfyaoZheFoJ6/lPnLaB0bbHWB0a2qDJNFImiCqym5kshTNdV6uEpW8sbQYp3VNfAVgrp
MMRMVGACcemwksYWDzON3FIoIETHYYJz2ok0airMdFk/1lZmmdBWp4ki0hMR046kPDQWru9E45Xo
CKsOBnFIuZnZQHDKIzej8Y87Zp18PPpW1eE9J9lbz7hDKoSEsildoe/dJYXDiRAtpqEKy2YJ9xh2
TlxAZmOiveSMc/+VeJksHwAhY/1H7A0XH52IlrEEbNHraSV0zlImIDpzKX3R1eFwgBFAFrMr6Y21
A5cuonEg2HX+yGr8Jrjt/VHnTe31R8uegfkgFqVflbxOpnvo6QjKNiI+r+x3CELuumhM1341ovUj
iilDipCDaonsJ+yu1xj2yDBUi4tP0J1V6uxB28r+kL0qQRSA1N9SkE2ZxbSAtFFhSc9aQ90uCUoX
EfPZiMw6Kdgk+4kaF+ZT7KLTZoyoPfF2XHqQLr6KGYmb+bDUDPNR3Hkd4AjkVoj9KQoDubIqT0oL
Fny2+dSIXN+a35mDMbVvxN9YpZEfiiz7ipThyNL5o6qp5aMJjE8l4iCSErjcM2l7nI6W4EHo21s2
AUEfmcB7rfZJkGrMRssZl5HpaUtBLlnpXSJYrzV5C0KK2n/vFxHEDpOOE6xybAg4fJiw+dsrIagb
4a/Or12Krly3yJ3sH/Cy8ZzYA19yz+c2qlymCcnCyAmZSbTw+mLjp8uorNepv8nTNk6KeWjzOrn/
u2EbiU+BzTtUCbHV1XMDJ2Vcf8yaOB3OUESFlIdY5IDtP9vFSJ1e8/GiI6TdKzkU4W7dGdSAEMAK
X49cl2XHunqsEMQsOteZxdPgzhUnzQhk18HnLrHUcrl3+fyIp94Ig4GRjDjaCos7Yus02wygABhu
tN2KRpFporXQCGzdiuI+Sy5VQxTV1Be/BXNWBJ+kR5C7wIVm4wSxANA57DAKffmobfMU6vqlUSnP
W9Mk2IXNEekgFB7853HVW1+zkpdElJgUhg8wFA/hwBZ66pe/pU2eK9m3TLxZHhbRfEx52ugbRvSm
FFegWjpfL4pAigHRILYCHMcY2a8gJemkgTmTwXZAnkoG8zjqlnF9nYm8J0D7nBXFH9HLTMxLVpko
8+YXW1ySURDhy0HoT1H8x7R5GkE/IybFQLUXWebzEP2UJEc5bUZkTYnPrFx4m+xJnIY+f151Hqsx
gQdFTJfxn5Y1o5VkDmOhz56ySzOvrwVkOWdtuJzrcMFVDHPC5a4AVAIzOsQ6pmUjkSS4H/15kMll
mDX1ihWbW5OOmJf1vRAVw92pBdmti3EvxaN8iRqCE7P1zRKq7bVsubBD0k7LdXzirfpP/WFafO7o
H6Fy/rbaidMvQ3qL/D91ZsEfVqtzCgn1QBBSEBvtCukTFxB5PygSu1jycrnlH2Wz2y0JX8IUWm9o
DGYugOVZtNv+dzGDdU1HwmBe5InutrBKPsOuh2M0wptqtN/GijJIFJxNifoNoI+XCxsf07NDkhBh
odbDCwYU+ymkwNJ5ef5dUgwO+EqHpWToarIoZiylIwNowaOZ009nmfJ+ruB1Qr/7i9DrzOs8BMBG
nEwbGIUlEoF9U+sh76OK0GmZCLxgTUMw0Q5L8GudSArniKr6HU2Xm5jWfEjajmeurtF9KrryTHAN
DacCqDzCKpTIDUtX7qV2KKydJBXDaSCljXCP9hopnGSotHZz2yZnM1w47VUufdPUdZ+xm038Dhk+
1sQ1n5M7zmKqiIK+ZdQziZaVeIqxcp5N+GuQfH3WvdlFpSMkPm/3/9mc/zdsTkXmGVXt/zOeM1mr
9k/xv6I5//uH/YfOaWv/pWumahmaadhCUzZ28n/onLb6X8gpLU03TdPSgPL+L8BlnR8EL4e/NFko
uH7+J51TVf7LZnAtbNmyFH6sYfy/0DkNQ9uIyv9N57R0Q/DvkJwZGilLimz/b8RlzeZRZfsDMDbT
3mpDflPklBwQ7NXSZ2hcsuZBygMpAd7p2fTI8ZkyF6K8ZiYkqNDF8eQ7dNnlryDCCfEAZXhGzhmA
Fb/V39A1KuOu5fwYPxjCzuaxLpgHwe/Za+1LE70k6uNCZXfibfuyVTrvQMlflsyRZFzUXgsrmeW6
XydO+FrDyUKixFJ322r45CBikYbMXGo+tlSjOLQfvf4WFr4BLAACwyD7bH58cmRpRfsRLxJgCEJm
AG6cJiIvgDZyhcAXRtM0HWoGq50XkKddIBTe9q+OLLwOlTLiN3fKLyrLweFIhrX0IT7g4g24s5zh
hwKV+5p1LI2Iq3xDyulv6BcG8CvghpCTwRuDJaU58qvaBQJDDGlq6RNRdBxoZw4SJXcVlqToaz6V
q3ZvTIeDnVWK0uHa8VYP32s67XAPViSwvVlf0p47XH8fH0N8C6WvvcqyI32CzYzc8IL3gSQSWyeG
aU1IF2SwHvaW1+xY18vn+WQ85L8IaxyH8EpggxMsZFLV3pT3WvEbguGIalS9mYSt0g1GtKeEukzP
83oZ62vJfJc7e1KPRXJOuU+xAhMhOwaG4lvDbz4/EhlqQXah8XMT1c8Rs//kqmO2+0LZMdzSWfWT
Idw8qO+61Oyylfksrinm1afQ5gao0uN2M/IchevLwIMmsRrei+KpDc8JtJHe8wxxRgNhjPBozi2s
gVU3nyt5CGZsUbOCN2S7nky/zzYJFb2O+qzML2zj6/ou74cFLl6mfvISgIw91/rNGP8a+mHVqfUs
rINad2+m4jee3aXQfoGIHQWKMJ2VGRwUcWL26Ger+avDzNKaKd9L/VYWNHZH/nFAC2IBwFtNCCLZ
YvxKrfS5zPGXWg731Jzu2/9SW31/ibS4l0PxrczFd5V8IJZ90dAqMmPSmv2MK9vKT9E2C4sYHqQ0
hRmSEPWZmdLgCphd5YDMgvLYVZjqV/NPz042SpKvhqZoVyRguTXjPA0PAp1xKCIitqjxuBuAoftJ
WQHOA0XY/NUYj7NWMHIu3AdrIk7uQLYDUbsNSOqaSZ5XFHu1NfcaUun01CRcOjKbEiovn2WUSfsZ
0oPhDrG+9LpgCEOacnhi1+KGvBgt/XY8XAZxYbdS5PQR+Y1IrU1eCKa3P0b5q1PV52z0JXEG3ctA
BHYjy0HkWsmD0ZyIGTOKZ0kYbsDKoO6OBKISPlpU/iwOZfu8bJIyPHfKY5zuW8XtFbAq1UesfEcg
Lyib5u8wOsX1TbLdIFmOPWW62ZKPqzhdtcPsE8HatTUy28c/7GU91tisOhEuVvh81h1WzmSwkF9+
gIrrB1BDcDiGAd1b5g/LF7I2pzd/UcTVmOqk5U2ZGmeUjmvEqOcoTZ3jDK+kCKKFuSQRDZv6pc77
erOb6NOxWqxdtCleTJxMQBA05XXW963dujmno/hCXSEhLEDPhDQTv1sGBrn2uvatLb8kfb+Ka7z8
qMzOq/M056xGnkjJCkSH8fTdmKGdv2zjMzM+re2HgtGsXkkyfe77ZyV8tOSvsLos5X1sDnl0EQln
d/voZW0wji+2wUwE+7cMyGIhPcvgO1pdY6Up3Q/fQtzahd6keKqVZ7X5UZDNF+vVRBVr409D+XWQ
VAzKJkNyg8tiGTKfzfE3+Pl7HMbfizXcEyn5tpvuvv27MjN+ZXFd4xrUk3wT8uBVIzjPJ7gAv/3Q
3ZGbInvm/7yFT6bpd2InI18sv5ysnbTV9tLwGzkq18oKM4fVHmnlaaheyy2BkkYsrvc644Ck3kHy
3cE2pVHmseRQtCB8zEt8aOWnDuwNuZMwNznr9ZTfcmY80mVJ2gr1TnJZeEaVH2se0nMN54Y2ObOC
Zcahsd4eAzXfzTkzBQiPMSCIUbj1QP/G9bE8Gs0vimJALjgPxU4GZk8ZHshbI9c9t2Zxt3u3Mz4S
Tt+KECe1R+FruoK+KV0KelUL/SZ9SkI5qyIRt4RLeUrRbqg3KZUdy7Z9Gk6/i5RbMUdeQbQvaoYH
TCkEGYMdewsG5Yp7yFCST3NIjub60wClDpH66hknnzqC+YF4SnQatmCwotZOl9gUjRq0FToSeXOQ
wXiauFwZPA+wdFA9Psnd5FcwtITBNdqc1OaNvD1FuU/6oWxM3yp/BgDDdfokg/uTrn063BSkk9LS
sZAH6GDluLFY5WVgLlFaRz0zsw8j5r6p7Q+NNZqGkKNF24dIgabjqatq7GDzPmWjq+qwVTiTTzpi
PDLrEMSo+7pjur0cbYUlQYF+oN9VarUzxcHA6VdxazE0DlCgHmOLJoNvrMz/TOufhdW2ztWhMCoI
p7OjypLflxPehIEYOEzO+FdHcnUktPM9DDolNJ9Uf1mOnWZ586FmuKMBJ/ig48a5SZCXuqkG3wVT
ybT+VDW8F8V7GbJSWWZMANVAjI48YoY21AdGKQociuLUZfpjiN5tN7bP8VIsTET6dzibRwIQ/ybj
Q9K+kn7p6yoQpxGDecljL48eAkF2DZxeiY9hhRnJ7OZ8leEy0VL26BZf1AY3HkkHJKvX4pVGkGlK
d1cafpQq5D3eEqeKDZf54j7Kc9LtOOowxBI1VUUKo0666GioHIGUpjfqRyOCRzUipoqTIysMllSm
a6TgI2eY4MixzHC9nhEBshK+QQK52SPoWK7OngNVYjho1wfckiCRbtb8aWActwsGvxECExRq0QAm
K2pAgmzeqt71YCK5BmPVCNxrKt+Q5zh2nFOP1X8GI75lZrnXgXbNC1NSgGR7fL9IiOVrBBAK56nw
eoF9U6wzo4YYmfjqI9oC7UXEEoutnOiy+VuwwZwBw5Ysf3SqK2LFp0eJUZ92icL53SD7bdufy9Kv
JFfPyhr7gY706RE1E/NsFuMOqyGQEPiE1ejvTLRvP94MKJ0DIBpZtRB8owKSq5tE1EPcwkVWmUQm
vOIELFnJt8RPDjjMabKbzog66PBapjxuTK8YjfzI+V2p9KB8zgjng92zl61iD18ic9iRw4fJm2BL
L12T1IPL+C7xVetkNS+ALRP7A0uzXp9aEznofMh7flYmAVr6B9wGFIBCHd4tO77IcXIGK+QlC5M/
7a3N1EtT6jvYb/BgZCIPR+NCXMUuRchaPLbh62A9N/VPKSKHBUQ3rs85A7nmsZ6qgGT13aSZgWZk
pLDLyAVdhgE4kfXovdWbIO5f+m8zpJVYhbsQtzEU85XMCmZk7D3bbmd0BOXN8qcCtxxBVb3HmuAz
svgJ7TEQa7LjBWQqkrbKOR5dNWbjZsoPBYy8phfXxI4Oc2Z/wTs6JIO4k251wCfyWGWWnzhfSpyd
F3dm0Z8DIusAA8kzz2B3aJoL5Kz9JIoHpSSyjb7bA1yxIXtuMIgOnSCPEPoEYYDpE47Fg1FvdR4K
Uz3KmMaCiZT2UXKWbBNlvFtUy3c9/c2W8Ggll0iWDii8doxs/CrVH2MNThsTyfzLGPVbyf4AjCwr
nvywJNpFYh7EVtgTbfgY9DYjorIiNWo8U3Fisdvp8X62INPqovDJ6X1KyziQpy8Ip095WfopIZ1x
+qgvxluBzC68IZy8LCCS0ZFDwdyEwE30EYKU7AzdM0YWRyaKsBJsEKblck2dIFFrN7CtqzG8AqUc
23lv1goev3kvS8kpkeugwvVvsUPo8wTj2B325FEBz91ri1OUDJ8XriQiAFMA5XpoPEwY/ok03JMG
wJ+Ib6pl1fEwZNGXLNnXQUhIV6pgNSEZZTFQeMNB0eGYKsaECZgktM5l+Ewn7VhwIFjjL5z9YOUb
hA1PmEq2q1BN07n6jNCdiH5wIUdXbrcp0jvDkMfSXIN+W5M18pPVZ6+i2xoTiTMRL58kNgtEIDVf
6KQdujsrME1cN6NvTvkDchPC4ncrGk6F7HjZ/Cy5IoWNO0CMm/rHVy1E9tArIzCI0MHLntAydXTD
VX9rix8VcplTqIhx1plJpeF/aiNG9bjsHmn5xmhDYc1ojS1WvJ2jDB1DwZqtx+BMksSC7lviTGAg
ji5DdgoGY/H82KLQbQVvTNkeqhDR8yDOVVucoLs8RSSsSaP+Snq0u92RnmzRsIHqQwi2A22z17eY
PwmFD9hdFYFYdhk3/hNdBh0BWxe7OiO68IfaYK97ZQrhJ+EHGQGDvFyBR/lr/kTsrk9YIcu83Evh
48y6fASPtLbhCaXosRUSv4XhuMbjbZX4iSklzaq/MlXnFGLWzQQWCZevViDj5dIH8quzL5nN2V8V
bKNU0uKeqX1QrxIe/mPDbqmC9dx+x2UWqCzrLa0N6ga7D825iXzvMyZcSAGlpLPQpEZy64+SyUQl
AWHhFEXvwEmq+IBXqHC5s/rHlq5yvfFnTZO3MK0gIAAW4RaURiS3PTgG0+3qp3k41QEDhLIMuFwq
5TyJD4Mdhi2/9dbBoNVMw9c0e4jbA+7PgktE4JzYMK8pVOgxweOI8FDrkFn8ruVJLAVa7l2lPzny
eCDfEgZi0py46Z2GyMoc0xofm67DiEB+Xn3DyHNajaLpxonNLzjFqoM20DGTPyy2V3RZKiuRuHix
EEarj2hfnfjFKFmLs7N/UHqPJCpf1ncQqFa+DiMi1RFLjLVNaAOFCrIQLyY2+WI5CxueHPVm+aWv
L/gRFPW2sKPCxuosw1Mhl1wElwUrKDbeNHkx+nPHL12GDGnudaM4XwUaFe2RD6KxE78137L5qYli
xFM0LNaRLyO0sFJ+LUL1lEnsi1Db5at5VdTV06d416p/kTWD8gYL/xpXwAew3ofkB5ibv7UwAnMa
3a75hlDPb9PAKZTZiLGY/liItUrWKFpxkmJ2WcXQEnBKkrP6XI2HoAYetWxUliQNVIwm4drsMbqS
2n5TmLZwK+jRj2Z8LeTNogtkAnPsOM8bNFsKyfEDiYI6wYlfi6afyvgGf8C3rdDX097VcybcXXqy
+zd5i8R9bZd0D3XxbGTxI5vPk83BrrUe0ROcm0+zlrsTmgggNRc7+qY844MvfNv+YaYM7yJMGl8d
PzMVQRX4QgQFDtjZvEu9pk28bvhOJH4wE/s1/WOSHyIkdn4KR130GLKGGFNPuetW45MX+fXCwqsK
+QSN7xp1BGJOJXUNpPaDjd5iDQ8Seay/FtG1eXtE3u4OXHxka3g4MtweonMlgWgMTwLqXBd+GeJz
1K0H0mVAvnV+FB8ssKOF/oK4E2oGilU7+46AZexBIAcVJYZAPDUy/kverDVz5fheaUFm+0yT9EDH
L+oRDWuhkzS5AjXrQFoqEDCDNSGwlm1JCDjNi0wQbtclwWfz3ZmRZ0BS0Kx618kbCPdgW6bDYouC
cjEu3GuM9Fdjx7a045zMmER4TZRQJBnPMhumQaCqJ3c84thhJXEJkwXp9OJmlFBo2Yik1aSB/V7D
tUZ5mk/7Tv5IkS6JuPRr+SezQAjEE73gvNNhAQDtQqb5alrSHYeaF+Mq6CcTTJgzieypbmFU0g7o
9F6rZTAgRVyv/OjCckNTg4T3m+UkxrxvAsapuS3qC4kCCVEUBl2dwalm4fAIuLce4JES6N02ZBXP
YWA+h2r9pMKwCEmJEypDV2P2pHbhdx3zCZ5m+cNKYp6BA54XZwuVqVBP2KiZMuVonCMuAy39EShB
FPNBnohJVZzCRpWjaZ4Id0n2t1APvBQQkMLo2E0IvjreCIakAgQu+g6o4UR4QNzUkVuYBtfnbWmN
fz1nEr7rCoR58CNIGewgHH5sNvj68EOLxyBR/2ma5x61Vv5i5k9G+C4ZT3F7lVVkT0Boalino0mR
JV/j+XdFjV9LLDWXzyZ6HpJTq8uuZJ/W7rmUvkkqJ2Tgb923LH6K65qZRNVRb6oTolsN1M97Lr2Q
FsytlPec8Z4cvimsS+cZ9AbTKr1NHK/eDMIzfwwqUkY+Y3Qrh2zDg7tNxYlM4gFUYK9ZkBSz+zE8
mWiVuvtgcisZV1FPpz5/AYlcM4xdcPM20OQlft3DsIb7iTGnaRwEH4Q6nlWmN90paS+r/hv18H1w
B28cTXbodkNgK2FJKtYx/U1Vjm37NZsHMUD9PpB9zUz52owPiP4Y5qXiz1h+LO0laS65jmAzjNy2
OVTVibl1x6x65oyPsz+8VXq+vE8RF0rsdPSk8/wXsCB/drQC5K+kyVNS5wiy2HENH6GCmZKeiFA/
us+kA6aTnZwEWUO3fgIynRm9gTycxLhb4wumOYfNN24eVpP67PwPys5jOXYly7K/kpbjRhYAd6iy
yhyEQGhFBuUERgmtNb6+F25Vp3XWoK16Qnt8lwxGIBDufs7Ze21TsvmfTOOqRa7dgFagxOmDU5mg
Sf226+8xZnhMUs4pq3erodyVImWY/EZhufLAvrbz5f7NhzlFAdzhpy5Qhk4vRnHKY/p3lKkeHqUg
fACtt2S4svZsqlFVW2UjuezWoRrlA9lGoiN6aM+2PtjlboTdEJG+UJm/hv5VoDNr2AYUfyRF8Fk1
X0ZU3Kn9ktnf6UArtWfPxs6EpXzpT7fmavr3GP5rsc2BmEQ3Hf9kt6P72aU32TPMc4myiJCwp5u4
X01lQiAj/oOdiI8jYJSS5vY+Md/j6dXRgR0fbMrnlOph2CLFZtIgc5qKR0g7FLWx2HblB3kK7Rwc
8UbExgJ5ocECzWl6tFkGrLPGBXdU5KeEpHwR1EvLHlUx4PiMmcLE9d7ach/nP4FysguP2klH2Ezn
iuNROX401je6eWQX2NMGwSok125vn+3SLRSXIN1E4whKizN81NFwGlvJICGATYHhRXFdw3GJ0hHO
LbM3BmZRazGGe46zqHQ2AfQ8JeV4zJ91AbaMzChmQX1J8hjXSO5sSTd0eFY0Egf4nD609Kzs9xyX
e3035ruw3UU+SlvEvubjZNBWZ36h/pTy1jI4seNDjlhBHe8Kk9W0ozol/8c+TfLJ945Js56idQPv
wV9BWK1edVFuaDPLpTt3oQfYBuN9TuIVQHS+mD63csUB05I7y/p28M54Gzl+ZPLIvd8OG+IQXCt+
6J1XVhnjmxqBTgm9ho1KMiQ6PeIihjX9RNU+2hHL62rhEFYmbj1qA1Wc/HKTBQ81bWaDRPSz7TxQ
9jZ0KjSbGsXt1dvEsKfiU+RKsSZ7kkaQ36wK0gcYIKHU85UjWcVTeFSGHhk3nKUNEtviUpuPHD7h
JbeYuNmmw6Wpc9tf+v5Wcx3tpzbCE7cvQBcaD5F2iJ9ZRovMLVF1JWsUupi5qw6w42uQXyTtmZro
+QciMHyxB9gpjq19bJjR465NlkzkK3yZ6uNcRoXaBYw3fKwFEVQWaqzEnU/pDd4jyGL1ls1zpUGB
MUx0UBFHspWtHjQMX8Y69G8F9b2xEi0ZIsswW09kr0wndak+ESHHiXKlU++OlLDDcuKOpzs37ls2
lnd1rYXBir5R5AFbdi0cjfqTHx0SVMvV2qErGiOkm+eLwmIVWFpP5ldhuKLA0L2zf9Tf/GH8sb/F
WYc2umx/pL4xCYLHJkli9ZvnRuDkjQWt3xazDO98vnTRkj5WV+srC9YCT+PkSn9+Uv1Twx/hjkdG
M9NnaRgvihc9WmU1+Hr6SIxDXWJEmmk10dZKbl57IUshHpazciVdDLfpZpz0XX7KaQAvR9NF/tZd
259Obg1QNSwIPp0pUnVWurU8FP3zmqHUwQ+pDnvwSgvnFD7VP8kjT775VB5YmA89eK9AbvVvLwbZ
tCadDDQYhRj7CJBuGi6hhR90SZWo8MH5DZALMZmxmFEsCOQZJQZaKrBF8Yb0yI525BSl5jaN3alb
Ja3rMzqkfIbLHKzYXEamgsuYc9ELMxmIfI2+hE2eQ2Yxia0+xPFKRqSvL2nvUUijW6k+U60hwHu4
wjh/6cp4mXTBMwJblt602KQqXdjK13HZp0+5Hb1VWVIt6Tq1Ar5TP1FZEJr0gGP1TACXv8yi6aI2
zmsmthxI7HwZRQ/Ayv3yQ44bTtdDwOSvdeMWPSG5YOuxQRayVgjmgc9ZuAPy2GiV+psA7cqApJnt
Bf1NMlx1wgXKfOTsj+/Tc4fux2Nr9PD4jvEnAJ21MB4G2nrEyDPWkmfXi3bEnmQoLAHQ03fgY02u
A/39uiO7g4AuHcZ+HVeLov31E3Plc8AdSwLSlDlu+yllaN4UZNFyYI0shuCcO3wyaUxuNJ962Jzu
2NgpbGAQ8X6C7h0lP/ChVfPCA0MOGmh0r5koCvrWPUefyGN5ADAckAyk84lYrEaNj13zNGif+JOG
Qx68tJODFBMBlfU1Wd9KCxMsw1/4epmzgWIso/1vSPzvBGioPPfmMqNdDB6Lx+qOWi1eC/XNpCMQ
0dJjh3CFs4vqvT48ZIG6QrpeU0dr5tvQQ7+fPvIaSjVnEXIYd7hfT81EfaAgo0IqboDVK545i+j2
LoESNei3oTmCZowBAXQrqm5J4PG1OWL1d7bGNadx8cKhdbjw2pNvao7yNif54s2ZVvS1aeJfLBO/
RhfJNbCaIgO0sBWYxFHFZBu0Bq/8+X2HOLSnTzEdJM+xqTFAONvsYbCX42sARCfjSi7AS9ajm9eE
E21rNIkRGSREMD5zLXrN5d5asf533+yoiB0ifUEAYTULIN2W9Gc0V+BAeiIjfp3x0M36ceWZkZSp
DAtGjYrYzb3AclVCX8dbCFancvWB/teK7Gh4Lnz+tc5Ng/1QbL1gZ/BqOWO/sfWuqExHQkvnFiSd
lpVC4EzgohzLp+1EZSaUD8KE8XengpQesD/hYbyYrLQSqg3ttBXXtWWQ6bhdsY/QyYN1oR2SsnGh
eF/GhfMBXMLaGPoNRBi1CtYjZADKFrBLyzPpIP4hyxwWhF0nDbUFKmX+/DJormMOThj5KCNCHcJZ
Oc7KsPMIVpKB6bPyxXuWF2sglDWgOCIKyXYan8r0pefQ2p7smUQ5ax617LkvzV8ovL21oZwiSUYq
j+FZsZ1NQCnXY9yJqnzrKoOz0JlAZkDIw+Zo03gDRPyQ2Hd3UJ4Yx9ECUDr1FJWosYsF4kAgkKRX
G6CGme+dfFYSp0BYPOzU6sNQXwz5FXAgs5CNqf025IM3fFkmIXv9JxEnr+mUrkvn2HJ0cYiborlI
UwRl+mPV/KrF+2A8V8N3W2LLsylbsFvb9My1P+YGTGOttiDRk2fOMZsGiPnodsZaxcGxVCytuhQ6
wUjYSJOc3TqPrBpahf2M++eqdon2ONpU30HZTW43RO0eWdChc+LyU6oVVHWLc45ju2YBfy11KFID
dJpaYTcHW3acUsy+WBfKlCJ5ddgyTK3fD2ayKSOFVFFhaYzSpL7yNG67XBTDSXN2cuz1BxDNxC8G
3kXYE3ORbq/RYtXdMlWma4Rjp+iieynHL+GxT+sh8hyYO2dk+ADWKgPwVBAwRSXTxv/VOhqLdhQv
cNqwzYBWRzjPQXOUMF/NPlqP/c3srOTLlxPlusHq1MftnsgY8kukR3fJ0JIjBvDk+Oe/okkPd01O
dskkd60VTSChswoBMMpHvRx2TtaUdzKRgNh5vbMlYpxts56mfWwDktbI1qA3WXQLJ+rPzoi3tWLP
ORRSdZZapgy7vA0OXh4O+7KDUVJGo47zake+NeFLcKWeBwvrTQe4Yyjr9GwQQMsZdwekHulIqcPr
m5jlNv341sbqROyPsJ4aZbyHNemYyDSRW3ZkuPQUIKvydWL0erLAbNJZByQXXwdTpwnlROBUJr05
CpXp2thW2yz2MsZfLWfmkqVhCoA5wAy/l/jXiTd1JjzGSfAYeBS688AqbGwfdWEZ3oTOgNZqDn++
GLWkuEhNcuhmvXGC1WalUxdU5Xgotco6ENuKJewGzgpZas2hrHzpO+wp7IxR8GwidGe8xZ7dgjnj
tweMeJTCYpXajOh6vdpnFQStZOIIjJN01uz0Z5CYrBoMaUZM0ivp9XeRCmODm+XHkAy9fMnMyPBq
Vm9Fp1+PNrrund+u4UVmOrdmAYmeY3/lyjLgzPjTtp6xKaTyjt24oPFLDEhIExldVCZ3JswAEyhw
ECbNTrAsBaZ5D7XonnnKJrJmbK4FTjlhEgD11l5kllkv21Tdq7X1WYcWmDYRM9Yqx5aDsNUelTbp
jjntOGn+mq1/6pBn4CGEikSLkLRZV0wtewlmbVsLf8eRAaJCk1JXaaGJMm7XujYeDQLmg8y+9oRv
MAE2g3Wulst+qDfAhG8lTY0yZcN1Qgq4vAmfSWXZ4ECB+zaZjQvXYulLautBVCetc9A8THJj00QH
KAq5IkY6ziibKQv7bZb8otyDPyZVV2rTNmnVmwdJs62GY07WGTm7eGe0/gkF/LOoIeIDPdwaGsVq
F7uppgVHZlFbHT7RJkHyx5QChdlEM0tnnLIqp8k+9v1ZFF53SGN126HYi1vtXocOZxNrAGSOTC3E
nC0N+V1xeFYduVX1AaYMiL++LjMkgxiArJQyA3NEBPmQTkKPjFgv4sdOpww0ouvIH6uc4M0jQYNh
trdDl/2CG/EdsBFwjEPo0SZAjEsjp+ZW9sZDWtbBQkzxMymYGzIN3svCOpnShmND88NARWwO1T3P
kPOWVbCdoNOaStuBrlGeShVcYgcdtwo5xMTxM6vtvdJmV39BV9ZKBeN6OquZdVULFCyRxaRy4sCQ
K4/lnA5pIczzIKrTPSXPOxXXXqB2px/4YNvZa8VeE9KOznA4NujoN5OBq141I4S5YPAYpJs6igav
jMxl7XT3sa5fzFj/Mr3hB80ao1xnrk8q+uuyICBb8TgSjIzdS3CzaZ0ex4LGupXtlRyWTtEQdh6F
RFYWLSS93nwK0bOuksJz4OtpkHJ9okgdpgSMM1GelF6xLNKvLM03vkpVNLUGThs63gGDF7OfCAYO
MxYuKrxquk5kcEbCvHcyeRwa5W3QKDGqoUccgjhNNbpdgYlnqUmOaSG0i3aKv6cYZctY9QcvqO4x
KyfZQxnWDZhz0G6Y+eqvuf8EizeqRxjKSFzmK00Q1bUnGcU2jC/E0z9S8h7G+H0wey0ZJb1Gtaz2
5Gf5KyMlZzwq8pNiW/pa1aytmg3EtHHRYLsopKbUFZoWRzJnz2M6UiqQbpTxRyep38x8qmisx0S3
dk24DOs0IHeAITcRVIReIadU5afUlWNnRHsi1VwEdWSXkAmhsRh0uUuq+a2TVE+ticUsi75qf04g
EtMrBN/R4J0lxsdbDGpJ83VQjr6FfN4c8CJpFV4NB3g4DjeLNAidVqLp5a+G2Z27qT5qBXDeKO/p
B1v5Sarezqk5lwmpSZg+FR19ky64RqECp+quBVMPwIWKtDlNaXiJC9twi9bgSnbJAqYQH5bYPsoY
D8OoGASkkbMCHIYVTc1BXVHH6layVIlGKVvirBEx7KaMy2tNBgklduYKq7hUiX0IwXFw4it3SBVy
+schmEoaT6XtXWCO6QQmLEzBu5WMLaPn1vsUjpKsfJ0pfUvvKgpGsdP01y4Zt/ibwp3v6x8lKwY4
KccPkacAjnS1MaNdWcJjNqwDYgpz0Zazd3V0gx76Ho4ST6saN0hh4XqMSerhbNrl0fDbH73SbyF9
QCjo7VWEQkCe6xi2VsYGNSV6jyTaBD7UgLDCnR3WdzYozlNU9R57oF7UoatZKBx4HRHJBUxjM0SS
E4Jn+K8kL2Xf82ySS7uNdRAWPMO5c8wcklTSlTWrKkaGv4g+tU/ja9aGOlr/zQDod1Z7FjtGpF9q
0D5wgFogargSD7YSWksHux8+e5oZGUoCVVhvXodQxleabxMS5Fg/s+H82BGTDgfrDe7WlpIRfwVC
F3/hl9AQffR5dLrCvYhsQrhp+Bk5CyidJAPeT2HgUkdgl5sOV2VRcP7lpgumKTkIoiCXCElUWn/D
Cq7fwrE2TalulRw5qupx1BbHYAYIzMq9PyI8alKs5JdIK0PKIP1gVeYW98OvNdTffR1/OddE5XGi
EN5IVruYGP+o+2Y3S0DLJYdvF8+NhCH+NBUz5vpj2IbhVRLD16ooT3ksh8cCP3jvOEL++UPlIN+K
cUMCwG8tuEpdYf7OlAUtzp/spvv+80OdE5A+Hv+R686vdxYWou5a9J38RlNLp6h/8+0R4nDMKKyA
gRf/Jp12GDKkrLYg1iud1VA96kwO8qyECHOSGNcmOY4Q4oWzqmvrUDZUw46KBizS5auSRLRizPLi
DNphmpgWVvBjMYWHTAJ+fGZP4Pn0NdMwm85tVj/99S//9o//+Lev4d/9n/z6n8r8+h//wfdfeTFW
IWk0/+3bf9xzluz0z+/882f+9Tf+ccIwnNf5b/P//KnNT37+SH/q//5D87P55yPz1//r2a0+mo9/
+Wb9x0hxa3+q8eGnZjz+51nwOuaf/J/+419+/id2DJ1FQfy5VP95pea/8F+/Ob+Ev//18h3Wwcf/
bcX4r1/5Tx+Gbf1NmtR/NnZpUyUOTP8/Pgxb+5tUJZ8yaRl45bF2//UvWU6E6d//qut/Q+GNE820
VBRY/NY/fRia9Tdb0zXopY7mSCEM5//Hh6Fj4PgXH4YlTXiOmk38hsASopoaz6/4+ngIM7/++1+1
/wUhubRJ3Zs4A6vkTnTMc/piahZ1qj8pufUCOvXoV1BxcFxJMOQQ85sdVcqGKPufiWA7MiuYiake
UWxhRuOZMUMaBsUmKzAUg1DYNbHO/dyfkle1a5D1GRrYI+VQNJyF6gCLolRAA5XEs/hVaG0yp9/6
OSk7deJzPCa21zCyB61VJAoF21xGXnRo8uxUl/5TnbYI/QfvUcCiXpiFuQ8pwqnOZ2Pa9Nb68q1H
mOqWCAKPWWcxXB3IUGr96GucScEMfGJ+RfnR5K9XgDMaHlWjtdzQZ/5npUax6KMdanpkifi0tr2Q
13RiTZoqjrQdfXGZrnBrc17r652vWchUAaajKCn1dRTVF+kQ7WqXz0HVeavBDRUrvHm28wkStrQJ
+any1M0N5B91MdBRZbjoS+TtfsSFjmgRqETVrNMS8lobvVpD7noem4qd43u0MnSqcEngjVUYKeL+
SXByz8rqpTGzu1H130ZCRCtJoxkEvw5Z5RZhAYIbo9FhNyQUhSkH5qw2e1ig9RqF9cZu9f4r8sOL
qsrOrYhQ2ToSyISfdMO5VIEWymnYwQ9LdyO6U8Qm5PYQIPkQtfWPRrm9D+OqWQnTE9citlXXCWzz
GNYaSoq0fKA8L0+Nre4FRLkTKV82Bgnc8AIVIYX8q5ZAZq5mSnBLcvQ6tfBnNzLbe8MEGttj0lLG
tNBqVXvPnSy6j0gBm7jz3URr1StMdNr9Esy+PwykyJJQXHU0e5s5dCqUk+/qIwu9ZQa3qTB2kDcm
5BAy3PtSrpIIFFAl6MGUBWmKfkbyBBrO/FiVtbe18IvQwkjXcdMoF+EEmGzKhrTQdjJvnbfwho8i
tihkWmKEgwaF+0QQC3QWonCG7tMjEA+rijyKoTPcPjCvGpFbLagG5pETRiDgsowLNIj5qSAT0nzF
qnqohL+hUP4EUssQieq7ArJk07P2pX5pGUxMRf9Y6cIAY2Qx+jQfR6vM0EWjqfOgmCKHpx9rGvOo
1bSsNTBKgNl+Y7i+AXjAKY3t1IkcNzkBG6NpvJuY3l29o2rSRhuchj73lhTnXamNdzXlUZWy8hY1
tU1bogxraFxoAI69XLkSuE3fpcpdBemNoeorWVifdm5s6lG8l754by3gfbjboZIvTas9x4I7IJss
EDjBjyHCt6yx9k5GAa2qXIy28G5YRzwKkSSKoqci+u7TiNmuFV+LVk5L22nXhlIzyx/VaKcPVr8N
kO86U9qAaTWyA9kDpVvlD60C1IehJc+vpGMLl6Anzcjzv3zvEXrGs5bg1yet6ahZKQZOtTnS3ga9
m5nFWg0QVwRpmD9UVfVN3eTlYo4ydLx9qdkAcgE5rRpTZIfElw+yxcQZtnoFMwtmWw9j+djTrI1y
etWA6qKVTkLZFi3jt1+28koAbjgrqgm2HTz72BW5c/zzX7GeF5jRFQa/Q0261+Bs2vQQ62H641ft
PfeJCcCIkin+xrNUnQ6H/jLE9y4Zpl8A14tSxucwZ15gGnDl9T7ASQEh8wip3ZlRDwQr2zOL1nQ+
vSSuz1OXfgySITPKSKiPncniZDEWkDqUJ7X0C4RcE1XMKE5t2B9B1A47zaPTNVoiOFtej3g0teJ9
yjNG0uK/N1YMRBB+klY3yhlC+LBpPZNB4phBncbi1wujuoocHWwxg2D8acQCqzTAuLxXAw7avmX0
UOjQ7LqwUw9tom3K2qCPNqpvRdPGTzUxAObN90vt0+sHuYjNcrjC2CwOfVMAVdRshKNj8ckGOqeT
YwID1eyt2Wg/69qYGHKWjDigqKL0Yb0eKl5NKHoDi43hHBxFu+rF0B37xrzHlQaJDYvvAX4AN2au
uq1Jg5O1hTze6KAaBpA3vCiLWGW8LqQNXC+HEVHHFASFfaY06XaJbdIwrfxvxJ6MiEe9Y6ilCzYP
iQYmLV5iW3zVmDW2DWJrWanfKZkzm6xHHGuJjHRitfO2jUFKg2ACLerstWu5UMTDM7A02r0SyoPP
pTS8vdWJV7IYMR7w02Rllud0HwICB0o9IMCcmAvmjg1tozef65jAMDoVTMgGKkLxWJN2flL6ji09
jbaNk5XMgnkX1a7cdrUIL2CZweilibUu6GoTTOEVLkQnmkYdy43d2GRwoI7jBuALjDwmWgOg42JA
whMWxofJwROZBI5lbwqnXVqZ4AGaMXSjngrCp1etgn249zTaqt4hNjEVnDsab20GEHOdKuyeCAoR
bg9Jd/3n2yAGptJYDRS1FhE9DyYP1WS9tHpMOGTpDXiymbaFQlvTiJsq4Mi+MfSHUGdar1rBtCa7
2Vvpjv6WxhwFQKIcLaZUSTB9mHJbqp9dGhvY3etiVTooIrtOnTYOJV6sgsPAqEKDMYk/C09Hwu/4
7JQGiDUb/xxcqluserfYVafwNTK5DrAGMJJnUKSUG5URs8iG9AM0FqFWXzqWw1XZWddJDVeJULpV
M1FvsXoosEcoRxpKMcQMZkspd+I64QcAirTKg+A5TH3spfFTtAGhuK0b75JMdOlF2ToM0MOHKl9m
AjeiWR8MIgRAEQffg0NyzxCPTJD457KogOKTcKK9VklNiLP3NEGKIAxnXBuD19ML6cnWagVHPVFm
i0qfomPpR57LSnxOCkYUig70xcBotG0Dh2xdhTD6WLtqaq4uxvnD6OtyVlAMOz2z7ZuuxPZtHFAo
mJmP58cuWGPPWlCKj8qDBk4iBRJSxpLHUmM85dByXikTGurCi+kqcrwAI0wogen0qxZc+wY+00zS
8ZNz6UDFbaffeEziHRHGaHhB+a3z3GQbpwcLJGpyTlbaPSObDRbz0Vb2tk28SXGs7Og2SW9Or9Kd
1048Os0c/clQZKm3AuZfRRAplJbhEEZdfXX6CVIOC95qsLEVcKMoDKuDTSS6t8RmkJ336CpL0KgM
P0GP4MyWh7CeVn2gKl9ZS95n3UhGqHRAxkp+hXTQywRiU2h7LcRgcdPbSNmHBR5XqAxgHp0J2UIK
BBjSarbXHPMq+H+8i3TITGr1NMrUGzJJ8voCS8P81Vrvfjo9bd2A49Wn3jZvtckh3zIQV07FW1cY
48f7pHM807XirfZCFtGoUu4KXAjm6zxy4N96EIaM7QmsUB1kbXDVlZNWQcxOM2rYofd+kiT7MEjH
e8YwipXaqJhajNh8gDi9BQ7NiIaRg4U5cyjG9tSoCL/SmIbsoETKsa+CB01Yn6yQz4oh4ktA1b+s
22gXTap1415lKBomxbeg/2x7Rf7pm6mFVJasZbNmy6l6ge1AMK/LIuWjCtsTnMJZsOJgq6qR1rDi
qvgOYDz3zqPeNP0zGewTAAMwc6CxjRdJZuWmZt4LYlm9NmraPNlWkLm+tGBO20jysqCuNkMpSE/J
TG8Zq424B8005xxhjErCQNx57ee09q1D1gVHlWHH0zRm4jp/p3Wm/qSyil/JltsGzT5O7P5YtdG7
PQj1FqUeqhOl0FZpr41o/0gDxS+B2OnPP8MPng5G3t8VC48tkxiGuuZoXyYnsy9jhlEibtJLVKfP
gO203TBq8cWQeQQirEJaaLflWeZOs7Xr/FMd4/L854uBAr4vvAvMMYqqAT9mOeXXZv4C/CK/+hgF
HIl4wKyS/aQN4sHJBVjU5lgO6aVSJJpWQs+6JNJuTp+zFSVY/VBYFC5cRIBEtLN2+N+abZogPUQd
WrqkH3hbZn+qQ/diqHRrVegMl4FJLqlC2fIkQgamL83dGhPdHQfPwYhS5xczD9BnccgZcpox8Jd6
sH8/eZxx1mOAW8nBPFmFrV0brE+Frj5XnjniaFpoSXY2yqr9ya16n4cYQromfzEbiNtebb5bfW+4
c87KU9D1n0avx2d2NHx9N6PI1F0o953C5u0xzeraXK6ZhzWb2kRrmvgWYQN4pIVpUcrK8FKXlEUk
kmQ0jOInHEgVvSkF5UoVJx969xEFpDQBRJ/WYdDJvVMEl7Yxrb3Ml2Hk75Q2nFaWFVkbxwmRo85k
yjYn10InEzptHaRcon0gOtLaezK7DXFWrjFd1uQCLhsyGlFm+Ooq9LApmjHaG3LBtL0kdtjZ9cUw
HFOTKOYmeGBToYdE8BSzRnQpemgdw56U7GGyrW06NjHDK31r50FyITiMSSYcoKVZPA9Fkr4FKohG
3oKHip4w2zz+cBXtxXum9y9k11sPJhCeo1lweRmwq++tXzyloZc+AnhyDioJo6s/P2+HDmqGMv+e
S6UiA5xn+PqrGFOWcjI66SO2dN6rEQOHIjL7JDimDFUUbTUxt9mwqcWlIPAJt/Gqr589C2/IAB8o
ZZqELCWx0EBB8vLbeUrnb/xiFjk0g7lNUj/iSEEgfVVKLpdVZ27Tiukhae3kHDkl+b4b6PTzgRNQ
dsEhV1oI8YIkHl+B3rZI0OrybFqBIJ0VYPMpTNviXOtTew5pf7jCk0g+m645NxXaKjNHJOEQcMAs
bRruRRjKGyCGue8ala32UucNuYWhn/Fho+BgF74lfZgukyHqb63CeB/TDCsbaNRDaXrpoclCSdg1
IjtzGohY07JiLaJuDhzRI1IEKrwd8HWe9HR81i0tfoT1gq4WyBIOkXZdtsSYaDQS6KEgU84LhCGV
0Za7tBH47EtSHfOU41ncJI9FFVGHTSpOKg4bi0Zpyw1xMsqpCkblJExKBbu35ErQScaLn9QX2l2M
eiFVYZph2tJ24LeNlguicfoNhe88tir2Naz9Qfwaslk9aDXQiTD1VqlB7cnKG2wGmtAAHxJ9kw7D
W4eC1wpoMNeRfW+l5hyLxnhihwA+UOnQlbn9azNt0U9m8SkN7FtVEcxF5NHBoxWz80R3TYny6xZx
THqODPFpV9Ug91GDNU4lqfzRGa3sMcG9aLTnDNvGbwhrNKXT6mhJwvlvLBa8ZBBcUQ9h3YKDADvs
JzaybVSSf64Z2Gqy5K4rOmCg6W3sE0Rzcfd2STz9g27SRpPY42Pey5jB2IJpJihiitlIOG/kvTBA
TGFr8/R/K1KSlyH8+sb/6M20OecVqc7Q9wlbpwjF6AQc1SuD54iFuUjTDRqdchXqo+3WLeaMSWzU
SJKa40ma9WdvHOK9Y+TzvBSTE/pE2nUNw8uuXitNZhwijdmN12A8bUSb3kcZv2vGhOVY4lDE1mYd
IYEYlXOJEdhdPQUdXNzkexLFi4PqX/o0Tx5HpnYcztgTGFhmrO7lVU6wAGu9Hl5ikZEtS2RbXKCt
NuwwOVrzl7414uOfb0GUbUO7r4j+Fa3rDabERghDm/bSobDHGWM8IyN08zD0AZGbwVCtSBdGF1yo
JftlnmwauLvQJ6Kz7SNOMzAYz4J3cxOXjgYZ7FY1TvOot4GPl81L8e9AsNcj51sKZiK281xJSJtq
EG06gkU4+6UKvu0yeiyi+tWI1OFY184xSw3zXnQ0UVrjqdPTC4kP0z6pRLgfVbHCFZ4ctap9ok0w
uYkPHJqVmU8ZwbwYL0bfLWPcLGkyt/UJgn5J04n0ekV4t8yUKTMqeitFns6sM5tdtZLmZbTQrhRl
sHe8XnJctuWN5OedwEiKqpj/FVoJiF6Vx+m2IdRueAFJdInKbG/lanVobIxA6oAkyGinU6BE4nEs
jmakn3qSpz/J0nnXoKHCLIgH10iqDQ08jLy1weiYoWmPTJ0qvgjWMnG4vUMQEUVPo0uZm7EAXXQ9
/vK7V5l493nnXFn4MK1SxTJSgLINgn3DXtT5znepI2FEUoTVQ9HJEg7e4Lfmy7ZB4+s5WO7oZtKF
nZmmNPWs4Lv2R6rDJGYAlCjpSbd7t1YRuxl0DSW+Up2mBzyEsueGzl+nZ5EW9JoLAlVyjQ5Z3JhQ
KsLSB3tQf+SY2lMLt6IpkPJqKZ1nO64RkIudnzRMYLo0JXhX/zW16CGeo5jNJsOAOVcjlvNI/kWB
eREUgJaBQcvq6ealPrrcLI9XnfY+NOZwqGv1ZAX+e54Z2bmYUY9Bg3e7AFPoFqQvrjp9zPaZ1XwY
IyIJuANQjcCELZOI6edonkCmFT81vUWFJsLvgF0L4jctIima8+SPfAD78qUKMMub0GkALoD7OqjB
AHRntv8laormDuT/ZSrJfOpVguep7eaOiHgT2IVgsq+UTLkOokyOtv1qaE3/aOXAPOM49p904noJ
xSgHhs5jdfGi5xROeZh+1kNwbEt0i2UW8jmc9G3EJ3OBjxv7IGNpqSs33wI6RFj9ex3afIjmwXND
jBHpjdWKh5zPKNNVpsmX5xfWIvRT15niX388Wzqb1f9m7zyWK0eyLfsr/QNIgxZTXi15KYPkBEaG
AODQcLhDfH0vZGa/jhL9ynr+JmFZxYzkFYDjiL3XFkuFVOK/c/GrTB2pFzGMWtDrzn5cVr0Ngg1t
f0jyohCl8GDvA86eGatHJY+BF2A8RHwKNS06spAFRUunvdd+jjqk4QJKdSivzGOAFtWxdSLicsP/
JS5oDN48exBgVvxsF6MwJTMZeYyjjZtuxclqpvmoR5Sx3iSNe5/EFbRLiiOZNI81gWnsJyh/1p7m
yh8SSEJ9ijNcZCjJTdEOj35ixVRCyJW6zuFjGxO1zq0/Uw7dkg0BfiyHPsesc1QpafaZNf43BCGa
Oi4IdhYJUS8wo1/gyyXfrQUuZMTfmfsPBMPo6KUX1lPvJNtqmIjNcQog+ECd4UCH9/AnN02VlMCe
b+fFBOKLb46Tjfe4qT4L3b/0CulAJAvY3Kypz3kGdS42qGxkVT/3Otr6qssvBs3yuu77916E5bZo
IgFyo0zJrRfvgqnA47xQDny3oqgAuL1yqEIOU2A7T6GBLqVlcQKSI7TXjGjKnWm5J9kF9c3F6vXS
tNidLG3hYguwBJfymvnEYpOBUx9lAC3EiBY0sllGxAglp6aIyn0Q+C+Vtyg9SyW2mVlhXo5wkphL
b8VyZiEX+lAspANkuNI3wmhVzsgqZyUSJBfpI4QNGYeB2mkx6A6Ucz6cEVcfhFfSio91drSap4ok
2WNYJijhTPtUcfU2JqrPP/9wpr3hCvkQRbNxzIMYwWZ8GPBgNXZ6KSgjd1UfPU2SR6TweCt//ZHY
vKkWHdYSZ7yqc9u+qAFLkvOdngeXU5GijwUzu6o6DzLNgABecLCNdAse9I41wq7kTBH4jXcFRgPp
mk9EK06M6ZlVGh0KtvBOT7Rm/vSQ1t14CfJ5QCknvb29lHDk36Sbnuv5kBXSZ7YP8njOQUgWVtce
0wYvtq2YejSBRVPQMXWdbBy+SeLJpxIi5p1e8sARMwb4PJxbwZZsN3e0Lz7LFk6mjc5RgU9lehvH
Mb0pVK1j7WEwE/0Sk2U+G8IVD4Rcrhk7zzhzCmP1ZwEgpEcES2R/TmOUk7PBqxlrpPMxcOP1NLve
LqHfuhjASigsd2FWeu/tiPEI5AT8/0tJ9tYhRRG5ElVH5e5UOPNyEgdC9mAr69fokl0IEIQGfWax
V0vabEVPttYpU4GIjCMkUI06AGoVNxRWUMjb4NMOUv8uD0qyNRgibeKxssGZsYWqzaH4RkoIE/DR
cm9WY3wouxJA0gOuqDbAMznUtJteeEMEckmtZKDiSPp7M+mCFYQYFjoFsr0kh3YRTmIl+nK4aJHU
/CZ1yrFO9y7y5W4g1DPJxHhp6gl1Mr0To1a2Szy1r4n0GbxMvt5I8R4v8swQOstAstHBdDBAoXRw
4DizqqqSOuV4ao7cgN3JCJGFgQAs9oArtjlDk2NhjBOWk3E/W7g4wkSr56gaAoIbhP/aL/N/szG+
AO9g8aBw3Xad7W9iRIIYH6Q4mk7WAZno84NSuHNbrHxZ7ngk8BrfmIcUO8Y071ZWjs/CLrN1nkPV
s80cGHMpi8Pg+nDFJtYgiyRVBSUFhYiwpRIKDzKVtL1acaAEWQa1eOpBnrg8hcKqQSo9qGvZSZ4b
UaURt4fNxqbvIDCCJJ5B7yJS4ZCF9ldPjDNhfDvXThF0z+rC7Zlu88QPFjereOutksTqYG/EJZF8
qfs2FggNC6ve6Mog2Vq/Mgf08dhY22Q0X9sW2gcyNQ1wGxUs7i8rmrZ+K60LvncrUa+NL75cHzF1
QpSLN7bGlvn/xUp9SFCWW+17hcrKKq1x6xAJvXb0NPAFDN6Z0E80/KwespydYR4JFNxhfR9E/nOL
JPFa02rWMZOq1OTpGoHjvGscNGzSHr98y2oe3eUPnzQgQkbtY51Q+VbV6J8c+Stxs2UziNqrJRF0
RQl5H1daL8MHXONuUuwQmSVHI7fv3LlGhzVqwAykzkoXSWI8nKa8H04hAJotkU5QZcj0uImcm9gd
fL0qNejWdk7b+7C33SNTLFh9EVBG6K35NgKrDRrE7J7FGPW7NgwVTuN16ebE/c7ap1mFm8O5weCR
VmjvtRnpmEn2kBm4cFrpUmvKqfpWYUgr3NJ5r1t/xqPmrH1ffYQ+c9I4wmqL1xpkMrsFvKoBSQGO
MzyxnHqGgXWEbfUcJj6SfrTjfvDWuY4Fvrh8rGN7M/cDujCMTCjTEF624q3l+sFsBhYlIpc0jsuL
TLFDybblwFEXphAkyKTWCyGnKTTBO7LgwytyqzXTcDwcKVgR05wOFkwMn3yWtYbky6pYw1SSmtYX
wfldH4p0h7AzOSN8zLJbUKRv5SAZujMTC8geQd/I7IM7CI9qS02kbHfXpYDy0sr5nhvaPrbAHoKQ
BQIs+/MQqFeCGTF/1P0v6phzK9y7nph1aqdm27M0iMsZGVpZEX4QxD8anNiGX3+qqCyuJYeMWxQt
+DcSjXOnI3Q+jOSpkZQsYbcexzJ/dRLnEpvjbiiqF7OacE6FtygDe2kEBHE4wBuJBHlyGuc1Kgkc
8W0UknZBCZGK6b2YQIDUEBp9O35vNLAuIYMXCLjw5moHhypcPFrTU9mwv7bSNzv3GOWsUanZjF84
XLopg6zgEYQWMllfN07z00QZxdBkhPBrWFe7GB5jsOZp2oJrR0fOj1/qcrSORsuyJs/D8RV1mIeS
2cdmmtftqhxp/yon8Df0DO0DgWFrWOu0I/X4Y+LZd4nw2l+UKNjCTeJs9J35JuviS3TU0bGGzE+4
Mf7YZf6TtiE8IY39dZTTvMqIOdi0nanuuTjkGdnMxU1q/Txn5pWx7nEeHe+W6PjJZxuyCdkPr4qy
VfsWFMum1nnNxLyMN2UsC0SSNv5KYZUPnunAPo/eI1YUt4mgu6NrS/Ip+pcO+zzaDeMpcfDe5cgR
trOFfBDvvDxqx8GN5PuPzRDH12ZOU5LLxifC5J1VLnTCQMWkLQnMG80ZDyWFMtKRrJgssnm6tA9v
kwNqb2K+CDMTC2GXCP5mXj8zxwRZ0vzM5qbfjHiE1MDFCzCqtJw3llXvmRz30jLI6/6MYuZBo/ea
J+JC70sqW/0oC/WQmWx7A/erZcYxxj6PKBDgqaPtjZckWwGd/NiHzChTX7MM5vN2yAAkEvoeB0iF
5ci5hSyMr5mJuq8MhETonKydkBB0EhYUcnbzS5GserK6Jl/5Kkd7YbbnPq6xqTDs3CmPZZUUHEId
v+auIhSA8xADmE+c7EaSoYpxqgS/ZhDWbDdANgRMI8obJjLg0XIPLoVldW9msmj5VU8wfQS+yNow
bmRwnKljmqTdKlS4BOXE7M2PjHuDKOquQeNjTWzkLSaB2CrTAhN9/olz7T1GXn/LkNleWEdt8xpx
NdqF5NHpi0sXomm0Sibquh92vULPEXTMYqakuDBU8m2jfKJOaszya7YTB/Noe5PMS7SIBC1BwzCo
V6eQJs/KZgQZwBzdiNHHZF+YCw4k0mhjr1Pqb9HztyvzZziZ5KUY9s1Si8lcy35blWAhbWxD8zCo
PbvVYdWRDnW2rUCcQg84Q20hx6zyCZuu5+z80eQ07Gqf/Rygnin9mU1W9Zw65hdqH7VpajauOUr7
be/ztLW9Qr4aMC45vjx/37aozkddREBGK3yIVUE7WgFU0TZ2ebegc2gxigYUZTQ6MXg5ytxBM3RR
Um0MZoTPc/Xm9jgtl+hwz6898sP5o42IDSK2cuWDzN+VDiCkOGJomMwNKlW01PsRJuFN2eOdzFzn
aBk4mTnnthFTrzWv9GRDRfnZFPMjv4QxwICIQrl1gQNdXzNxrRlLzCJ5H5eheyEC53XIiVF3E+CH
Yzv+IEFk1bvZSQkoo7IKWba3zkXEDpqLKIQ9WoFSgeFoXlF04e6NsrVvkHkS0eQXLUgVwYRb+sQs
hRGPInb3KFahEMSse0xLvQqUGIQNqUevnM/GxHbb9MMXY54gU9Qx2TA5l23I7dxP6sAWF1cumP1N
3wGBAWDaDXQbgd1yH43m42AVrzIlE9jvfyFiHO/gh/F0+jFjEJ2TgGYfXxmSK3UoYFNRd48h6m5C
JXwO/HriXBCz/TPNSagcl85sFMcmSIH8UTH01gQ/wsF/T3Dfty4K7AP9C+aQRcSlihBvySzXlehB
LlX9cKDPzE9yVBd0HM3JLTzeuGCcpKNu0RsTaVPNyLNDdfTnbwyZ45UtGwB6Xv69uVhjfmm1/hHY
5YfZmY9AOb7zHR/dGGmaNshezxL8UgEJXwOAl9zrQd8RvMtyD6WPXMy89tkwh41p0qkVLiqIOV8i
rtIfFN0LcwtFiI9pTqaMLRsbv2QfvQem9xKjF5wD//uYTud4Jk90cLHZ4IOYMTMyuRL4V6510OKj
t/AxkpU1qqdKenSiRfJomOVwSNhMch2zRg7gBfQx4ZZGMJ2IniJacVHGKJmfeMYa1yHyvtthB/Js
OGJgUPdkqBdTXG51NDwiaIHXg2ldxPU+Iq3rbsYCcG5BcZmZDI4NQ4B9lKvXmBX6uKQZDZjn7hja
X0r/MAlxsZBRjcnElIvMyNUMdRZ1Hi5wy4cXhrslywb82rlzz071SC7iuaqp1Ch5eS6ZA/g+uEWd
8RmmLSwdEFO5H54HcUZxhlckiLuT789ib+PGgPaWiufCx1xfvWVx9ORI0lcFFr1T5JqU9wOC9X4u
PgJiN+7SSL0FM+QBrqs3AB0o+uhnV6Nku6mC6AgWCUOzDX2ioOvdVSH2MAOyfZl3sD9srMbKE2cc
REsHrE9UyMfax8DpACWYk/Y5SFu+akT5PZulIaShWgZmch9FVGcjmzRjjCV8I/5t1e95gm3SkN9v
uCS46bBapyE9hRdGZ172lXD0XxHKN28IMcISQcBMOLe38MS/mwGmgvIyuGx4skhszAJIBf7Mwa5e
i0Ur1tcsjFOypcYYq8+8wC+VEdTHrvCmfV/7MXPOWuN20+kDQlzisafkwQxsfaocD5VZlvkY0QFv
oHgs157bUEopDVaAUAPIJtyQqSe+GqfIaWO1vWsTuCUqid3Huf2cPZRmVp0R5liJr1w9TygEDlAD
n9F9cEHHn0TUEguuWtDmYf0BK8hAbWUiSD5WqXeLaJ0fpxIIX29U3Qvj+8NUy2eR++rLbr0zdpN+
M5ja4rFASmfWw0UeHOYTnllcLOwpaW2aR0ZEB+U6b1NbRQeecmITa1ty/NHjQo6qYTzB6Ka/yfEr
Z2+kCXFUqZFtF8aMwsVza/OoCIV9M4dfDvnrVtfvgiWLKBQk1CJi+Kw8Bn/a/7BaEk/DrAIaV5vc
gYRBFr6zTSs7QAOJqNS1IJDOhsmKOWS2nYlNORpo5Nq05IK3X+rZAfdMbslO5fU2dWzoKTBGt2Ya
wtFGeKfsdF355CGSz3oX5fa9uTZTcMoya+qzZEjN1cvssyRmqometEbG5CacS6wvuxUiZHsz6vhH
BXhCKntHrfDLGCj2TEbIoYssT/O4XMUnNZmnvtMug/wcv3KTfaYa2XXrEDNYEV19R/D7uNIV1tU0
ZvQR8rXW1UvZJvGuK3YmA7y9laKQYGuL/53sy17/rJuO4GDE2BYrYU3lFNG2nrhYpjsZ7hHAEqJn
d9uw614jq4cYHLVrNJnrgYYyJ8Ualc7YoNLGykS6sikkxrPCy3eZZ33DWYrHMH7vfxkxmTk1Rhs8
MYyca/8hw11F/7KtMuPDzhCrtua09NrtDrcNdvM4/HOB+zJFdKnECLvmwO4e0wuhBZuCBYe+Gj0f
ZMI6u6hlc+dKjGmIT18HbzqKTu2dvsV1JCuPhQ54PydTB6PXL2amSC4e1WeSRcQTMJnra/mOctBZ
D+ByQgerVKtXv1kM/jZj/C9g7DfCS/tFh48F4bf0hMD1Iz9yIi/wI9OMCGNYVP2/qfYZ9LYl39PM
HhaKwGSn9roYg3ALk2uMWLIQTmKtdRexmTSNnZ8v3FZdf4sRcfk9Lqn/8HKCf3k5gemwNQmj0A9s
y1le7m8vx86seo6DfNzVLlMxgXaHoMlu08663ySM5SE+5D9ZfPGwsLIPl2zOpg3rnSH9nwGGyXVR
NXx144sP0LHvbGv9H14ffol/+riCxdpg/em2iHgW/OPra7BPBUUp591YEUWWB8iAGjeu9mFAEvuA
R3ubMu278xtx6xda1gR1awq+bNHwqNE4WnG+b6qhG5AMcEX++er+x1rzPDUYZD5/lMu5LPsu+97/
g0/GdyyyR3Ah/T+sNTf1Q31Pf7Kn/zd/7W97jf2HjatyMdJ4duC4i4nmr5iTwPvDcx0zQH5refZf
P/nbXmP5fwSu7USRjeAXZ46L50XWanHeWOYfIcE1uHE4dgPPiaz/H3vNv3hrfG4J7D+BwyXHP/7T
beE10WSqRrUbI/TeYzI30C2DjU5UsCoGkr7yVo3bJArODcOc3z6pf3NC/MsV/0+/2v3HK94WVpDn
6Os2kZsTu5hytKVi3pOa+DUgXv8PB4Cz/Of+b5oLFibbDCwnDB2Aga5r23wNvx8AItbCx6rBwtog
wWFogJJaiXPvMKXIWLp0BZUZ4sgcZFdDiyzEziS+23Bq1jgobjYWkBPMbwJSCOkn2ldvlrLeM+Ot
Te+xbrxmc3bBsjn1wYVhLlmOPM1B6JRT/UpNd3Zm49YO/ZF6c5/VLO1Yz27++w+Uuu9f3mMUWbDu
A5cLiqvun85c6MIy8HUL4WXazBgEdzlmfbhHubq5AIVx1rNoTebkpbUUCfA9tOmhmcK1xNVgpc2b
33vdYTCuTmEYuxikGqBij5BgYq+yQX3xlFs1aGzS9IMB7yrVx2kMcCzY4stwK1zz7o7J6Jfv6AV/
FT/3LeFrKZ1D0sEDKDHGiBCPbOKle88Mg2OZVvpQkQK6CydA516K+Jb94nqsw+MEruJZYs9lcEye
p/Grxj47UbYYqOHtiYhECBsxdqkxxAvpiX0B83yJo5O5d5cP6UYr8v9Q1Jds5sLaPcZYWjBXQeNx
WSXz0NnViX3vyb3b/pDW2WYGDIL/7kMPqYf8V+5xPUGbSODBR9QcvVjUJNMkD1aTH5hKmTucEWs7
9TG0yGUEG/IpjZXz6naWsysN0LTwMO5hgjxIV78KRoNF5KWPU8pu3s2tH7ZmGFuRe0rMDoALPeRP
M8oOd1noy7YgzpEqvkbCYyRd8cFH6FMFNIeiXDasbKhU9xM/Qw0PHnnZ1KErY8iHCMizDgGs4yBP
tl0wgt3u451nxBHbNx9SUIMZIQwJ3iEQZWSZSQiDGa0Tgo62PMQVTHi/XQ9lBu1nzoeT6ZLUpqL4
nFQZtDS0PCaY/UZHxZE+Uhwq3/8gmzXaGFMCfZM156XpgdV1eKRkNykasysLofiAudTPsnlVRm29
GVCko0iwJywL05MZSvJ/FGY7D98PjNm82YV2cwY9OVOGsxjWfGYsh5N1WIL+KmRpbLMMt83I9rAU
4O7MySAvwnuDUlnTclr67uj61gOKoHtpU1gSXQD74Vin8a5wym0WpkdkD/siKdf9gJg8L7bOYsqP
HQJOihdLYhtsRJzthxKsIw/m9mKFVK2qhtPJtf7f37kuUVf/cDiFHravxeLCvWtTnyw//606iZLa
anEFWBuR02wRycz4q0AT+uc//vUHQZbb3FIfgTkrjIL0bglskSpMmh27f86m3PAOzviRZTZD9tGz
Eay7I1spuv3EhRZWUMYcm7CFql+rEx8YI9rAeRmptGdNf1p0JYJUp6hOXJmfadV7lwKlUCNeMyBs
0uu3uKlJT/LDH3Ws1EnnHsvwAPmNbBXLhqGiCEFGTmhnILfMbO7//JD+pwj5D0WI44Lo+O16+hd/
70vff3b/69Z9/vgp09/rkL//5t91iPtHaFo8M0Kf+5jCgofD33VI8IcZOVQaESXHUltQbPxdhzjm
HzxKfDvEhvRXtfFfdYjt/BG6gC8p8iNgCya24f9TJv398P/LnI22+d8UAw6/4x/uACuyPYgYJhZk
st+sP3/+2x3Qs+/0OwVNtc1Qa5ZueV5kjEq+oioMqnFXBMzRh5/KzX9Zk/PAhBU7WfSM1+DYMLyx
coRDKrimjXHLRu8iGy9E0RphQlBTcj+57n2gLdjEiXm18n2WtxhPZwBbMOAWLNanQegRsaOp3P72
VfybN0ah98+dEC5ozhoipQM+WszMy1v/7a0php569FAG8Fshe9vyODQZWNkMAEjZoid1ELzg30IY
6T1U5bgzVCVOnqmcDWfOD0yRzRFGBPqHvvkgqsvaIuBoTlb7ZvtZczaR/Ceme+tYQYIZmBJ4i+u4
YraeN8mhIxWetTp/5NKQsDdJpNWuNZ0UG7rcZTQaIAZ/mApUu8GEQ192RNNol2Y3Y813Y8P/s47l
FQu4dWEFYJAa5wB5jcg8AGAbu8DP0oZ9ix01x9RnW5NO+XQ/WpipkiKGeuZH+5G97NEcSEB3GYlu
p5odZtXHV/IAoGoE3mdd9sW+MNPD0EUYDf3ggq9EvdfmXlboOmddv8WVvUbq7eDDNLZGSdJo5QZq
N7UNGQZhlz2kE5a2BAHXZWaXcYfvFE5KRsBTXPb5qk0jwHP19Jqk1q31mUnlTarv6QERfrkY92rY
DTPSF23i8xzNOF75bvHYZA61SpCBAo3MS+GszYFvrO9Y+aWCGWvjst5wCSM7Nh6sw9Jyn7zx5xB1
V/woPGO75dlcgqHTVc74Op8kemm0YqaVZccmadeUrM9hILN9ZGpj1clMgd7L7ZVKSbPW5Fv1fpjt
vKJ9kdkQ3bmTJphnHOqjG47JfvK/mSYVW2qtEEXYO8Goaqt1JVesn2y1hhBXHXwM4RSs2M4nc/6q
uQPvBnNC/j3vctmcAoRvQMl7EmfTem+22dWharC98h7g4/NCpqMyMq18WME4uxgmNVckRibkbkyq
smqRJ7svlZPZW9N3vvIsig/uTApSHc5HMNivwHSxOGPvilAaH6w27M4IU/SxGmyoqCDa7S4holkM
1TP6gtPkyu6U2PFH0wTd2XFJgBjDxDsRly2u5TB8FH2Mx3du78c+3GHuSFeia9m1pQeb0ZbShbdy
CRJlsMFsaqznh2DuDwZUJ6dvYHc0C7CYNHUD7E4eYU0WOf6b9oZP6j4XMO88kJSh8rf24B46YGtQ
OchGn1E4ktU28P3feRr4vG0u4ijwF9QNgPJQ3wVsslfRdyNA0cOk7DWoq+qu9WrSSbWNAQ9j9LSJ
2jxe19RTdV6/+xnDZORtBwsnvdVT3YY5WjQckQBxHALd6orhTOGBwkLZ3RgFTBKjOjgzJCu/uyJ4
2vseixLunFXidDuJQbvDVTeJK7T1c14iCLAfU8v57ljxEXsMbut5vhguK1/cG5mK9yI1DjKtGTWV
brJxFriCyLOXyYSt82dAcDieZ6muXbzEHphEcg/ia0YvCXKF4l3MGO/WNJEoZGZ5qgk94QdEqEzN
2s/3PrYrIxeYK6S1Sh2WZBa+WLsqEFqU7jfaEaA1S6a44dMhZAyyLXl0mxh04fxoGCcSDOHu04cg
wGaIFp/w5H3j++Twsw+ovADiDJ4NOTjb6ZTITNgKa6qX47Kh2LJl8JOAxDyMh/2rMjhOWe7dtX1y
4HUeTSIEVmbRo7CuABLn6EHA5M9ddwFvL/iJf+l79JMZaw+rnK9kRJjjcLDdpS4LmEJXzW0Z01Ty
vgqBygf29DEwCeA0iuFrJlhRBj+684yBbZDiYYZAJ+KugcM+DZcOSnrNf35y7bMf47BykdYBMSQP
fTWx6NtAVyLRGBUYfq4tAaUfOWXhXRF8kBnzai2D/CiCthb9NJb2JE+dQ5MhecT2uOKR9+bPmNOK
d8g9YfetrgB0MV0r71SWECMu1MU0eyiwCMwcR9V7VRlXMfEayxySDOaQkX1W9mXab2MXvBnjEuXg
3oIEVo5lolX2CfVW80SuuBPdm7p6sofgWi95ETomzL6T9g+GUhx42bfYqNmy6ZJLF6wgQ8mIkaZB
q1gnwfxkSjZSGnVxnQoAbhYmpBm//cwembDSFXsjc2952bcBHsNaGfqpckkYIYLhQc3997JHEoUa
/92su4+xXaRrgUHYmMPguuN4sQlLRjY/m+uky/CphfroD2wObRr6HTDYkWkp/5NdHUuJKEaO2Zfb
qSrnjRLz41wjTRIG0+fEHlZp4xVLUP0l7zG1tdzVphwfJgL1AA7UZL/LfPGK9ATLtGrrSRidVcHD
/UQbKbemO2i8Ad9lI0jDy6W/0y2jZCcMdsQ4ERkFa+VpqEmdApGRLSO/VPY7H26maWnvaBjdcVyG
ewGPBg4cKPNJ1yBHR20eTffE1Ph4ft95k+qSRzmeI3QWG/QM9E9O/jWOobWOm/AbSNwt++icIFX1
1oy4Rbuguxp+jDwhbr48+WEVEPYypuNZ18L/78XH6KP7kD78hxCRkTGgYyylPrqd9+DSS925PV+h
xIGzMpVHM2LH8vznHyEqzIz8oJ0kkdmPAucuUrwOq0TMEnUsNOqUWCbkYGIzghxatZmBSkBi3SCG
x3OLmXDKDmpSyMqo7VzSKfH+rYpiucCie5CgQBaS6rudwCeKMnWrRmKFUnb7G48rMwtw4lodXy/h
wzve0p1lSFBhpFmUnIWVWiB4hCEqN6I4wPiTD9GrST6ICaWAVEpMNXlx9W0v3mKt5IHoT8S6liYj
k9nETzIRjBUY32rb4rtqi8ekrz8Ng2Vu4h+J3JHbKYBmIQMd37OtO0eBu09nVD25MuqzCcpy5RUO
RgwbaHQyEnOIdplIRRU/1DoL1mnAjLzw+oXNqJ+8KXxOB7UdesSKcA7wOnrRr3SwRkpE8dRqhNVz
c2oi5H5JhlCxR5ZaxRVbHpQ0W+MTW4Q+zs2wL2eIiQr/wH6Ri5ERJ3fZkD9CBnizp0lwBkEGpi2+
SjVtmAXOt7oBKs3GkeJtcPWeHnTA96detEDLlMBrbhvH2bXjc6uNbu07BEP2PfGiUMUasiuSYWbP
YOoH36nV1hxdFGIVPeVwEGYdXKktSOQcdrai/g5zOzjgQ8OB0WF763oAfo65Mcoa2OR0jHURH3zH
2JJZSdWDLmOFf4hbt92EXlO+dDxkcjF9Z8vLYxXd8DYZCGz3yrewGZ7YJy9c+gSBcYlF3oYOrj0+
cn8Eh+eURrnLzA9RULfmCtFuPnyFueevObXVCgBRsqmdyH6KwvYhdPXFbZv8QRvauSbJ/GINpX9T
kaAiKqLq0BTE3kKs3hYLhzJnjjNkzdVvnEsfo0stRmoaS2+gvi79NJSTOO5QO4pdGYYpy6ZxG8ae
vQsHugQyfNU8RFvGpV8QQbtzRbKbqhktiby/TMTRn13kEPfkKoTukN7jl+adSJ3uM7LiMCGZuxRg
xiEGMMn+W9i7aaKnklY3kJDGwj8J4Z7FxQDje/HkpF0YntDxHJ1ef4u6xL/LKiiXucsED9OnYWPC
24xZ0F/KLnl28ESohjFJ5+pH0070Y5LyhGkUo6EIF+Pd2JLEFsVsckXzXsKo3plJ0F4daaXbhE/1
oRSMELXQJYpLbh0x2j8b3PS5PQCAYKGDJ3YM0aJbmO8WxfhYpeNl5oXty1B/ZFNZEDz4Xz8wTE4g
QuIP1mTIQ8gpPZeEqE2e8YhdgtINVy5e/HY+5SOK3Ej0xkpYVsWYan7Jpmkj89l75kD0rkLDTwzA
vCBr7R4LBwI8IroWWXt/VEzQGI7LW+sG7rNM6Wy8Zl4LqxnfvdA+aiv4KF1N/pXZOmc7enQ69PPj
cB51N6yB/rV3NYiFO9UPHwhSHynRP4OZdQ5jmzBNOlgQ4VcXUu2xvO9kgWfUtI+zDH4m2UQJQ0YJ
bgOO5RQnYBCD2udD7AXQI4x/mA0A17OiKgPnY/a9B1CTaGHJmF0RM8Q6mE5aUc1k/lPmuzht7eo8
WUzlgsq881WNB4XUkzgiKpiWeWX2yUv6Li/xsDfMcRM6NtEj071CGWkYb9Ugin3pOtinJvkMOQLx
ALhpEXFm+JHFdLJDsjTiQVo4fhWA/rRO9xBRpruO26AOxDdgkPvZwZrcduJ7ENf3oxPvIk/whU+o
qeyqPDIh9flg3G+eoXZRaL57iXFJkarcZO6vlUbFQLbFEhlm3Q8B4ZVJC96+pQo79EOxzRHZyK7J
nsQAy4NYP8APRdNtcGCgkW50fc0VBHcjbjdslT1mDuWjyNP6gqWTrtHoKeG5Cde2WxGHEs2/nKZO
dkU+Qxu3HLE1zPyrUt9akcqz4J3hyjYOpJyFTVvuUGxikWIJD55Zbfi2CJWgqSknxb+j1T3X6dAR
uusZgjqKhwPunhoiMW4+nlj6pWgt+EjF6FGnMJpNYC88SaH9RZgNvVgJ95YE6P+yOLsOjXzx0Cep
1eCu+epvZquTfY4h/DRB1TxGPhnftjucZ8ckHkzMIYP9wdkHNSjDMMTPniTpJ+v5IQiPhUwvAQII
gMB44QW09xkXTakjBPj5vWUwVhX4ZTjpiYhGHy1+wqUNBMyJOMU9JWf8sn5v0JoYknW9XgdV/CP3
nBl1gL2f1fxzNvuXJnI/zQBJQfjluP13q5sziAroc8Ek3M0Vcv+CdUAWMWIAXAbJqsQ9KYp1NDvn
luQsgWQuBvGxcuz+wYsGVKtFdzckcbdLbON/c3Rey5UiWRT9IiJIPK/XW0lXXnohSg4PmZDYr+9F
P0xPx0yVSqULmcfsvTYYrMa7TW6/GyAtsEunQ5IDySDYX0G+AvHJpgLhiSI70ory8i5I6PS8aKqR
tpf0xYgK6mnnJ0WzwbmOLDz87RYPTV0Af0b/g4TL8LwDBq4Do9hN5Evo9F4GRc4sySZuBeOYghl8
jba8z/U3vV2xmyw97fjjwHFlGMtQ4mBmTr0W0fH4VjsKXvnNaHS/cfoe5m6M87uyOHACohCRlAEw
wLd+VpLUAmOGXduXcXPOPM6TsnKvQeCs+TFiHhb5V9+Q9Wk5JFpM7jFXwNzhMxc0pLx+GBcwHqau
bd876pJOY8PSp0ImLlGCz4ewSHtE1d19GCFIVbPYqUG9ods5he1SaU3mtVsOMR3pd21q2CqJRDwk
4tco/AMYuQ0xQ1C0eznhXklK1e59pMH0NEWAI8a8IdvEI6iBCQM6AA9MdIAMbVJkaCB/9Jv5DPCN
FjG/dqSZYIZZ2U7lbIKO3O0WBXQIBsgxCJLJYho6jxwfFON2XKnNZIx7dwyeY6cgH6pFv5egTSWS
LCVbCIqt8J9g/4TkHdD/0JpcKGsB2cIwc5u1sfAkvPoEq24X5Q38rnjAJh9nFbpR9NlOkpIKkhNl
FaPA7slT5PdZRF9m4Y3aqsHti3o8hpsTDqm39Y32CijjOglCskWuHlxb2MiIobtjJ8JUhzEIWCCs
TUii0b3PYmltT+QESnFThUe5FdWPyYgtICy/R6q3C0q0YCMckuW0SVbUsr5QvvchDSs+WRZCIick
MWkubLmuYG8GkziYPJ64LQqifnPSZ4mEjrUCLy+Sam8RmLk86mt01Icm4sdcJqDIQ19kZzJCnVU7
qKfW7/6oluGHxqp5iuJo48Hxg9jqYCLyTlyJ/tmQwas7TATnADVrq8LdhT5FJ/ljpMH04Y1XI9my
0Z7PrWjto8IK7TXBtVGKJ1XOXzNiNJaruBX544Vdv5RAXgjgJi3C8GEEYpkD/pyH3CJ46Kvhj7e+
OFbKhkboqBW6prtQONg/Jv9prvJvFLuEPZkMKPwq/wlz2RISN/0zO9N8yT0DUuHQ0giobL5z+Mtu
0mYmc6Eh/5XL9F+RaH0RpnPgTldHhToXtR55OoxtHvI0mu5j560IoYFwpNBFDDnJOqWYDpmvGiBO
jX5vbPVIifLQtOF4KLKgv7nDbKyaqe03I3bpGP3qwQ6zu2KcAgLtMFkXGXkZQXWbGjr0IE2fhiG9
ODOGAmSaaNwMC7Z6k2fnfHgus4cETvMBa9MTPgCSxFBlA+7YuRgVmaH0BePV6qXn12znFGJJ3zkf
LXvaX+aIWyTQwVlA3d22Y/YyTAlInnTLH0cl07lo5i3LPpJFo9dzToo1E95VwwARmlS4dSC+7poK
BkhQWK8icbB8LbqTArXkmCfchq1/nxsDuTo5kTLSIF4aMNCqNOxwzUTwGQwlnL9SeNdR1OvRkzsM
3OV+aEls87up3qc+VPywvAQFzKFOyI09F+RMMdtbjWX8OrGpAjPO7w3yJtr1Yi1kdKpx0J2J4rv2
uf+O/3WfOnhmUm8n4+oej9iZJJZHQSGI1OgyxhdWmIdRsAvuFHRARopGvzNm84tEY7l2nJCDW5Ea
E5ffBiN7w236VQm3olYJ9L86P7MLfmz6B5g1oHlGScVS/lIgrUY3JKmE+TjLS0bPBFbbfCgmj1Wt
H6RFKq7jlf/yNH+mj244PakO6uaacrcv6KdNMJPkRIG/mV0ih3GK7vm/ScRh9k2cwMHLqw9ezo3B
FG2fVti1LAx0TX7xONgD4dw7LQRrimbECyk8pxje15ZYBeYvQbSz6PcyfoqpW671yLwnPOboVlb2
yIW0rARGv3vhZ3xPSxvwBSiZrSnhPjWC68SyYZycZwh663pMWTmiBAUaT6CWU70apfmMKl+syFqw
SnlCWFGxD9bUeaJDUWz8ZJ376zXNeQw0Z9CHA1mFEnrAfmHuZxc0Oz6MeC8b52uwXltPHKOenw/h
HXoiWCp51oVPuGwgtpDs9aovnWuXW8VqH9L0Z9YqCbpHa9zDCQCGpKE0lMGt7EsaK1iS7LiYxDH5
/GvNCY+D65OQ9IoOEg9V8NZL7Ge2Za99OsK10uaN0w31gd5rWBvohh48dD0UtNCg0prIN+4TunO8
quFy6ypR/0RzUG66wTppSkZih4B4UKB2UF6r4d5qiTetK/gFctiChL6LkvRVKYa/AXutla4sKBdI
dZH8hau+GJ/ywPnOgCylEBe1lm9wuhh11sRNh+fOan6hpfw4QV9taiVvfRi9+YmDvr1/MJLhV2H/
4ur5633CaDKGJ0N1kTPkrjmEPkE3t+cpZH5ChudyRNqhlqg3h3uXCJY7dIKHwqhfzdjl4TPI85qs
wmM8Cegn8j9DN7I2pTk/Nnjxz1HjrYHS+rALPfJOOlbN9UxsctQxD7Zd8d7lELc0stPWxawtap8Y
ngFtu9YkllCUortvDznShartbIZS19TlcbJV78CYwwnqf7S6w5rqC0yP5H2GfgQ+RiYIIkvvsxso
X1xCu9plNS/1eKqAkq3YAe7CzMDo2hrWMUomhhppu/Um/ZaaRGgHRUuWbJZvFY/pTAe5tCvvnW6c
reEByAULu+TdjP0uwIlJqihQndyTBNwmxmNWKtwP+VutGa2KCZbBSN8hDFucknZycKdhF4w7c80s
DIxkpr1LWFJyWL61ViFlFvhJ5ySlNPeiy43jsCQU+21+CkzMR2NdINIHlzfC69zVvd2dhnmGBEsY
QT5MBNQkUHrb+mwbbflR5fPTFD5n2UIDgEfDxKfXMFgMhVXZoFQsXXtl/zOEnzJmYHff2WhRhT+Q
K1e8L6m35EcCiAdXIM38F8/ZWZc0hu4bNCOoU7TVq84cz10tXp0GuTBgbT5h2R7GcMP8Q63tKIVs
BFB3igYJGKsMN0Dc8zOjnTuIR/ZBRiNjBgyQDH3czzrmlmnq4R8QLkQqnKMuLtZOjCkhVl/YS8Eu
Tl/VOPd7x8hP1pJlkjaS7gFc7Ba606/bBwfS2MBxmneNsoiWnDC3o2yzaOHkE4bhn7q1uKLrJTEV
R0Y+Yhady0IA8l2O0yoo95XFZASwklovbuAApcwrRr+/vhzPtPXetcqSnTc5TA3zAPd7zzcqKQB2
iC4pL6JyPGL2PgU6yx6COoWbU+47udBnbTrwxEqf4A2g9RfTEglDyMMQNFxKybQVRnSx+voZEam5
q80g3wctsRsRLk5EyMUmSar3aOl0EIoAl2imX26IOwZJwFqzsN3MWHlxJ3MsUCyAX2W+yNO57lu8
bYS5bA1cNYigZIAfmsEn4chbczTSTes35l7hvCbKT0Ejgvus887eQ/vIzULeIdD6ii1wL52d3Ovh
J/Py4DUfboxRzYERNYO1JfNoPnrY2zRi1JNn41dUyvlXsNkBLtAi6RqbU6oG+eCY2V8SiXciBrwt
HZlg60sFZHaAJ+Aa7r5pFvC1hcyPpbkrENZz4SPhH7QYDw1ImFbI+QjBzYGwALHQqVo8UH23wyuY
JtT5o59OdwHHMPb38oPS2zth21TPfe/TSyFgqeOR/DsnwmDDaOBaVHF/benzEbqU4RY2FuEhlb5L
0PeQYVI8RTXQJWRr3ZYAvcUiXO37HFWUnwR/nubktYLXMJXEjVA4HjvZPNBwPuS5GHbKGdWeglwy
KWkH5x48Qfbg+3QwqmOVx8tSULA6mE+z8jvsZHYu61AiQgxPPlUewzX9mEej3hSGTb3gbbslsSDQ
32lbeOcZxOQq7UKOmgjsSSGEu7Kxc9dRTpbHGDXbaU5eyQ0FhFROP1XGIhDJP8gFWmsKLjRyYZ08
2Wrgl3OxEG0w/JpILTHfwUKKI5oAl/oFzy+XosPyzm0yygVA/RkBG9VM02kOib/FdQOQbliWwMs+
TGFhWRdV1Z/SBj4n0A8WDSKfb0E1UNojrC9SBreaDJZtiwd3X9Vsz/FjbOcBgZ/FzEhjG8XXAJXW
ZceyLv16i7QCZ6XfNHvRk+tSOa3LE+XkO2A/BED/mx3eWNIpsg7Nuh13M6uhet5KTbmZmHeOnaQH
WjGmmTbus06YIeq/54IEgqwABhiFWIMaBAnEcvmXfqQ2rfL+Fmalfswk6DJs2c99WZvHrilRayQc
yIklXmxcEaDSSHVYsJCVcevrno22MF9DwNT7iC8Y+MVwima8CDkiw7Jo3rNZXlvICC8jZrLAlt1T
k2bRSRTk6fUYmBOjM16ziipcV6y/QAZH715dsAEGQCGQcuwNFF+PnhUHZ8d1X2rPpR6f3yIf9Gvg
3Tmj/ClGk9fKvU19t/G7iNmle+dSIqxNx77x31czMTbJFDAXqFBiQr7e1BbIdosfOtzEdmMx1R3D
6NFV4cMQ7Y2eEIdsIvsJR0UfqnfHIe+zs4OfpCSksPIGwoTBHfWufyRVl1LXCLDBtO9p+hN19b80
/ov1UO0XMajT+KQiT+9DtRURyIM0RqfBh/9mueFjhuSXMxyWUkqTaYtb0MPgSNTZrDqkD01ALkYt
zylOzMRO/4JZvodswelw/po5+bM5YMDgjKtqyj7alrLYfxeZt/9LTUa2Lr/aTM1gkzXmn8jGowla
zPemf6H0jjn0ey6c4I4G6HnAXtuE1tFKi0urx6fxs61hP3fuPK2G5sGSHhEzKfbD4sNmR76aLOSW
OKSw0C1UmvQbqNzDnJP2F6KY6AOcSM20HaJw50yVdQYtAAo9mptrbVbJQ9gwYzLu2FRZX2x5r2wh
nNdoyv4mjQ4kJFBp0ytXX4vBJcJdos00MmQDpNYORczOE43PU0+ecWG52WdPX7yOopgEbuXQJVd+
c58JT1zEOG8r4VX8T+m8ox9u75lQaMBxDHCD+VzOxXFM1VeWZ0D/DfdhmD/cVpkkB0/1pkvRO8ih
1sdRwH/3nPRJkl/O1s9qYZnhdVeOBFmcDtUBcMOXWRQYr4Fi3rVxj3mcDANLiEvp+u2z4ORZCSfF
+SfTdpNhmCGXsaHNA7MKVtfA/a3NLZJPZ+fFwb/YWoAZwlsS+rxr7uCC8TtmDOMSLFNgCsKIk+/4
vt1TQoL3jPkMn1ezA15YQZ+SB42IYC8iFu8TDp2Tl/SEavfARwcn3nceQU8lb+9GtcXeYo1K/InY
NF5AQlit7jC2S5aOVKFyandA+8aTqT8Ny/xukhLrbamzc90rJkFptHEYHD72mfMaD1e/65qTBEWw
hwTCYlOCTiPIaKc5vze270ZgESFJC8+8puEA4ZugOOUna4OW4h9wIaDREKUgU+/7GI6+a8yUeiUL
H6ccvF1k05mqgr1bycm19nz3qr0yf3Zt8rTHIjt4JYLLbEzfPbm4whDHJiaSmhmXILwYFkBLlzLE
72kp4kNM4jWrFPc+yDhGoLkwV6BP7knuitLxw4pg5k5TkJxzZL8k/VzCRekyQsHG4m0+cdcgoKnQ
hmcBWgGvbPzj4A/+ppthzrBxh/aoxanzaSYjz3lAckFG6eQ0OzWm+KAZ1YdiBstGI3e0Zhy0tGbE
4HSaw74R5QZdd8YqKiRUMI3FdbEytwtMOpw/rIpKyhGBvqOYqI6jRS/oVjFTT0oVgjKmi5WQ1OpM
tv8aRCxnE0XYccOblbu1CfqMMXjXz799Nt10n59ytg+kdurkuQ36hCrTz/deyqoo62BoJ9Bm+jTd
9INLnmfsfXUDv79plmItRf+w/GP2RtaNxS2dghfMcY8Ufsw+gukwIJVbs756GdxkWk1FcRJdsIFY
uWJEv3GzQm4KFZOcG4fWqpz9ey+G2AV0Atz/SKGUg6jKGcb1nTF+ME2g3+ALhr4/oPYJu6cJz6Ht
VpuMOSfQe5QSk/NX0Lj6VoMAQ3xGo+29Dp7NTtA+Gm4777ww+eWChXrAOkn5f3XkFmvSsIwVe9/Q
8R6zJEQ61Nc/mLUY2aiQ9x4jCAQI5gb5U+2nDNXmY4TcZjc3NvSTaIjWQdLcuNGgTsieXhhJFWSf
+NqzZjw5nX4vJTZ/YxEU+nCzpYOFEPpEw3QFH4WWv7FNflYF7BHhe7KzdP+QG4F1n8AJtgrkEV1K
Nlw9TvY+ty4ES/0arFIbA3vBSCOKMiC5mQivWF6iQcrqjuut/IpH/zaakN8mxmWXsTi5BiyOKnMv
QdLfetmehRe9Wz20wbJKDjwxwSrh3lpxXbGtdZ3bEIQnhxKTzUi0Gpy23shiqjCexwQ96vBOpf5Z
lOS7JoIdIhcC6FrBGgq9mm+xKMZKAOg3h5Nl+OU9VFGWJJnP4mE6cQnUeCKS3yrRe4m3dWUnPELs
TEwWOGuRrt0k/2oLokxBU9abWRrjRrRYdVlf0ip50ASNBQNnmsRVMzKmUcGEGxg0Dtij1xJAFHGJ
/b3ZRiS/Zk26kwPvkKx7EhR2o5JvibRQMLr2rjCdiUgtdpEd7qCF/cbJ47GdAhW/Kfi214Vb3eYi
+FZZ/6rH1TBg52N7He5notL4+UIHHSdEFI3oP5XIpm0UE8iVWyzaySd5xKphrAwLm3naqFsIAXPl
+DHbkNn5sxMmgggZqQ8bA5UTNdZQWXdV+t4n5aUhiUqpJwkyjtKR0UNGS1h2xk7OxYNxcoEORh09
MQ4eRTiP+Oeb9Zst/xU176tXZrvGxkdfq3bt21CMPZLyXLJX3AwJhSm9XdLEgJviD3Ed0EpGsuEj
FtXTYJtsaWobraXGCDOJJ9eM31HGESon/7qcsGjd4GZkd3drUDKuRNUU29TlZkljLrXcf5JmBoYu
zNch2F4YJbZs/vQg/yIfXuqIpkNPJJoIBJ37bnReB7IesJt2RHkwCConiubKtuW+mMwdQGjoq7ph
NO19spD7s1lMrGD6kBDu+1+xTwhga97B0D91LjwX2eGBGNk0M7KgYZjnpyZj8tLXpLc16mtOmG2o
pKXGZydXeSxwjZhKS0lImRbcjDYT38YcvpORisM+ACobI67su/yxcJ332mQW2NVIMaZLmJhP/kzS
EQrrea8S482asme3wP2OZ4oBA0JeDy6s5K3p+uno5c95Pb4jr7V2PG+bPNKMFOeGA7gXGxMxRsok
GoIFhWI3e1BCPe+dLW/GfPieb3RjxMQX+7MAmCW/pzjIt8Fq8vJpi4yNS96DsJeP7VtpV7tcd/05
7KdtlrKJm0DzRtq56ATHK3rdyZ3veD1w1W+nGJSogyqQZYzal75+axMeZevcTmL+4rN8MdxU33Wt
+1UyUz2mGRTNWYdr9s72pkfWDaay2eQxxBNbU8cU/h2Dabpz1Yf3LRLcnHW4VdbTrYrYSgbwXOsu
Ok5zrHd0qZc2Kq5l4WFC9gi/1uPNMAmei6EHNUSVBkb3mHvQP5sMYyeEkAd/AEeeNs+sMv4YxNur
gXHABTWvq5phJWdREj8F/yEY9TZfwtTzKL12bvA3Ju16SMKbMZBfb8qC7Ab0u7FPdkyP4+0kengE
vsOkngJZi2Td5gVrr3nReNoP+TC/DDFJ1pb1bAew2jvG/3OfkecmYFKiYzjZqUuuymJf10W/y6X1
PaDmKWIvvo041XPZwMyKu1tmeg+FBqnDmI9A3WE/y54bMlV3lbQdZk3FqXVwNmt2HEhIBW+US8TO
YF2w5mTNXyJppvLYUtsEtR4VR3IAMbnO52w+JSnteQqNy1f/Rre/d8pzsBDqLWYOK0uXaA1i2J0j
Rwv7nS1Ur5iyC/FIn1zjH2KGflrVZvceZAxfA1h2w36FjfojaILnoeHkN6b8XqXDdI4Zp6USt7+f
IZOuDrkt3D37mUcxs31zx/QS97B2KDonanyESKTAIxG0V56JDz0ObJj4vNjkfNFaBPmRyOA3OAxf
SfZghOJ5suALuREn1bSotN3iUjDG7GLjm5SA/3seAqa4HL0y6XddrGqMWs1vgoqQQfk9nDowKpl5
IMH6U3lAspQ/7hwGtf2UP9QDmaToNHeZkyl+NAMSWQb1xE28EsO6HzoUO62nGGW1kCf0wPa578yL
aUVH06/ek9hpeKJtSUFRbuYFZxak46nviaDItzP3PhYKd97L8WTPMZ+cY2+KPCGCKMlJLvCWiPkr
Ua4EuMqJl2mh8E9Ru9KsF4Mq93eTancZC5h1FZanthXWml8NaCX6RLLTIrbYBKNzbyiCrCZd38PE
IZ3lwYk5/fgaWLaRevY+sDNf6+ccINamkdZz0byErd4ExDCEOn4liGI8lYXtb+IWEXhcNtV9NGQP
1LnOCoq1/ea0bO9Y2DeySfdouVAsmJV5apR8TEmsvAau3nYlwN6qM1H9eNivAo4abGXEDJDCy6dU
WyyzHcK+hzKESeNU/tkPCEqh7GA7v+hafI+5Kx46hylI0n2yJz0AgjnUxH8RVz7SpyfYOKMmZ/lt
Asfo6tpCLseV61jeSVUuQl2l651pV8PZaZ3XFtoQsVOjeLKbT3gv9PUhZ0LYkEoOmVESnIRQMpPJ
zatq/+CJed/aMecdcRjnLh3J/QaxZUNbdFLjWtfkziGEICgLOSZKIwfwuR/hsKjjC9OoTyQ+M6mU
NIyuqNutWTvpzvLAqtBWq7s+so64iuiwSqkZXJGDMvQlzh7Y+BdNWtg6LQtnY5JwRCHhfDQ6j8hh
G58gX85IG2T/OJNQmwXBuG1C/i0uXO+CBpP23Upw6bJIBKRut4fEa8QT7QIVefWH8xP0Lw0yJIpD
HPviNgxIxUUnk7UyqotwzfrIB5RcS1nz0JrxaS67R7tL1AEf0bOXMJmIgxZ1VImcAA8BME5XXoNw
oAXD37GCBMcsWeThNnrPgyedmNtFDTGwtObS7DahO/EqdIIkTACSHqnlUxUyw6P6JsQOWGa+wUm5
C+3xzW1s5GwbSlgyqsoPe6Q7m7X+C2xEPOZfESWnpsMUMPq8LAn37V6G1RXdEBplx14bJuaKtkjO
qTjxeLL4SOkxRmT+K9117/Sf5CRLKkrVXHMj/vPs4DKS5rvqYy5Af4T1l1rOS+tcfARORKsxOyGj
ZWUN5lfLJbXCoUFSgI/kglMh8AWrg49+RlyU1hg9WnHyIEaxzAEIumRUGU4+reCBbd2h+qzX9D5M
jLYa4+AUvWZjcoIx/R7k5K64kgtS1JvgO25JTKijY6HnDaTSI/j3f14X7mQNNk8yhpCNzQ40hX42
OWJdueA5gy5OyZZhVJYBCsRXs/awTR51zHOaF2wHtPDYsuLVHjZhSdpORSuNhbgnmqTpsIkWrWRg
2P6OxCdu0j526FiGcrvVseNdO4E1eEiKHxZdduQdcbQywAlt6PRdD5GFpF8avWDbBtG1ScHAubaz
IaTHuvYmUdu8bdNWTSA4VCqeQQHBlz60KfK8lE3jxjbMZ0sSCWmLDHmJiE/MNsEwNtLcEEyEBk66
3ToSxjOBu/EFcADivplzLgU3c4DUS6tCk+8GJoFcpGHtvDF4U6b74y1aC+0mzdEn9JcozPmaAb7d
aufHl9L7cMUsWeOjepYxJUYZ+h+BNoqT5SuCifICESoyoHH0fwAZkFSh5XcdJMNDHuS/SdzH+6CP
EU2a+XAG/wXm7MaMZ5/rUFwJ3gHhGWkEqAT6bMJavKXTUhmcnbHK7iqjre4GozWuiKwxx6hr4LB1
MuWZWW52VV7c8FoCcW/B6PSed5rzUAK/sB/569KVNUz8a3+4pELotdf27zZjztbIb6Nrvgy5zWjJ
iNkg5pwkiCuObj1upuLOXzJCqvilr+7bKdrByaBVa0lHwUyoTRwYiY8iLQDM7iVsB2UbvcQRBXdC
ObjOFw2rW5wWGk8M+JDqzHsQrFTYlPBmu/4ZHebanVKWwjJ9jgcMLWoI32IEbbCOvqmoyp1lhE8a
wf96ZMDERZ4CIWrIXAyT69Br9wAgdmJ00uc3n9Q9lo6Pcxx/5oqwi7xASTfhTUkMbE3gZQ9epv5i
0eME8FnaKJxObFJwfLCfdUByqSG59spjFI8+8OCr+s4q0aHj3DgXNxFEFYNv7B+FlyyoH+xg6Zxt
XAH7iXbUDqNX13ODTbSwrCnEAuZka9vEFSFqrNZKBWcLvg+TGl8iAMX6sKCDXLWHIfZmRGAu+wq4
dMXwZylx19r4nSLNjw73HQcG8hVV6GOQ1ki7QAID4ub6Xv7Rs39uE74dXIJrh74JWTZdYpui9fH6
kkslC9bDEMr94tbb6hFNKnzlf+0ggZJXiJXioNQrqZuXZG6hH6UuTCQk/mgj410/FB+DoNqoFH9L
hhGfvoHCQc7Y+Wcf9Kt5llG9eOefranGaFSIh8mjjNI4FGbWONndTE+w0rBq9l1cfKXTD/aWGvYq
deHQwUVlXzsn7lGXNuTm3PkVXXPFWFew6SqXcDxIaEMcHJRQp35EV5mSXdQ6TPlCzUNWk7WRWDff
KREBRhJ2JmlENVgy7osZ/So0fWjZfEBNUe9yhp4hO8e96uSHRyok3EDx647up+MMlBOw8VFEIZjC
d4i7G/Fwgjg/n+Vp+Q/7FWxQHuvMho1hPSCIja9BDE81MugeOr4H9hbGbsyIYME7y2mpN0gDQSDA
NEobqNdk3CDbEc46LcbqQrFMO+kvWkvHf6QD+bfQsndxSe6Tp5ipU63UGn0XGP9NIKIAbES7Kgbs
/L39ZHbVCUvMWUzWvw4AXLfMIYOTlaWIwUf70FmluWrzDtapg2A3B9TgHHir1pPn7ATXl+YCbA2S
v/nLm5RRo7Ot0aWYzkzAon9srFfwWtRhpB+tTGNmBFFYhzw7uXP1PblRdh0jM7syoOBmxRyxlumD
3S4Dw6neOdHIsp5abkOSHNf1hCRVm3HKAsaEVOJPyxDNhV2Q81hF6gjPFP6eRS1SMmjuvDc9hls2
vzvpBcWKKu4wOcibAQMTB4igte+sR/Sc9spsuSt8KsM03btODObNSj8R05Bf1dGAFd2a/UW1Njq4
bx7qr1UDh0Q3QMTNqSRu6oiGgol/cMOgvW6MvIIgSeh6Hrh7XRFu6VdPCdHpvmLhVzc3e+FwaF+h
F4NyNoYQI2wT2WbFWGLudsjFnWsdKWMtlbI2I0h8fmrDsAlaizxgfni1+vIjER3jhECtgVmt7nlS
ugQyZK4uYMnfrHh4dE2ulLFJV3Fo3oK6efIZFVrl/ChqxpMkOG20oq8TEq2uWTz7vY3/DsbKpi3N
rTlIdWhQjDCoq7eFmoyVVvLYZ22wR6efrLSXIP13Yv1oKEbCjTDnAyTKeTWp4pSWAbEcgq8e+CUC
j958bWdYfYX1oymGd4a9mNLi9rluordEWSeMfaeqgdPaiDcNnTOqqq2KCGkerKecpTnIRhqy4tWj
PLGj9ySR7bFQM5UVeTuFEa4KGpl1avbPCtckILrHpIw/J18yAMyQmynj2Q79reeMPxHxA6kIT4hb
oGK2rISJ3TwJVpFRbDMLHLjLrfmGtOirKPRWMvHhfW/PVYP1xmNCWM6Ll5dMZYuwx5NTdg8hn/ae
zTj9lElku/BI3GINe8YElZ86m5iF2WFoAp+bcMYauZCvpmzXKTPdG5YxbpXhnXSii4e0ltuRgF3I
pf4Jcj6gj8WdFkqILHGPsIRE1Yse0Ie7Asq5sI1Tqb1hQ2oiYsZP5SQ3qVHNhUDMDXVTsbmPQLVG
dmoQbdn84m/Bk2KMa8vUfM41s65RNftSSiaQ/nR0i+Klt5wNkRX29AQ6Ap9TgSjIKNdWhBJrEozE
zlNXFbtQMWEt5x41C3cWSQDgXZeQrXo6p5qoFkXwRugIi+6rDnGBGy+jw06/sj6z1nhUpfWW+TwJ
WTEi+OC0DbthM4+st/xgPQu/3HpDnezS2v1IYbajlENJmCVEH+W1u/N9NLQsSJjWQevHqbyx3MQ/
yjAA3jnjdjEb0ox6PFEZVVqS929yqbe1HJBK01ZDjVt8ERGQZV4u1cgOigp3OMGM0ITVRU1kqAIy
eorc5NjNhVjDrAL7QUxhbJyipKMl6Xn5SpxmC+HxMkMWOE2QToPRuNRlJO9ttJ77ZOZMD5OTIDBn
P6Dc2DAhvBJ+EW7NCYV0kNPoD8yQDrUXLldBgTlyisD99cwHQoCAg13bLLyg9zh+Q2GynDw1VhKb
7ka6jrUPqhKQOZxncg8oKpnvbZFI/pbPLP3NG8Pge14W45KwgBVai6MwUMqBhsnZUE3fnHjZZYiH
f5MmAykZmnEHZTjfNsaAxq8aTOJ5kH2WsXWsUBQdhoZBlBvUl9AYHpB1eL4zIeq0mHEbMdAoRWJi
WtrTLu3r9KJjZpOO0B5qeW++lB1e5+W5QCfYn0bT4KD2q79BT82JQDMSJUEXpJBBfeVBqfGaN1W1
mPKK77DFZKhG/WR05q/hBs6Oo/1LRD1OU8bp1qjEPkVsTIQPI+RL7CfDTTou6MmOD0FdSGACgyBH
xsELFjxD3szBxugexxYocuZsqzZmAtxJ31zjYD51I5lBMWHig27uBWOnozcHL3E67jKDqADREI1Q
Ohd078NdRtcWQkWIqFbSKJr/Y+/MdiNH0iz9Kv0CTJgZSSMJDObC90VyuWsLSTeEFKHgvu98+v6Y
lT2TXehlBpjLAaqiEKiQFOHuNPuXc77z3iq2RnY9F1i04OKMkXhqKHQ26NOZl1DArzLbYI7wMC0p
gUNk6zWln4s4UgNwHZhBd82b1v2XCNsnqn9xqPOnUmVbBh+gWBHIwotlmJYNKXoUrFyd8qHEV0hB
Cv9O2P0LqpqW9HH/MbHWDtVNhF6sI6IIkX+ABm2cq2NJv8bzhD5wYC7hScD+laA4HCmXjPjm2uYL
AcAoWM0RkLKdrz8nUf8y5fxmeuGDH1XFQfdEFY+m+cl4An16VYaPiyIktKZPcsH7MxFwrHHRtYAl
bw/ObDBnCaNnO+Pf2o3u64yKh0+5uroeCvmhulmLuR0xYbSNdVnRGvu/Zo933i6+WT5ACQwu3Ywi
y0unfkNODmRubZFKjdsXLHZDQ232x5KU35Wjf7Bb+OjN+DNGS4ZyvVolgm2hmbb5aZLqwyYok08b
S1/yW5yVM3f5Xg/To73EghnzjmxPRuzB7K0D1YBTrfh7RFypu0DycyfDIcobeZwEekQkGotMRyzW
r5YXkrvbYpmAALEcY8qngaVIx/xtjfHZeeGq69fWlKJkkuU5xzxwTOJlllByuMU2kcR4SOEDFMHN
GoFlcF5dRgbvO0CO+Bqn6j4oE/eQlMRgZq74wK5UPcSpsZXJaH0F7O7tqrnVbnrM3Hy6L3ptYJ7M
2RoRhjjq7ndRPU0CciZiA7JRT7PWP4e5hMwp3G+s0tZG6e4HCdXXKmnf8+pubBEh3uQglvjtfT6W
204RJeWTCk5wyUc15Q4yJT6J7NdDjmqqOpZ0Ft795kLyclMuygzXOuN1/hjV1Y9s55Kn5rBSpBfA
uPhykKWxg9P0K9lL1t11OkQxDvCg8fEdG7n1aPkm9KeJeyaJWdbqPFeHgkbaGaT/aU4QYTkGuWSW
aYwun/ASnCeoSHXH6V8pq9pUrE72g9sgPSvnJTdHfRPIOoGqwo2Z9bN7P7JzBzS9SXokD2wGEaG6
pr7JpM7wnPfNS5HZ16ZoslOn7fA+ZKdAOx4/pSZZfoiLjQPSdKISUqdZgFsT2OfAPGkLyB3b2nEX
xXrxm0w/TaDjYL/z38U8qGuA6HIPgp/qknspoiQfkomk4yL97FWM9Uq65JjCbF5TPO5crFJExyaH
mBBv/APXpKcBS8o2hez5PmUL2xyD9qxLh7czurq9vWtMtO+6Lsk9EfpgObZ7rJPHtnS6je/KDuyN
3lejcRJjSMBajH8cGxR/lZngj5GRmx3ILxcH9HYsVMxAeAmbjd5U6oyAhmFIYOyg2Zy2xRphzy2J
wBBFKe2r8lFTpuUeMCnZKg5o7s6X6wG0ABWzcyVKKbqTpnNfM3FxIoxz3AxQz8zirOP8IbTK5m4k
F/FJVeN7h294KBSsmU0bB5BpYqdZBFHpJkY0MLLzga3ViOMs3ddhzG7SQeQ6EmLV4xYly3xKfeI6
W2AivrPLbSX3lmofjDD/7dGL7RjwTco6Z3EhwEmY1SEfmrdUANZl+3pnGgiGqAHUFjxOux7q9lGK
vjvWD2MUzBenza1LMEixd3B/TT1UetdnlzHiNuqTQC72jnU8lsMVhTdsO2oIQqBiXEWg8UMre+lU
+ZwEbXarhmKbBQ3pk7lJDUPqtm3ZPDsI8PaT5VkoDZlYeSFtEDkk/aWXGH+RGSOVkdO+l2NwSzHO
m8DK2Ur4mNWCLrorCHvclEJSx4UqORhJgOgoyy//+5dGB1fyPqe9U3X1vnaM9C4cRLuOUACdUw60
fsleNEtvG/qJ/+HwLMaW82TbMnz0M6M7W3MItThnWqvTQ6Ay+YANrLwac4TPiv4+eEBC4f7gwmXW
CONsR/88XjJ78Ze1Xr1NByDtPS30KVTGNwM6gdu1zY5k4txIt5tOvWL37MGzbxWQw7DBqRL3Vw1A
DaaL+QsuZhqBwclsWR79j6BKPgnLOdLMlvfaQcNn29Y5mUbc9IX6LrBG7zqNko73z73h0VK+fPjT
vI0evCOQ2LjJxhMni+dgbdP57qRREVbhlQ5MNnDA8Ug+eF115PICvV7Hhf/Zp3N+Cab86hlAvZk0
5Sw+sYNWtty5ltvsQkEClzewDmRXQTzvGHFSwmnHgUfkqYCpgkWczAI/lfcxff7K8XOCHqaC6JdY
OBcvaPc42PfNqPcO98KvEPNmPWeHRqclana/OfsTFnmkwxdWHe3Bih1McF1WbRPGHOsiR1tQhrOP
B3ZsjgjsOPjwzePqXxaA0HqPCuuEkGRXtbXyyUahVx4MX/+azWck/puG0+IsdNztzY6lXd8HTL5c
o9mlsfoqcid4K+wAb3vmi4fYmj8Co3F2Ou3902RxqPC47hI/QciwdIIeCZhWgNJbSRblLFh/WF55
rvK0O1F3V8c5XfwszEf2ZXSvYkPfZqLXehsygtv4OyDxGG5CAsNH+uuht+8rjuv7Zci1IQyFbpim
e983ynwRhZvhK+S39CVQKOa0O/hi8jbwtJsbKRpFuqkSNIbEs05XyU2x7XMSYqdB31U0NCHUqCLu
oWTl+O3CqjkIlp0v8dh+i+lOzwiOiWzpzuXU45YiNCFUtnkggPUCZaMDWMwcLpy+URqbZ+3o70Y+
5kNaXHmnT32CVoopc3JArV/vEluBweKh40hR9yaJgeum+sUAvVrPTSTuyiDelH1vwvjP27XTkRWf
UXpjKyN4ukfhzEot23WTl+5sdzEKke0uopCxHhNtCBvRXiGWCSvj3DXtw1h60T4asFbMQ+RfO1ns
Uo0sPXRwxs3tqgCuVaHjfuqa9NZLDpC06p1TExmXNDFvDfGoN6Jk8kMu5reg47TEBAG1Kdv0dhpv
jSDjMcsvf76QnClM/8jqjCDDrOqwD+6jODw6djeeS+YWkug8lJspJ9Xk+ifVzM/12O5aj/ltbAOn
z9rmMwiHV6ju1WPJUH8dS7K9avPmsog+hE0DBwEF0cyC96UYIEC5PC0MRuz6KLE+HtkadOusrtUJ
cj+1pewcILDZL5cxTjT46srilltkEMkODW+5XXKX6Xmagy+t6lAMaE/SqCVGPLGATiTuHjcjnFXL
lSS6nGpArE993eYPUyVvUXnOGAe8syvyDiZSK7bzk4/ryNxFySJgtsMNrJifZTVsOVWsD6GjtWPX
JHpNc7wLNS7HmvxlqAj2o+EgmCclZNyWmqqTkVmu6hKZLlWWLpa4KcwIqNlWAAFeStRyWzkAzNHR
g1+EP8CAjat5Ik8XItGdT1zArW6K366N2itsVLtN3aCD1La3ysI910PU3pUIJhDZoZhEjh8d6izd
JLlXbWNynNyswevfOkDERtwajUvOtOywCyP2UFUy3krc65sZrflaVu3vzKnSj1FU51JvuevHu8k8
YZ5udgyCg01GRgFB5r2zOJnC0xwMr7by0VM0LVijBteIJkTvLp+M9IhW5rVuLOdNu6xorKqmill+
66jXAQLWjyhq1Hmo9UJ2+hkm6XhnRs16VtyjCVSqMAi2Bnuh4wy2QSSIPZ5yuhMUhm6LU7i/IUs9
BnAHV7EsfhAqF27MWj4idXlpFA4sW+XvpAa+BC6xcpkxXVLT3djyIWjEQwDJxRe6WTGlJFq4SX/l
HQhPtEUdY5H8FUUrETy4mIQ5bXo4z2SHUuCXU7t1gmQ7gvrBAEMwqKjNu2I+1I59DDHPb50e+I0H
jrU7ZpPDySqZJjRzVhJhD6420/ehC+Oojfvf8PuPoGtvru+/d24N8rhXL3k8fJiGbW1zRoRZsIgC
1FuS2MQJZtbKbKJ8xxzftXCzc4sTIFixMR8Q7NV84Ir+hiPkF3+oR3lI0W2iVF4xiuFvbcTRURtf
bm4x8sXdACkroDVE2MK0qLEsEHZtD4q3LnFJMV4ME+e50J0BWMp+tqI53VrVfVYtHATwYAipHsIB
2M8kBG6hGMEHjkt1JMWKheQ4pRvZFufeYUrhlhJuLMuzZCTGoRqYvrZx0ZwyYTJ7g/rTWGh+JkK5
syUBrUITPwHHqHVPvuRQQgpqQ3BM/nxqYvPO4eElyS8m3ZGfR3lkd5u6l+alL+6EH97sKJ5/CKg7
To9v3YiKdlOiD6760VplMzV3zZOyj7PncM6dTeWa4acKDm0Dwbqrldp1jn7t40Tcj113K3njGAER
QtwrhnADVmrqzfnBS+NxyyKsPUouJMbPi8K6t5p7IU2a8xkTq+eQgDf41sphkkvrmUuIU9+Yb/TJ
rvQxCLKrY7EwaPCJuYMTokB356t5xXav7qJgvPbzsm+MINNnBfiPohbyRLhbuLIbe9x3bF3XpMqT
jTbm+qpQEIHPIbp3jLtv4MUNxAkSvaOHWrfFJlcjeYl1wcAcmOWANGwbTAAnhgDl3dChjSpaJsYc
t5KFIOqkukYfN03EOUj6op3TVmpdtswvnCIKDiXAsTX+blKFu5nwhpq0Z9DGOXHoeDaJU38QeLSG
qhpwEHprGtn82RqNzyqzjJNLLZJ4sXfXyCF6WHZRak7KR4lm1Ej5HFe+d80N1sVh6waPo29v4HJ6
h2Yg1GRKWQchoR6SXN01nWCD0LLti4Yx3kY8rSNgK5YPwr96feshlQNFXadEvSShPPDpQ4+ctVeq
uMXmwXSvxdAmO8z+sjYW2U2dkFZI2MIwI2kdW+3dZOvHWByrjvgsNlOhTi1mU/JsuJgT5x77T1On
7nPQoFlHB5l4O79RVGqVc0lG9cIYol3VHTTCHkdWbEFsL0T5FfuluNMFavuc8DoQyb6xCeYyOPQF
+6f01tQ3okvKp9EvvvzIRJrafZnNR9inAyRG3EgSnrVU9kOOJ9YgxevoCkxbZo+OZgaf0pfFfGLw
+UIfmZ9SH+9XLGjmy7c4V+VnndFGBuUrWRHymQL/fST/ya0L+6xa2iZmmCCgIMEeCstnxtPVFQ89
9qWEYYR2W/scNDgoyEG8j6wFmJWm3JhDc57d5tQ2mXrNoLUzRBr6W5mJ38rxudSF/JjrivXtSDYn
MuytzkyCx2wzIUcIdipjaoAXNnmpZGxmxzq+zrDOnSVRLI5wnjb6VcCaNWufXtkFKpZbP8oBY8KY
gTqQkE2YYYhdyBVMe3UnPQJ7TfQAEUmNhF1RFnO90GnvpG6jjYHnIWZ+tLiRX5RiHJDns7EZCSTs
UV/BKL0P8ppb2FhsPQY8FIhgcKKfzZxw41rKY1Vrzr3APrgRAIp2Guxtd56bftqRuQsxsHKvivMs
ZU411d373DnbmjQ/VtMMLqVfvllQAlfFDm3Isa3R0qGe+8TkKVahxEuZRW/eKDjADJhaWrgrzh3W
pJUZ3A20z2LIFu64yaYEGaMLNLoH/8c0iOlHF94Rhob52YqLrZDPs7K5i8ovN+P8kvAsKHs10T+Z
ukVomTdlpYnwoJZg0LAirWq6lLq+OmLCr6hQpE92d8q7wKZGCTGnOdMTEU/oQwGm2zH118QDfJpS
mvQqbLHLxC2m0YShp0tgeE3VQAOSQlYZ2m1seQgHTCbPcVvdJiK3LnW9rmoWyhFidGF9JAXnvq7C
qzvn/Q4POosfc0TmRvT8KZl+96k172jQjq3TDAc7ju5d51FmqQchql25Of6fYlbWwxBFH10Fh6LC
KR8pVZzGoEa8Sd45A+/y3BqF3AnFIHYM7HVMTMM5ndmozG5Q7OLMZjLFivlUtAtUtoCcMUGnOFZR
kXDHqYtRGL9pArst3qaJIwe1x6hcpiyqpFJIKRFZFWw5rmmUlY19pfJ7inN01K0DksudUvPDtL3n
zmmnY7Fky6Qt6Yq4v44mK4e9LJ8r0lvXePxxyBGRu9W4rlcNFsk9eqFv1bkYQuhIVN/VFy/0fzvL
SRXRWJ51kT/1juzppYG6pX2tXvrO9TcCz9CKnhHjZdeNd3FZsVjx4dVMtPNW5YVPmMwJuQkwJ5cl
JgmHwmdjWgCM8ByEiEoDRAgTSkRaE5ON0kAWRN5Hp2L090oNEGNrJOQ1uJa1b9XOySznTw7o4i7o
+MUlp2aDt8BkKUy37frzGWaMTyigSSJVP0oWzzACGH04rLoZX5pp2TykEdqJqg3zw8RC8DZWJNH7
wtmQF4Y4Bd3NKjdaubWQxp3TCUuczFmmhaMrtl5Jdo7gwapcdzWG1m2WgG/DivMvu+ujEPaBxAQv
He8jlsRJ9Q3wDvyu8Cj10c+owQu/fxMVnGWL+KtltI3DgC32bOtkS4QYsN/xRzQCq1K0bitRuc95
n0Fsbo8lOxXbLB666pq0yPxckTxmxKOWgU8hXYo3IYdbzXjjYhPzu+pAqayA1t8lY/3lFmBxqCKn
MvziQaYKUtFWV1ANAMUO4B2WLtfjLxxEABc8r143of3qVXAZrLrazQaNid3yC25oJArMr9niC+SL
0Gf9pt/hqjlm5NxkU30wTXGuRPwTbEFyCuQ3nZCFgoaPkqzNbWApQihjZqhDQhEDRGTtJ+bVcwj5
CL9smMccy1gJSOj+ber4t6rJqgPQhrzM0Je0R1oOJ/c26I+pDs7YCrYpoqCkqKOjX0t4qKQlOtld
CkkDD5x/EnF2zQH3sCnrKQ1z9lLT4qDWvH9N6u0YoeP+o0+KzRtBEh7PwTxi5K6952C22RG1DZUX
kLou/i2N9m0xU4L1IWxqtG+qeEJyxeSo7t4ILvzCh/YliuIXSRpPfaS/hkg+oOqGAsf5RVnSBqO7
MUbj20rQfl4smTUIMk992149z8BNz/fKepYfZoaHX1EhmU3w2zBpKtheLCUlUJLgqQCGWHrtswA3
yPT8iKT6Xs0LVYPvGnv0IeZAM03leIsVkkCj8fAjB092o+7j0J12HbX+BkDDzZqfcuHt48hUK0bv
fGCTm402a/3nP1Esf5Ugacj+oyof+ShN/nNEW2La7ZuYWSASf/wCjfOZwhkDWmDeqmKkOvPzbx2/
zmxkV6JIWaNazzG8ttQ3tqXFK9+bKA/95g1n8mX5X69/dEhCzyx1pkb2D0WPWS9dcJUysL+4Mzu3
G5CWEFFbBI3FUS8vogrHozujSufM2tY0uwfs9ghfZ/GzaibMPhPvXimOvSuX7ZS/G0Y2Xw16htb6
SWT69U/DgXM1Iv02Vilq6+ET39l9N8bjepLxU2O6rwD/LjMWQsVuuvOKh7QcPsppuk8iRMbCsg5e
gYKG9Je7FjuRK9JP6PMvE0Jve26/i3g4aztzgHOZPuGSc/0PnP3/D2H4b0IYFNsCuP7/VRJUHn9+
/T194a8v+Uf6gqP/ICjBMgW2eldqS5CG9Ff6AjkKLDU914W1aGEBILjo39IX1B+2lA5Rea69pDCQ
CtL8IwRKeURHKSn4QptsNS3+r8IXPPnP6WiEUGlbofRXls1/lryJv0cUBADNdJQrRpUDGEvsCa+w
47rPPNIQAV3Tv5II1JyHSuB756N+ySys5NppT/XoAl0SuUSNYbuvLP7sX0hg8zW8ZsC/UOE3mZGK
r8x3yPy0bf80hiiyytJB5mtdC9S0ZgfASCNUNAwE4Qhxw10RwFjT0MtzjzleAUhvHOvqZ6ZMhHVx
5nzArRl37WB2bNPp6rNiyQCOYYS3EjzqyqBS2VdJmNIPWfl9mUzzQ4624ydxhoJtqNZfU6TCAz9w
eCACy9gpywiqVamt4FWJHiyy0SNnmbpoU3t+8mFnXbp0N9Xez0xoHQn4yF+9YOtrQYL+YWXNcDTy
ggGplv2myrNbGSXFZwJX6xRDiYHw6I4sI1x3X4Q2gtamWZJ9EE101zDF9AlAZ8FWDB1Bk/TGa52D
4wjbWL1MEoNTPY5PKpHWpXIY6imoEHsjc67wKPuX1hPBd5VG9RurLeuWCciOhXC9a+QSmz3WSHtQ
nERPfZwp1MzTa+z01TW0I3wCSWUfO9Jc4L740V0fuvnr4EOMjQQb9BF+wYZPBhv+Kv4cqjK6hCFV
ImEBUkLPG5z+yfLi7ALY7du3WK7P8Kdh8+nqTUeTvzasqfypZ/93EbqojaZ5yXocxv4WuY1Jsxsn
19gZvDdLj+Udi3TrbDJLpeSb01/4cxgdJzWiVZ8u8yFvyHpPu8bc5XPJayAsImPRSlf70qXVQtE/
seSvB0Yyln8h+r06ENQD5Eq6aE8Usus4D+u9kJ73hKyoOKV2A5DAzx2ie/H8bme0kIxGjBI1La95
dg10kVwyWLSsn/P8VbGJe2BNgPnOKqofspkZxk0e8DnRizvuzn4TVNCmTKdHUC15P1ZSK+8+o/dE
tQ0I5CBC32QS0GOR4Ek6ubSml0pV3k63rHlC9iPHltCUC1IUJhfk5jJqV8MOCb6Lba52cH7BKCvT
LP1EDVitdBOZlEkwkFewJCFI19zb1TxNO7iZxnqcuoJLSVQboK44nmZSMZAtMwGDIH1QFaoYqwUe
AIa6OLI3Z7IPaeHeHGC4IXhnN25YuwkBKrvrHph99oAsejzzX3dVdiK5laPGXkoPTY6EwpwNd1yj
UNkrP8rPrhLuexKNiCUDkfc3CNzDI5vtae0Fwas9N3dN7lAOMvmZfYqi0qitHSZwonbF8u2y2jXZ
2iI1KefHobEeXcYrK9Aa7aaq/OnJLeufc6H30zh+EX7Fn/2TtpBfBMcf3NFFJ1dU3a0f/Pw9LJgU
oYyb9zWN6AOi53ZdTLk8izhoT6nWwdZumO+LiXZUF9q8rzuTh0Q4cutHjvdkOopXEOcNhwJO6abv
6dGAj8BmTvMtRjPM0jD4xx+mKd2jGnp5sKD5vI6OwYSd4mvfF/F0xCGmsHcAaAGLjANUJ8nNpezb
BQ7mW8z+NNo+LqGg5j2ltQy51XGPwFplCechaDF8hwiuqWMDgLOPkTIz3L7O8GxnloOtizkJZoRZ
rDIBDkskhf9jyg0kt0VSgtwZ+pOoxvyUp4N7CDMv/xrsvD0PIam/rpeIR55dxHJRCFQpHSrq71EN
5gvGePBV7ZSW2yQfmWuxdCtOfk2Ena2t596J+4KEkRz1StzhQSra4II609uMXvbS+EW1B/g0kgKM
viXwZIx3OMJJTKp3SAoOvvPJRnDt6vitZpG1FQ3zq8wq+KzD+IaDlEKMiAJ1gg/DFM3reLbbyV43
kYz2Ta4rgsMqcgpb5aXHfmbHbRfcttBQTfyCJTfWoU19QBU2Ms6gkj6S0jA+RI1Az1UMM3tFv9yb
NoesLWOmMawstqFlZ8dScEuAfRUwRmITdX1STm8ec24oYnlip4de+9a6mS0fLDDHUCsaVvbCnz4i
wt4e25b1UOr2B3dSP83kc0yjZ9mpcwl12kSmUBjNgOo6yLZNa+DjpF6l7WvCO2Bb8WksEuvoxLpa
Ghbrh5155ju57/1LqdruPUiZ6ExV56Ok7XskYPQA5ds4O8G5AnUGSXQqz4XhtN9mROMUxwNWtiTD
IGsHlzpXdDrtyBiKHGcesGT+0KAAOrb7fpyduwEqJhab+6LmrQj4jK8hwzJQnOFNxDtVfCuoLmuo
gWg12PFpq+R5QHjYkF+OyyNBfSKJXYmM/L6JkEkhmrbYGvfCfUx9zuY50NbBIBncTL6c0Rx+Q4Di
MBwTdzWAPj/bbe2yR2UtpKEiDu3nyKfmxGrHei5HkV5lgjZmBU30zs0wbVO7u84rlcbWFQaaSlKr
DFJJkkythzRiStML+pvSru+Nia7RbjNWFegTxKvsdLwBFTHuG0R/q0FNwx5AjtzMbgqAfECWMslQ
PxkJ1X/mTgzTdTD5rGnC5rkM0ZFNWQc6oWYjNkWMHiBDc2GL8jstx/G5zHCTsI8m+thKuTpNM/Pg
xxev7EnusiraMZyFlx/VO925GF/N7g2B9wv7ddY6OdtOaXvFjjJogk05efe5n8F0mgjYxtHO4pVd
6dGXDMAH580sAkivjRHuZisLsjUE63KHyyXf80rQ4HLUrgeqBeZZNYd3EFQ7tKLuDljN2XWh75Qe
NlEYLudexuXGErH9SeJg8XuMSdzbDKPTbPAUkASOyn7lsESUrDoKsfJnFXyZTuzeTXMDZLftCc2g
HM6PUpImZIUXUSTR2RgbA7sVuOnEGPtr4PlsZ2JiHiwwG1eJP9rO4l9WQDmYjVZ37njT1lUKCdX6
5Ws/PxphYayaRXRDY9lsRGl6J1+RVCiRnhxMg8lUQUx7POnygBo8vRvciWvQr/S2ddhRVI0eN4wg
7btm8OU1BbB0cq0gP8DJCldlMQSnygfQZYzVexePzmvvx+4CAgmXwF1jWFyl7mPoZPlDPg3mfoiL
TzdFAMb8o9wOATK50dHHysAbhD8awkLZmHzMQCNPGdHxLRJ6X0jjh41O/S3PBmYDmOdfcqveZLoM
OlR2UccUrTe+RwMuKDWavg0TkV5jnAuCW7K6OekqgZ5VVYeu6zUz61bzymYBKnKjvGJoSrcBygKG
5t2P3sq2E1ktJxtn6nsRkcKe2ODPwexVBoeHGa4ZeTU76QOtpRb3Me1l/noIPGOnncRbzwiB9mXf
+S/5FFY3ESiX1WXlw7MvzQshjuWRUmd4LFSa/6gx4K3NbIArwOb8sSfJpqtx6vZRm/4C9+rsyXZD
+VSW/n4cSjblFbVp6cQW0CA2Ewyq8+xzyhw6Bwl5/RGw5SceciKVkAe8NgJ+nc1LCvPcDy4SjuY+
MDPy3BwiTPFJcnOzjj+CCoR47OTBR474Hdu6wzLEGLJfVtV5F8Mt7ddJEiIDe39xP3fNu9dUwSNn
jflm20aBXM+tJvaxUc9rr/S6pLjeBhItSYPxbVvm4a2JLTAodrifg6Z57UJ/OczG4VIXrHnJSeEb
D1V+sdgxgFUIHzirqY59/3sgoplDtwz1LmfUtytxFbCv0e67HGvzDNrYfBxm3WxHBJ3sKGJNvUdC
BGta+4NukHlsFnjfZYs7kVnYeATvBSIhiCJUWeDPbKul5rXy6uS4aXt2LRsXekWY/FpFwFWgcXVB
gv4SnvopMiTyWgWBWM31QyYIxXDs9Ij846t32uyUUspgtHHgVdtDnbBUV/WW2bs4N8yfmMU1BYbq
0eXqqd1fbYb70xVQLsrBDTamXtbr0ZS8aseBppdQtUnvHs21XjGUMjZNQqxPPM7uoR5KVhxB7NyX
3UIVglEQI1gurE6v+ZuPL0vXjPEj/4YuiAwn8866tPpz2+TGrxDlFiu9ETlsWFGFpL1mdlYhx4HL
JIHGFKDLGS69BFTIKAtE/xoIm/DbSjzFU+Bj9tm5sM9kUiUnP+tv8aA3rHw5WaagXwnWF4GcLpM/
Vzv05uPKnEZURs1XIEGxiNDBoFFQ+w9zRXeFSZPFcBls65mAX5S/TA+rzARGh2aOMmtoN3Hr5DvH
6OYdGysSt1RJbVEairk5Ug03XlQPVlQDqkkjsKxNdejhH20NO84OHPnxSfYweao+cx9IYLL2zYzd
LbfZcTgm6qi2xtIM6lxCglKaHJkkVkSXIRgk+4uPE3a1ruLWKqEFU2AewuIuYa2x6oJ+uCPr1IVW
x+n81Nhx/p75imek8pfMjM7kJSaPfs4xpldQykUf37JaGo8jlRKiORJA3JWLH7pFIZkMu3SoxTtI
nfghSUzxrqwp2wkvUJt8yND2zcTPssoxIK/CrXpVyN3w6+ScFy1EJa6rfJxAIyRyrzOv3eOo0Y91
DsptanV3JOHHfjRHy2KLrOqfiOrYUOuwi96Lwmt/GnVjv/AieGcfOC/NDdhQTw3Tyu4648xXWBiR
xfDad1H21FaDdUkcVezh+bC81KJ+MIGx31SGYNMMBv2Ye7DCSvRm25qcZwzydo0Bjh1XgTHumumF
ocinUT6M5Gs+5EXL59KTe8QjAxNsXu80lR6j08hewFExj5wgoezJSUco+RnpUgwPsntCh9hwBAiS
yz6IkJi59ovXFs8tSANu6X4hR7c413s80QIUUofpFQqCIpSoQGuj9ebPCdb/62Hf/ru4fGbfzf9Y
vvHPopzqKAjb//nvf0sY6F8/d8kv/Xe/2eZt1E637rueHr+bLuVL+Ubkhi5/8v/0//yX7z+/y38z
xjOV1kzR/vMx3vNnFqX/cvn81f19lPfXl/0VpCr+MG3TdFzl2a4Hw4Bh2V+jPP0HMzkCgbTJZM4D
7va/RnnS/MPyhMfhaKItUX+GgP41y3P/YPqm+CrLcpY8d0aD//YC/JUv+l8Fqcp/jlV3PFO5Hr/Y
/DglFPn1fx/l1ZWJXX/U9ZbL+cqMBoCNdTAddjhutrZsY2spMJRZe3E0S1QIgLSd5ExX4iWz9S41
+UyH5f5vr+F/EIKqpPrnfFdXCAc6meLlMiX/2GUC+bcQVDzHIh6cklAyNbEJQfK4snA8kEIhf2ou
XBjIzo2h2K3SMSZBajzyagDP62FcOwYnt0t4SGXjmirdljSj5FTNcoLDmuZ7C8s5GvruZE0AeN3s
l4wF+EWrde5AyuMsDwRBAVF+VTEsNLGsD3r/nWhQfhKqzhWeo3LhoExb7NBflOjkpEakqAPXZVH5
r9Sdx47kyJql32X2vDBqcjEb19o9dGRsiEhRNGrSjPrp52PdHvTtxqAbA8xmNoHMyqzIcGXi/Od8
55gojYwjS3/t9sTVTEw4mY5uDKtocbK9R+WE5cVLza+m4Xrq5KAEHKxam3YzNguXYCY+AKIsueqy
/aF8m6K/holPlk3PogY5AjKzIBQWVuzUvX4tjWlcOTQ4EQAhChIayfzsj0VDJ6JxD/WJHBOsZ7KB
PZZ4eruY8sjxZ91b/iYnFrwLXaaYBakUEoLtjTPUdMvUeyZw2TNL81/ZTRiQlsMyP+bBe1ATaACb
1klEPsQW6jGYqUbcaOcdeDhvFqeh+asK4uNg0xXpl+hWgpFEeHbTjJ6hxKIgxs3dUwuMIaLR6hKC
pS2kGk+Mlgn/4YwbjPKgccxhVrb3nEv0ZnDwm0zUM5AmnCSNjXgJjci5YFn+uwjS2DbmdwSue28G
6pQzZEvt4SeJFqAndvYlSLc/MPNcDe+PmZCedgLni2AI02UazTZa4uX0suew++1oXDZJ8JOEX7hW
Hfgm2BjXNiPW2nVYKyokuyxnN0656q7wmz9MZKJdDtrG9TAOauc04xncCYfbDq1zJDjpAUHUySoD
dRXeGgYSiLx5q37Pyp/eYCCE2/qSlUlGdCPlHZg4X5UfjRsBpnA14jmHZDWmL3FT/UAgrb7tsUMj
YsjZhU/Qwzt2TpHvfb9/J2Xo0zxrYT1pk+xG0gzLY4uIzKmfjGFGkZ8tw2afOglFNrFoaRKALleZ
xr0uw7fap1KsNXtjUzbcXsbQ4MZX4lxw7PFh5FZ4cmu3JifUnztgxaivrARIA3rvAHNZHIU/je7B
A0BSmGj+1d5i4GWfHgmgrFAZyv1oT+vcimA60M1DgxJvqHYmR4XFgCDiSXG1wSgr052j8cwNpDBI
aebPTZQdGnDoVxlbzd2r8zW2q3/+EQvrYnVLDdgDsj5KCM+pbGCa2qduYG4KLmM4p8XaTObxZsSC
07SDRXOAmCdGWqcGzyPLOviKOBNKeBkNyW60K3VLqPvYp2jlETUOYDsJuY5QNGVOlNSmdQJ0J4da
ElEDtNjwpoK/QtlH+B/o+2xK/+aI7hpSjraykGt5tvETm4b6LLKk3fmz/VZKVgd0b3UUedltZOKN
O8QGXC/mljto+tLYntqZPZjVVHZPGK/0k4McuRJ2+hFQxfImqUbcVw5scg75jC7y5DAmbnlrsbOt
Obsds3mYvvxoY4MLPULlYBbfS3ufI+HpCaNOPxIqgahUbwwdnb38RK9YuO4EwKrQQCBvxvyvQHI2
K6LPEMbE2RcfQVmb5zL8Bdw5WCS+YBu2alq4tYB8k/6RZPNHDj9r5Zmi3GdARdfATnduQ8SPlpuP
mboZUF/OPVF8ijSUNCIxIIfnTgcboiznSVFSMfrmJWkddbQ7b16Vsf3gR9s6ijMMP0i4b5MiXrdx
fNMhXcaWhfJodQapV7um+BLA4Sxe6nZQx3hQmqwMo/XpXgkGyKKqEfAk1abG6F0mce0rNNy84CMq
e7Pdzj5fwF4fLElLz1TUb8Q58NiSprAeg2vynUQNMD4/gR97NoGMbEOBncFwxY/MX2qw7Eofardy
r7KbPr24o6Z5vjG+CbjDpOHK9rpsZ/D+JpBOLZBqI7WuDWSN5j0dun7nJeO727bjetBMvv7e9HSE
68AC6D4UM8AWd05wKJB3tAbsHlRkQE1yScl7rDsQgfe6NZ8M5z0lFjrGNp88JLe1nAf8dIDqXTz4
fhPS/dHYLKjNHZ3luwpRHjRh+31MWApn/t2e+VmoTNa8uzAQycDHveW9k/C6+j1O0Nntt7YY9abp
5UPr+o8nhuCHXUdg1LJdxN2eAhGqbLk+gNGr2LeiWKKFaRjvgNTXtUUMr2gDbIWet0voTNmUIfVq
UWeyxKQo7MpFwu00LpHad8Cwz8vdY/kypngcZnu4+xzfsHhQUmDBG7qQdwPyLpZftmyYqLATSY1g
uALwY4fKW9pr6UuHq+tOl65r4mGnYi32XZH0lz6izBq4LAOeV0dGv5hq2OTMJejstvmaej3uR89Z
YkfiYwhFfXF5Ki73FDcv/ptMnU05Nf/2Zfkt9WnNeUdkH0wSZXDcwQqW1m0FImzFgbw8F21ccRcE
wpkKPhsOfSQ8zQhspyCnz4aB4C/OEHqXDMmCiicL0OJhuk4uW43fp+2tpvL8TLsbqAK6GpBQWlIL
P5r0HZfaBU68ey3C4TtEKDtLYqlcwKLyPPFWCH3SJl3pHPCPnvmm/eI9j05xTGjb0BJ1vHTGI0lx
i2yQhWsq/o5x3B5nCiZWEBOwe8XucCt6KovF3F16M/wTZd1b7490fODYxwTNr2LGJP/yW4jwmIZ6
w9r8/XRNYFfOs53Ye6GSe8979DIuX3h8iO79V92Q4oOuom8RV4it22PpIfbhnNEdqCy2yxigLU33
nZtumIj3lwZGpydrWlHsytqNY0tbcwtdqq185LXQDjDBNuT+y4Mdz/Gz06XvRsgA0DCzDXUcO5ss
JRo6eiesJ/NBrhkNmyoYbpuS0wU15QlqEcZs/JzLpFC47QJyoq3Oiq61q6NrVAzX2e2ys9c0/p0y
wg0jI3kMlLjBcTWvWeebVyRbJI/WAJbYoyqpyW0f2k3wrWPZ2heg04DcXxjFvcJ32haFbq7DQols
BfRmt5TROhrfmMhjEtfmzmqyAyw6IinxVhYNh1UPP+PAzJW6Trhdu34qnobG3N4L16FRuIOWIxSs
L1rZOWPG0Af4y56Kfxcack9YcLWvWUc2bl+a2EYZKfrgBek2vLiaE6fnxpAEO7z+oin0blTDS9q3
09nBHrQm51Nt4YRMzOHOQd9EHLtvbA7doWd92iLGP3ngsa48/cj9ANy2swq/AmNO8ZQX9PaUGJhj
DqKBru4cRC+mg2QNEH84jwWybSjpPGKvhZU49igxoCJRjVZdb4w3sKVQECWH7TSkPpJW1ejU2cbe
8GnUm4Hd7DznjeX72Id4OD2fWK/QYNIsnyB+5P+OO0xaRYkLkMy5M7JKpaWbf/HW4xbOiMvUDeGO
Mt8Kme6rfsheaKQ7VCn5BptY7s3NzN+EusydZBt+7nF1i2R6h5/91AeNhaAXHNlE2Hsn972tqZkN
oGltolTSXiX6jaTHbS9qoDm6YaumCOvkhsw2+M/cEBJBpgLMSek4Z3pSVgDp8RQYlykf9kVF30To
rkwIiwMogUx1DOGKTZl9ZRbnxMHBdOGuadDGt9aelSopmysPSn1W5VJ7DObplaLx0zCASnMUBA/e
/keAKdM+JyV9dETgnwwCp6AjmeEjnapqtDZWFaRg+qbpUJaELALNXWPGF9l1bHGStww1XTA66hzZ
O+C860uY1WXlGF82gevcQV9ECdWWXNDIYPI4FG9lOmO5AADPietk85O+NAR6D1lkAmkpdP3FLGzb
QGlGz4MtMAMjpaIt+o6IRgVtHN3TjjQl8wNUSwaqI3NfQNW4q4Y+bn+L+qZNvh3tKfGhGGl7N9o5
fJiDqk6pEVTEmQJKa91oOs9mAtDHyhmxjXPN0KRIr0IrWkYLk+uh77YvXlKcRRvsagircDRD/9Bz
yMZC7uNjD0qqMmjX4/K2asn4bBBchxu/IIJQWRjYABd3FvmW5Xc+l88nGp9WDRL+I2n+8rq2B/tP
CyFIpTQgTl3BSV6jPhqcYqzkIksg22Nqn9yB6vjGzONjEPtHrODxjXpMfVXhIe+7cNNVMt8wFsxu
OTZGl4kdaxB/2y2Hd6Q5BhRBK/Z5zzpfGgmdCOLOJ7WF9gXtYmbGEVMPy3LZc0AxykfZHhrBZ2qe
CfzxDOonaMOcGFyi3DFIT8dpHrYfvhm4FLemZ9QsZ6m/wafOhZZ9aItARScctJ6LaKJow+s6rqsk
Ku4UvP82zLSla6w7+Hwkea+TDSoccc1q827bHVCJpWwsG/2tFgbdtl1ln6ghfcXWVpx8A8iYl9jG
KkOwO5FbNE4+x4xTBtIkXS7WQXRn8Eu5jpz89awS/VbbJ9AH0OytJ8KxWH+wwVm1h2jZsQVaWaPO
wsLIEFXe8GrtUNqd77ZS5lr5cARmJNe8BRzUK1N+9iw5Xe1epO0OH6RY0k0w0QLG4jKsndKiNzfw
PqWxDQox/Og4JR7KxJ54lyICuzZQZVw41nUK5m1U20uoqUaDaXm3R2V4SqTJOZUaqSTvD4NfkEpK
3GlTISVEAQBqzWvkR25zDDFYQCjbSs7LV2CMG1AP3DlTbh5j1hdnalmaCTp82z1MjacVIul8xNvA
aTTHvV9b3p7z7G52be9JFMyomUECianlE8MNdgSnPkWYfTcUClTbqZTe5xRd4ygMfoyY2/ZOEo27
2gY1ZybmgmbEpBJm1kzb69geTCMghZM3D2QUKl4H8jjwuNZpFwAc8Zu7Zgy24vI1n4y6Ixtu+cfe
1npvKjNdTTb3rXTkmsBYX7P+mkzEu4Qxf8CCA4VD5QeNVxe+yfjUBpE6zKDrzoqyA4OkOwBwnzmZ
K8AXEc5yaHKyQzs7hsBBsswvXoWRUcqg3D9UfA0UcaAo9eriChopRuGmJ/jDJpt24zzsMI8PvCr2
kevDPvBwskEbfU8Sku0gZX+yU84PYXD4ryy5qVX+E0qaPjLvQh8ag29qkrtTM0ZMKwG1Qoaf7qIq
wd5CWzhU9Y9W+uMJGFxyMBmXAYGEdj3WGMhnM3gDFl8dBwJidzfy6ns0TtYmLTgzo7Ifahm1R2oW
0bUdqK9OU3u3aYzC1cA28ZyDLtvUVuw+hNnCIwMNiNfevgQlahOLSsbGIYy9rDSuhak/xu7Uf4Fa
2CRda3EoB1BMm4+9lMsSxcuCpz6b2a0IX+B/0fKUaG41WV6utD1XN2hVz1AZy1cku/rc0yqyko1V
vpb5e5WKcbk6FWfcYWXz6oHk6CYyPcVY+/vO9LOdomItcDgQjCbQlQLnAPmcni7YJIUgNOxLXExs
Vkadxo/UGC6V0LDaHM/eSF/0+6znhsl8xf7Grf1a4NqeXY41oVMNbxgRfwJN2kV+Vu2GzM3Whd1H
FKmEwO5juA9hRQ4xkt4ENLP2jtSjOEf0kZ9EWL69obafhsjw8d8THCuagxNyeE7VFNyqxEfiCbqP
udlb6Vh8qoqaeTvpf1HUJ3Zk1MdH0wcT8TuHMb/B3IvdMP5Rdtkv+DPdK7aTT+Bzrx6Ho087dvUG
g5Smgjf5WTdAfvLejol2i2CXZ2N/G5VaZbkXEr5saAtreScn9TdxvvFJZ8VLQfkJMzLtHchEPqm0
DnhWefcuZWsMYSA2NuWZZlw+aeGgbj1ry1MiALDMgnCEMcdHS1f5bkzs8k7XQ3HI/S8Ycvjkk3Y+
R7F5sBL4W5XX5HRsYb+CTZXRaDLyqxp65JSTJ1bRM7VraNvTFdz12ge7eCob94XKIudUGCEhFfqi
fLsdyOv475Ou3bWTdOnVC8dVoBsX4Yvh12C4lBhM3Z9xnKbHXPTXEHa3xDp7m8d6nRtRCQkY6/WY
z79E1k7PnbulfFSWlfGOVgb4z0PiDJT+Yzr4n0qp+6ML2AALUuxjtCh6WIzpL+oae45B/buiYekS
BeVAQiclCmdhxHDx7u1mj375NoaU6unnRsozAXv4RkHVHPDcMZ0qFBiMBF+3adn6qaq0fvJFQh4n
cYAjc+f+CEd9mPIlarM4DIqO9ZtgVeeWO0qfbhHRZIY0o89HuukwKyDAqfogGm8gsM2Xcu7olUPu
4fqxDRENNxHo7WPutW856FbViRHvK6EI4IqkeYRxSLuUfdz5C3oljKekq4+ASs/AcX8rPpxE4PXJ
iAg2QZsJgLbXNY/AzPMNwWGsdEzzbBZCvIRVGKR7nBQeodNIvBsBxiH6NClWVIB7g+inaTgk8QjV
Z1svUGT5p/LIYJYMjcyoK0upPRRoj5VBZ6fDpXUmEVNlELqniEwrwqPttLRrp+9eKlNYFw5HQT9e
6SlNUEE5dOfgR6mphVFHxUGOl8ycAPU4Vg5brP7W4901EljZud/vXNc7m61LiW2oBWQvyrkpIayx
bjJ+C12U27giVIioO8D7MIZQgpywGPcW7XYwYmBwLnXvg3Wsq47zn7GOPOrECnG2fOd7qhzwYCHo
dkllli1ubtI73KFyHg/XgGOa4bGi4bWBZWxcoj74i2ML2HpvzyAIqIru9xWMCW3l77n0DyJr3l3v
w0U3pCAFLT9x7G5jphhCG2V+GwQUgDbZ5yEq0BDm3LjggyAQ3RfrHMopaZJSH0FyTNQzoPso2V7b
JllefNY8RdEOGl22tYx4MbTMj6bkFY5Hnwtl9s30l7nvhK9LmVZ1aHnvPguz2dEQeXXqL8V7Zz0X
87gx6KS3/dIFJjXsG1WVN9NAs8RUuZVu9T4QIXdH81G4eU/cGWg9ilhU+MZhq0nzMCJZ98ndywfS
uprCAP9Ge72zCcOs2ZjRJoW1aYuOWwqS7LbzuQ/EZMGZpiNCOhKXI7q2xJFnU6OqMiLgVQ0p3zAl
lCH3boGWtmZ5YKqtN4HjQcy04bAArYObzc7mmviszIBgch4NFy735ORTl1l6z/ElqSPCbgtjiNxP
ocGCT1wqT+w87wgslAWOsHAmGlRcDSYCLyaYQfncAbHdtnXqbZiGY8jCDheMwTYI94P9kykFpdp7
2NS/VdnRGz391aTBwYWTxGyjyM9/fymx8B0njkCoHrD46Fyw7ZC5gts8u65yjzxCMLmJBMZCfg+u
BML14uiu2s+siH+XHP45LpsU7BntKRT9goFRQBfViw1jdbLNT2/C4yi5g5Ay9+9mIn6GGGwOUdp+
ZKnnPy2/SMHl/SAtV9b5sKsp6dgEfvgnUYW182wK6rn3IleQGdmDHybhnkzOOoxa61qY6ZVCFzAm
svevzWB9K+4lG9NcMLxD3LzZhUulMUF4z+3roz2rr3xhPlGCuFRdkMg3C7ozY5xJvBqgdnrfOsHb
qZgI0GexSSLm13lKH3Dksv4jMiMFRHEMiX+6Dk0cnzFLGSdUPIwSy5e23rdd8pmmTXv2goFGOlXX
h9Ariy2Ywmsryc/O2OlOFvVfWeicpkE8cjrot2QFsm1VevareITYnq9NBMyl5vVjHU2yv6xQVocS
S5xJW8qVptcYe485HgewP2IQ+gWOVLqu38vZFL9Be6VOMJPI7IbTzIB3Eyd9eaCIlQWZRrVLFc0H
ozfNg/Fn6Oz6OqbtYq0lnj1RHDaYHGNUWk7rUfr+LRrGA6g95wqvb2UYYXbT3XkAkwfDhPtoNC5r
FT1hRImXjsvGoNIKh+CWcoS1HHrrVYilBn1YR7jKrrm/NXkoBgvnGi4mdIK4P5epd8D+L3fcqatT
DZ11xfTQoJSNZSjPvAsVARmYSADQqB3FG/olPpgtBq/izfL4gPAxuuMVPEqEGpIaEAhSqz3amX3M
6RrglUe9ogZQUEMacJfFK7ypjfDAdRSrggNgfewz81I4c/oKI/TilZ71Y7Daz54AIbmQBVma0+Td
OwAIlIJWF1kGpkszIWuSzOEu5GC6UfB/87yyLxQy7PyEhYa/+iy6cX5o2f/2k9m4flatvW10Pd8s
kU+YzfgO7PXOa2BxpIM3s1g5WJy64TUrik/XFAP2qQWljJ1jl1CHk8uak7hfFmdrHOuVGFgTSie4
x7nCB2KMNc9dWjZ7wcK+GlL6U0mfLJNBtkqbbl1uME/hIKj5m/NwPVatz/jLhJouu5ckdSuu1oLe
iFFcWqONT47rLgk5f9qpXBmUtyYQgYr2Ppj4d9La+QTot8LG1b/k2k/foEYjn5YM3cJlHp6qcJNG
9ISYY4je018tEzk5sxi8GeE4kfOjPqYG8sRGatNjpEAHyyilQruGROdgFcW4lH5T9ebcO93KmyJi
MTRGewQCeae9zr/6Ga5KF+tJZTy6LOuOAxn6k9MyXIsn2ttp9AmO+AXWToyZfwarYMrcQEMHVImk
DCpwKI5+w8Y/ziTnszy4QR3UO6zV4VtS0U4gx5xJErUVBFX7a+ll17I0EWxKdp5w+ZggXIzrDrbI
Ro3SOVMlxtRJi9c+U5xhICoFiqIKbeuQ1nNlAIFaHOcFZ6lWf7EEjcDqLPuiYUQejYL69yL395PK
SjoSLHFt8rbawg8pV8Ecmng93fpoLD8wimvNkJn7ssxBMoump5WT27aevO0sYofXU2c3QrIPMq4m
HnzY1qPU+POUrg9M5MBCCEXUUOoPqzWtPwienB0LmM+18NG7ioLbFl1GyraqL4BJv3UlvdWMsWnj
04xwj+vohQ/NRJHBNNy8Zg4uKb1fI9HNDwH4CHIr0i7OYpROV0+PfMx2Ttw1p6jJf/T5ElZx1d6q
R3DBI3Mku2fcRCYp/mCYwtkHUslM+zzFQhHh50w/6xAhBMN0mm7hgVE9YeQZ5ewAxpN+ugA1nOBT
KHVQsX+VQrqnom/cE7effTX70akW9BloGGbrefpmqI4caFfTHuWGS46Y1i3+RrxcXNnrIX0h1esd
KBC5+lM8rjjS2iteyZ126AM0k87dVCIBdfNgSd5OfX+PtBx3KPFvYeYWz9iTsYQmPzj4Y9T3c3eX
i7TctmV/9WORPU/OFeYC1Jx71gXvkdl0YBhQB+RspQdceOatZRRF0YQL30IN5y4aOUXK6Dwy9q5D
siJ2P5Z3t2KYMXT+mkYU561Oq30RCuPCSZunSY9nO2Q8AGGJQPqgzm4ex59dgZu2ru23NC5tKKEM
InN4U5+RRmHvPIQtmmZo8aLfrnZ881w56S5u55TJWn0M+3nczjXn+2bouhtOPrgUZrgjEcoiNZHJ
LaasgTnHqw9UpTwmM14AU+cPZ1LqI88/VDmfUp32zxanvIzjHzzh2N65JbuBipCzXJ8BSZrnFKYl
YXWQs8fbJy7yR20jaoYg021wFze8v4ech4/XA2+t3dbviGH1kyNmtZ64D56KuHlSBpyhAP3ouSrx
l1tx6+ydOHZ3ph0+DzyqAybSaFNkdXBYBqIr8KzZxfgbyqyz18ihhFG4/p1Nm8Y06MsfpGPu8zaH
93sf4+kXRMLu1WUCHTTJWzO3oHzo5MHjfJWcCNYizqoLjvFt38zGWYpoXTO+WU1SJGc+g37s9I++
zHaW63E9DugGTTi2uVY2bzVtP5h/UOhKh3OrWq7Q1c7vTXcvRB5v8CqyfdYk7uNxj3nlXKAgBvPY
rI0QwJ8lmwRTT74fdWGeQoZxVDDF4ynGmJd05odF0cUhiijs6zt8QiWZRjypHrnqxGBk6lYVk7WX
vu6mUypf4c8UNMqzpUS4SgATjIguqTCuPP6Upy/CL2gP0dX6gL0tLwH9GZXkvNiN7YLVrLi4QqNf
N5r6Xtylz1OdimMO5XENe7Jal4H3I51xek320FCsDHJae3Tt9rVjbO0WVhknvGejP5o0boCLCuJ7
zv+WUftKiGrclRlo2AGP0jop8xusTus4LpjeKXJuHrr/0WeGtKpy4BRG6B+TtLHvSeU5dBr77c5k
mnv1tiS2qWlv9bS2vSqBkAGu878xlf3n0CpCQyhMRjs2RjzTcXDb/aulrLS6tgO/2G6tKP+yOWDk
Nkn0uSov4WjTJMi4waw/h6E8lilpqgWeMBnfNXmtgbpbARR1XguS4GbHhIVD0WoAVhDMzsHp/Nvi
+PCXamfCnH9xtcPZoZrVf/0IllRtlUOYKI+//+f/8J3lAXhCBEQVIQ3REvAfH0AGZqfIBqPd8sl8
LDn/KPLaU5Iprn/ENM2UihOd/TdePKKY/4d/NrQWH57g33XD/2TFm/TcA6ZzOlb96N0p8cyYYx+Q
liPO2oWe3rtD98OQOrrkEgEws5AeaHmL3wxsagXSg9fTfGM9urYtPw3Q98jtYLhDb0doIVn3BpnH
GLp9Nj/8ElwZnEeKXc6D1XuM/3HudNxK8NPF+D/w3nDJN5mVlHR5WdwLcTKkvTHtGBfmugcfnPi0
7QU4/ELOiWsU1l9VkdGLnATXqMHVlDqHIY5OeB1wg7G3S5qW7B7cA9VE5jeOGIjf9AZIu3wpXPfm
l+pT2sGp57KRF3uBe7wrigOhwVfaJ/7SQ/zbGd1bCm8HsO+3l1aPRLmPLOqfXLd6s3rrj2N491p7
rzqe393CWE1hcUwJ9K2a0Hidp+gsYnBcDiCQUafXyIbuH4uDHKNHPZbooulb/EQQAKOdepFF+fBo
DpyH7GtinhTi+Ges+eRTnnvsNSjnDFzTLJpmU4/USwWZZx3CxO520inJlYwZtbJdMn0mmcRAlAqQ
huh1NnaqLVaaRVMA9RikhoHBXAbnMtsaBqakv9/J/6+dwtfkl6qg/LX/0Rv8t931343D/x/5iU1h
Ct9aPkH/haWYa0envv/VT/zv/9s/LcWh9Q8bj7FJoB8QgPO3cfifluLQ/IeJkdcCUsGf+2bAGvJv
dADL+QeyF55aj/8lwJ7KH/1vPID1j5C1kQXGDojZssT831iKgwVB8K8LVSA8mzZqvqHnsXey6P7H
hSrOOpP90ewO1MjBRR4++xxNKbW/EvYhjj/idWL7bLj+txxnVzHmV+ZK9Qr4v7GBDHImVHoazqbf
AsIKgs904gTda+c6UOmxontXrQh0dBtIW8A1xDmjKtzg9/Rlk/uwzd8x0+6yecLC80oT06KmmeG5
GL7j59DifB54vTpXVAeG6k82MsJQlPtiqN2SMDyKKLnn1rj3+fiyKFFQy0xKi2KHFYbutqB9SzqM
lGP0zZz3R+0aDOYmuZ3d6Sn13wTndm7yqNmTeybxsmOPeeYYShnaWL/gxuBmJOpdZX2J2P6pRjwQ
mUGIzb7ZubK4YKJ1TJ7/EQ5s4K4/puBfV07n/kZ4hXZZHFxjBsXa2sNaVHB5vNJYQAD9V6LzgzFX
l8GN1FkxqN9T/0vzCE7hGHr3Fys4aNycS6wFfZZhGl1fEefcvPVODspv7AVnaXSMEVoenc9gcvCh
r+NKTA5Jg18DOnYX9POqgItEHaYBLqV3nlNBNWsZJh0rmlU/QQnb5EN3CGpMg7074Skzq4OPEBkO
kNirax7jeRsBEXKT0byofVsBiSbYP44R/wY6YlksQ5KePlAQ1Eig0ICxPDH2oqPN8+OnMJwxF4q0
Xnsc1baxJVbWNHZbK4PhZIKkX/z2R+HRHJEmMZt3v0EEGvYJ0SfS7pjaI03c0MMWJilsct9kkC5k
ugRvTpgM7B1EjKe6lbuwtone14tVFqrBwD0YsrVxTDycvA7MjnXboCIssC1aN/J1Uvt/yjk/Ugif
L9nifuWnIJ0m3StubIpQawlbn0qx/Iga/rOvTWePKr7z4+BBEvQUDcWZoJ21TnV+10ROd3UtiWxT
Sw84O16nXtatKtlQo9Vzi4qV9Zy3n4p+sLUNJZENufsIu/RWGFuCzThZgqTbl14CDxe0xdpp3q3W
+CLP6OwKEyKqKnpOnsuMMYOAPqD1t5bEOK3y/TyigDI+4YXg6Gq2NTPG3Dv5w7Gi5wGHasvYv0bZ
kDMnVFjlNaMIooPGr6CWxXpYXIfUdkBUEtw/IBuvuQhDlPaY5WYSVzKoP8k3p9PI9sp837rJGyD3
zeAG50DPv5eEGw7+JTUkmufeJfESCkmbcmjTTt/LD/JmL9SpcHgw+A8ZN8ekDB5Yg86FFhe4tx2W
cqjYMwMmTnFMN/v8L+qcmRXDCZ1yufer8ItSBH5Ywm5NkQDLxW0JpJzTbn+JuhxLYADQsoywOGgI
//zgBN0Kcap8T69TBbw5g7ew6qak2gPg4iQpGQPlr4nnvTqh4jJPiZmfW5++YXEt753jpEDHL2UB
m1Sx3IV18m15OVP3+Y/byO/aN9WuaRSrA3DCoZUYbIfwr8oJ9nTc2VuPAyDwPrLvuROnFBXXf0hB
u/shn1+bgXkWItAeyZSyWDFx9LY5zeMxX1WKQ+pQticM0c0J48hmxhtI79066rtXMdA5wdStWuWp
fMe401e4HD8iWLkbXbKQkmd44mA1GcI/62aCaUUnjQu8JGP1xqLES5V+so7/NOMw26E+4gKwhj9G
+8K96hnS2us8po/SNnirBWdkIUZeEXX10vFWOEjjTUSLz0m5vnHMo5+xQmtXMaXb0RiY+0zFy3hL
Ir+zDIugCfYMaOy7NyBeKScN3yaJTjTVXvEL4wzaIJBKsBfRNrHKZzW7ah1J3YKHYQJJdrtcu4S9
NoKa9Mwy7sqHC8VLwwbEjScOGY06ZfLUGmRoRTn0uyzBEBg4+oVh7XBUub2zNYWBOfrTOuiCZNek
Lq07Ae/UGCuNGmGDzhoDmpSvKlms6cntbzkZdop5wG9IK0bOMJK3zla1GChtWrsqN4rWo/mDbZuI
Z5j1a4PyJNwoRJsNV7+PJmWDqQSLbZYYaEqDEETrPeWE9E/4+49E395bx3vLVUYBfTgip+WvI2+J
m2V7r5nk8lcZw9mdCfVFRvyD+G2798ogvwCu29K28zmrGO0soosP/HSF+gNDwGqwYBMGbmKb67nT
PHmwLJdORKwX9eBcEpkdQKsA6moIbWSIx12k/gRFDBm58G7D2HKinpFAeILCxna3BmIraynj0WyY
xjVDqJBK7MJdJ1RvG03y2kj/R6s9upGi6dQS3yVxfazBYPWtlusgAqMgqNnYJWb1JZL5aTBzuaIo
kU2JllGaLv8Xe2eyHLmxZdtfqR+ADO5oHJhGH2SQDDLYJScwMpOJHnD0zde/Bd5bVVKWXt6qSdkb
vIlMUoqKYATc/fg5e6+d7HzVThwFpfvkl1eNcZid+SWazeOtNjV+k6jAg6uBw4kyuetpsu3iab4P
4/ADk+GPzkByYSiL2Bew+suGaALJN5uA2b6gi5kY4aYMPONikAMzImG5dLA7hRxdrq7gknvPu8Q4
P2CKR8GW9J7kmGdM7UTN0aEBKC7Ktn23dDLrxj5PHfJpn+CTjSXsCxlAigOelnRiZ9dODNc6MxVU
rojudtTACsr5jwQua5lwgVBxe7bpleJ28shj0QOtEie/CkF2hxQRGzpZeMmdD4sK+8GO8gsDrvK2
KxAZ5zOOU2Qv55EP5QoEtR0XMVJ9lB1hz7VEJlG+lTr6oeF2rJGw0htC4OSa400kyA/SMzlazXj2
vdRAiR/ymcUzMJ6+22al8IDBkMntgm8xokTslA0XUFf0SYQYSGbofkKdfumB0SIQr2h0eFypjEVQ
7De3hiGb65RuxK6A/7IB22RsFCocLBKMlJ2JHlFcRnt89cyBBduqp2DoqwzCPzVKpypG6fMdFWu2
MSTC3qqTn/h+GSP3yWYIQAxEhDakHrNeNGfXnoKdmeTskZMsXqnS6tsqTDhWs3iVj2mw8SzKGx89
wLYqo4u1eNRp0TNNnDxoJVFC0BzBig2UiJ1CObJCccEjYnYnw/9WBYXcEcc4bRyTx6Sqch8D2PTI
M7DrSYYhqLI4N1NYH11dfBKI+dHFhHcAZ1FriUsojHZVY72gZIWzSDtrHnkXc8gvjRBpVdnBvp2L
cG8kHfJSqh1zru6lB4oirFxUmqP7DkN7G+tx7cFN7/Dw7emB+Rut4UM7zkMHYw5xpR+gjOKZpfwk
a7t9GF1WJpk7s0W6qZEQkRXC328JS0rsrkKa3z953oxFWTB88HT3VCBJ9CYiykVT1ke7GcAX6/mZ
4avZQN+sEooBnI4IiAoJKavaTHN5gRq0W/rQioqjaJIXP7EmEtK98qYP63Rt9/0mzujEl4RorXrH
P7YGepDAaPM9a1o2O9tFL9YArmFeRbrDNyOv6I/lmbkpaI0h9AfSGzufc1JOqMlyewP5/gfp398d
FE1rVacewjkiQFVuPY4WIZ6WRUJuAmGaVOutrC8hoQIqWuVBis6lCJ5Nm/DOVMSPpVNcycyxtlZn
v9e2/qxXUIWZN0Jy2/tZccAvN3gFhxl6tSnklJON80JqyE7mhGZbSWKsSRkt1nHj29cRSwwzEzMJ
ooh3VllthSacIYHVEFAA2JhnAPGcqgWwW5E6eyrh8RiGtjeeS86pLM5ZTfMAvq/U3k+HBgIEKQJB
i/7T8dqjEejL4jHuLfKonKkhLa1yySEMerCl0ICR0wMpmlR66zMj40blf46qchlvpMaKIf1D4oLp
YZ5p+lSJFSSJwekYPuL2A4qqfc/dVtIZtp2hc2R6iPlE8VDGUY5pCYu1DtBq4DDMjrzot4nWolUJ
ax0zIKx8/SNI7A9zwCUfDs6lctIPcEXlxqrmdeR5LxD/EcijZUQDsetKZlpe31K8TPERLulVHo0/
Ei5Dc3ALe1uum85DxrH4G0L3borAsvhPnUZHbRwIXm5wQTEsBTLccQZ5V2WKX2eBzau+WcZ8RoH9
ursI8OMk5TGjSux7wxHPmVTRkvb7OcmtKLAwzJ2ONkyiz8IHA+tH07ZpEawpo/gMLXk/es2tGCdk
BBwH6yjz5EpmyQ1pAuyigMFADxWkn5Qzavxl1J+W7W1ohYhRsIQjc/BF8ZSU2XewMFQ6DG9r+9ZQ
qLkgin9LpAl4JKnuAO4czKnYzq6xTbv8ujQWRaY8oAD/IWrk4KVB6Bh0u3XfeT/+f/Pmv2MGF66w
PYne/Xfdm6e2fa/f0+i94FP9h8d8ad7+6Wf/6QoXf5g27VwhpOmaju3Sdf2nK1z94Sj0rSYoR8EB
9B8NHEv8YeMFl0vHhwmJu1AX/72B4/3BH7DgPaAN9H74qf+BJ9wSSyv8PzvNLm8Ld56LA9s3lXId
75dW+TRXrgVbJjqUTbsf5PyZaAEbrvfV1ehT9EonwZVImNhT5cvx0aOp/DpxZ7+T0RxeI1KvvgXx
kGzBaXgdJawM9xEiTzZaFC6mY1SbVKXxJq9941wAa47WlRejv7HTIjfXvm0gBYLU88rHZsAAyvDv
UdgXe4ir9tYu0muYKcZ3iHuAQ4yxvDMgDh3Y3J87KAtHo9XONqh88Sq7Tl23wmnXCYItfEJevIbD
5dwieE537OE1XeTKm481You31ptCxj8919ZkeC97h5Z1d7Etrt0T3lnkSiRUOXM03TO1OREyP5/i
HqGFk3rUoSbrjvxkJjDY4scakpgZ1s4PiRiLAokA2nFdoTrDfS57sjwmz76C9l/QgfbDJx17NGbr
CBB4oNR0jCBhW7BoemeLRGuGYe8DvQUmEe0rKBYY80Rw048WGUdBbxydzox/ZFXrUh7193hF7pYt
rpnj51bwLynP0mM5p5O/MlA5cEzfNKRrHxTu4r228u627uHcGwPHn6hJCrDbzkCvRAGE+AuLsNky
EXEddAXbEmvxTVW6+RZL3GsTwTmJeBK22fxQZOzTgmAnnEepuXK1A4K2N8qrmsjmjrFtz+8YxRWN
Ka4i6H/cTWgbEYGU1QicV4NOK5TAETDeFFEhr1wMHCBASL6MzRo0dU9O2Icfzwj4Hcj0hbTIDSVg
LU9tnsY2Jwpv5lPGARAxewRJv/Vk5W0AIMEjcedzUEHSTIyoXtOkHd46MlWGteO38ll2qO3ywvPX
yovTbdQzOOvy8aGQ2HebIrmrA93clGpREDNaW4lpRsBEK6Rbh5F8DaGf7q3Czi9Vi126ChRKRj00
W45AUm8j7HRrA8AHVUk9ntLOyLctISarwRz0jTeX4kqYVctto7sxKRWPhMvE5arsUNgakYb8S/TC
Scj5qTeQ/VJ2c/eOHNJqrTI5KoviE20WQsVc1DWzVq/CB2smYEzq6FiLet7WUXA7ZvYZ+WO3I8ek
X0+MW47Y5r4Xbug9xHWc3BDVPR5qow0YfBskuHCqJRx3YgjAN9qLBntCKavavqb/SKDIUEco5lzu
ik1itM9uF4Y3dQRM0TLAaFldZWzDyGhWOuuOmBWwIiQd0yIvW6yaCsuiUHWhD22lqFBrV1yBUocD
bXO+IfJjaftcoEiJFOpdE7vE7w0IUILDPNtjnewnj8nUylOm9ThX80XXNkhmQz8Q5xwdxFx3BOLp
8qGzQjBfU7uEZARNuKZherK7CXYkCJfrWtifVdcSY9cB9eSmWhg0jmNwkRHW/wi7+IusHAJaPcvi
vjOo50oYVJQmGsVTmhJTlY429tiU+c9NTteFNUNjJwbCOMR5yTUImi2zLajiLEtyH6rKMg6odItd
J9wQKMx40oIUnzjrQvhHlSIHLzJPxZeCaVLuc5YypZ4xpN1brR/R/g29b4VNfkWTpB9uCdOxc6R7
N1OVvhVOVOy9qFQ0vRCEHqBhoJKx8/jH5NKf3mZhZK1zCaq6z1xJetegXkYXqjpGFp702uK7L2Rl
fJ+VZxwTAjsIROVPyfzAL205KCvTsOufuqZSBxTUiFd71FxTW17+dGae/3HS/BvpQkQsFm3DbNP9
K5bkv55Ay5//if+B2BM7huXKvULjlR9srkfQJZzS2GsTnSVjyJcG4fC9mMwSyXlqrsN0LuhoxUmL
sUM55hWWZrALvUkWUTHJo4wtvcdBmOHh1P1HxDUAfXLMV5+0Ie5vfy64qPSeMx+NKffStadi84GY
OxCybTXfSQtGRob055AUHS/qUm6uErcbt2Y6HAwaQp8hZErCDtIOzlUe+5sM09OtiSrxFHpSEH0J
vthQXbXLJX1Mu0Xs07SJd42MyF+Tl0gshEgwYSSW/yPJXQEprprMnWgCe19OnXlRcxzfpdqt9pQD
8LKsMVUI/gZMM1jWNqZPZJVEnwaXPQtL2rOyfs88wRsdQiTUuVfZwAb7iWCTyO7lSjiddz/gDWGT
xNTee7b+aMI2vjSBSZceYtWQ5DlWRjFuGQ7g1LASrlv99C6LJjzNLpfXwSNiblcabpbhhc31jfaI
pQAkFbiPraO4F5Zk65kbYcf3kmCMmokLN7blRlY4kBE8SoQdqY60BclYRGKGNa58N9hEbhCtBG9+
MjrHZPb0eW4EhNpZGu5jZifVVZ1MqLpdg+CiKKLhbbZWuFnunDRuAgYrPJZeEhFlvjyp/fLMZsvT
2389yDp0uNCMdFBWliFO5vLEl8uzT34MXbCvBTEta6NbVsmwrBcUBEjolzU0fy2nYFlZQJTrrbms
NlSiLLxyWYPmshppW7t3almhGTCbj1qX36gw1Dd7Wcc4512Cq1jbXPfd53JZ71w9lpXPHoANjuvn
si/UbBBBOYanftkzoPUYB+RFKQ5sdhTS6thcxq+Nhig72ALL7pP3mC6KKL3JvrambNmlxLJfTYTO
gbTizHzul/3MWna2eNnj/GW3K5d9z112wH7ZC4GfsDYaNshm2SmdZc9UbJ711zaKng1NTpWhrl92
WYhw3UlnDRtUhDVi2YtNNmX/a3f+2qidZc+mRGvP2H4Aki07erTs7cGyyzfLfs/hGdPKXU4ByJIC
bS8nAx46Dgm1nBf+cnKkyxmiv44TWI9HG03jSqWpsa0TSAs9NnE+OATVTTi1z13W0GapiXYwlhPL
W84u+N0cY9VyopnL2dZ9HXP215HXLKff4CG6hfEV38zKVA9j3n6fl9MyXc5NazlBJ47ShiO1Wc5W
xyIgsEQbc7QrSUYAgfYP4AkZCFjZkiC3nNHJclp7y7ndLSe4yVE+tHN7Qn3O6R4s+bRRzpHvTVVy
7CgD5FIP+EtlMC41At5b9p6lbrCXCiIEx7dpyYHge+XyvenrqtnWS9VRL/UHg/78Ei01CbS7V71U
KfKrYCmW2kUvVUyz1DPWUtnQ5robRhUeg35Oz0094JgPkB20mUDujVmJz54Jwb41Bn3PWC+485St
T1HOZbvXLXH1jfKsnUdvgdLEzeKTTAJJN2xyTyJCBGfWLXdx9DanAi3iTURH9M1BbT6zSMve4q09
6cBmUOZoK3gUKM8/KHXKPVWhvyY1qb44hUYPbvcFpyQEXxULto1pyJFXlhbdc9hme68T4/3kOANx
L2XdrvtwqneQTfprRSr9KXUCEyuU01+1yqjOwvWx2jrKea4Md3hmJF5+DpbGtky5Kw8BYUsXNXXy
ridV7xncJRcSgSzxmrZ8s4pblVwzheeJLSzrZ5EG0O3FoJ+d0hTY0sb6OY66eJtyc8CgoLJ5a4nJ
3SU2jDcibSIaY4DeCF1q1hVmlp4ADBlebJUTTE1RaqwsbyAiJy2sU5hDPp4gxu09v/W2IqnnTVml
IEsKgwihqpHdQ4UU/Mw/BkeQJ+o1HkS+z8M6YghZVLfSbbrb3s2Kj4nabWcLmb9R7/pvvge1vHNJ
A5UAijb47CVxV267XYBxLlkkSpLA3NOQqnKcXw5TxKt0IvhU94ySB+L7jqgx87MmfBN4bPw9cfUM
eWgxpqlgG/JsBeUbkXxIl0tpRNceva7HKsn6z6Ixh41bW+MeA/ES995JGAUutFxa84iswQrZA/ar
ySL+sa0tfdLKYJoHY5ZoMYZjmUfoBk2f4kAckoevyQH78FpP9RUN6GFrMr9bi7I/0ODBYRaHNyPr
7sDRg9Y5L0i0w7zn67zettTH67apInLJCr/dgT/V7+7kVM0pRelIMpUHyyZKOqJWZQQ0Om2T7Bh1
CcmeoWC8jHRgWEV1/Wb6iwm8K8EreoOFOnw2neFSw33fIPgsb5lB19uGpLajZdQO16eQqZYG+EOi
duovcnFiHI12xQweyZT0qhs6Y8PGVvoJywBe6sqpD7of+11MVPnRLGGL9jNQoek8AON1u+FDojvC
ZaarFzdvX3MTBXEwKPzviwadAbTox3vGqJDmrTFeD0KdsJUUm5JO5XWUh8URjcG8L+0a9IJms9Mm
Y/hoVM0B1wo4p2GvgmkHKaXZhDj9mBQSFSzskummYT00zoJUI5v6AnuQjOXaSMa7SBUYvwDcdRZ+
KdPeuMUodnlHnMJKmgRKBbV7JWRZP7OgqpOioXyw5paLRdiRU9Pm/cGTWl21kmAlM8u6p7DPg0td
tzjCR5KAV0B0vHdPklJp8zXe4ilPNhbbEbGGhblF316eM6swoXrF+euEn3ZTBBEaU84VSOko5oqt
CBkmFlH+mcRt/cghmgCMNJxPRPOoadPU5kJi1TRVQ28gthTPrM34LI6OBWnMDwpUaLyNmPAeinHs
TPjNhZvtDb8oH8w8iwtED4ypN8U89+kqOpqNQNAmCUkY7ognra8Gv87uq5mICoSLL443f7iw9Vbu
dCnBh7S+xN0KEmKLuROcbpq8u8i0ocFMP7Bjp+cMQvuqcAconTJkz8WGBV2LEaMQj43qcXE64RtI
53TNqGl47Acb7DWOskMeRPHOwl/Aacw0Jotn7it+gZyAUdvWzAk779SgH5phuDMIVpigvvX9E2+5
OQ5Ti42mpMa0IYWvAsIe1xHMerYl75iX6ZItNI4/By1/NLFTv6msf3d1b6YrBxPznW+E7qGbiX+e
FboOfp/hpCwsPhXP3PVsL/nCFWavweyPVvBW5MV7lvQEJPKZV9O3qNa7LOrf8NwHW4sMKjkjnmiA
E28lqRmbBTW/iRoeffi/wEwy/JVR08XXSVEMdzlcW/pL6O2CcjAuuK1bymvSJF17kHexMYYPZhgY
t2wZ4b6IZouvuMsfY6d0b6xpjs8BlKl5NCRdBUJl6aRvtFXGW2PxYkcEhx9CMtHYTyJy3Old4y0h
/KdsgurWoPfUNWPCGk5Azpl1eSys9qGJqvvKXGZSmBcb1Ya0y4voiBi4fxrMmH5vibDFHEq1rlWD
+WDsQi4RA/KTEoObkQUEV1VMJwNSR1nZHo925sW4TKNAGKQVAgJ2Uloxa42GdBMWsJBlXyr+ziZB
s0NVesz90r5WXt1vY1GExyId4gtVo4FBNjIPHdr6g4M+e59Og3huSYpbadnA5nb74RhnQXlWQzbB
JnFnCdvGhCfhxDXEiCHVD6aF23KUcXjHqFFxaZ/tZ18RuMEhACyD3BjS+AYvvYpF7gEzaDukWE7y
RB9kicfMy02FaHdDDfxSeX5129MnhI/N+q5o5Rzm1HYw8y8FahKYx6LXWEWZbHFwTtSaFDbWJjaL
kVgxQOQyvPOdNz050JiZrydmdi3z5phJ9KpQw9NKMnSoSI7R+psaoV+P6JrX1jjjGAxL58kirouG
nh0dIGfZaB0wtGuHGEALWd5nIduROX0L5WkcCUvBU5s4mkQPck5IMm/x4pup4z6a9uxsprANICyP
CvF9E1z9/hItCBz6axdXWoidHR9aqMf95avL+6c7tF9TA9vjBFVopS7zq/VavRuv1cNw29wzOivu
jOz296/o0IH+0ysqWxBXYdq+Ql3tAzVVvyiUB24lOVGTwZ5ZWPCRlU3crhFpQJQkMU6u2Yv1dT3R
pwQtmUYfggyqrSZw8+cslpSbaYqDHWnACIekclu8DoGFyFyWWpl7en7GS9Nq99FVPr1iNsFBrFNb
4W5tU3LdxqqsTlZep1eMrMYjj5vY6RFgqauQodhNsiGCur5RKod4UfqH2KJDNTOTOZh6xK46TNGJ
LMrH2Ru3he6OoPTSfWYH7UY68YBi2XoiV5z+kDeGhyqX9zk0cEqPoT51aObuo7wPr2XWiRn+1aAv
ke/O7/YQY3/LhnHYJGNcP6P0oyUGwzd7+f1nb/9KTBW2NH1bILk0BcJLb5Fx/+nbbmC8UqwtnPaW
1nKRxsdWBt6Wg8zfSknhJH0L+oPdGmgRfQA3DEKdPRhQ8a3xuJOt61KFP6Ye22Ke2RNcNtGcPQYR
r7Jwy2fL06cuxnXdmT7nRGMNDzVxcnwAhk5phSUWK7VohjNAB0y0ATmrCu6NQRD7V5e7XRre1lfv
Wy9t8OCrI563bgTheGmUp1898+Srfz5/9dLtr756tLTYsfHOp68P7H9Ng/wXevH/I7hiVyyL/P+u
LX75bNp/W30W4Xv25+mU9Y+f+6e42PwDcSTjJYmrd9k+WMT/mEx5zh8ekV8eT5fyv4ZM/6EtVn9I
ljsEYQWzVymLn/n30ZQgeswUkkas8jxH8dz+D0ZT4tennBEXD4nLo4pbkbbhsgP96SlXS+5W5rke
g+/kG2axG2WbjyPEez/Rb1AsAZNzykmClQEhrcbyAqn4XzgiHPOXXW4RUDO3A7/ssdnx2/31PSSS
wBff9ElplGAbUaf+VMq8wQfab6saD7T/nRAhkidktxpd4IbNM+2LbEu0EVf1BJxBUXmHaRFESc+C
pDiAXAgH4ruj2VmPZt3RKrCOboVP1BLqbtJIF0u9ZPtMB2QK8CTb6UCDGr4MSLjKIHzE5Y/tOj8U
Al+KiAPUMTV/IZvKwvJuyWLcElHPy9Q561yWK2x3844QwbPd9pRvgB4PE2lfKgYiZnz86Rn7m26u
WBwi/zlOVEzpPJsjyLNNjiLfUcuX+qcvja5kzCGQe3snsB/nHp1xm29S88BYibECIMIJSs/aIRED
+0GA0S/UW4LEibB3ihN2O2hzPsoDnV1TDL39ize3iNF/fXNMQCWEJVdY0vnlzaVe5QYjGKK9Z9JA
GmENepj2PRl9F4P36ABUWAsq93VRNVekCedrIzQef/8efnXYLJ8PH5DD9NaHx+3/0uxWPBlJNCdw
ekvn4KTDywjZYdXX5gvA1zP8R8KDzWALKyZf//6V/+abcSyTX9tWBPmxbv76zdSyFuaYgC2wFMZn
M0dy14wvGIOz1YAvcc0Duvr9K/51tPz1LPjsBr6PlYnlK39ZPDJIRYVGHah1hNatoppckZL20Ofx
99+/0N98qNw9MUH4/G6e6/7yQujk+aSXVaq87HthM+g1kp8tT1+vkx+pVZxjLY62vPv9q4q/2Rx8
4S77pmU7pmP+8rJjZ5elamy1J3Dvu1DWXYYzMJz0ky+c1672bnKrRZbrgjDGeP/7F/+qr355ln0p
6N0yRMaBsbg//rzQYvp1M+ZqgtoigBkGTV2A5tUGrwhqJ3cIrgZC4iBwqsxHVTXGJkEhGrmteTKb
pzgmOblLvV0o7UtipDM9/PGlJ0RpXTel3H/991UGFRecPaOP1Kv33IEY7cJdp7vLpOko4EXsk96r
15FvMcIkVtxFU99BGNtVfQwXZUbJGUNJmw3gMdq1P1Subw1YRzvsYcPaFelaTUiEJADVa6zjJ5z7
xSH0+yXlB/tphhLzGCC+5jKC0d4065Uc848ys9AGTlm/mar5PIpRbifoghjt6ytn0vmONG8yHy1k
5wk8x3VZVJtQE4AB5SJfR6gip0DpbUM5tHUd8eqNTUfxR2WOpDH7F9+T9Td7jo8Rh8PUtBczzi/f
01DEckBfofahm/4k8xcnOXT4OHSu8xHbs+zPbud+86b0zTaznz1ulJHQR7tsr6a0PHc+WLZSn2U+
mZwwYgf9Ce9L+Bz7nzKMf1b2uhYYbdJlOF4Fw0JVIk6m57+epH2r5yldMyQ6//7h+9sn3+d8p4up
TMf6NRSUaYxdOAFw5rkqr0QS0CsAi+HW3R29DQioKzIe2e6BmKyk5Wx+/+rLJ/bXJx8JIYUHG5Ln
uP/lyadl2Ax+4nugyKtHVaozrIwzCLTHuszf3MK8iTTd1t+/JvvIX69Yy27mm9TbprSolRS2p78u
uCoXFm3ShgXnQ1Fs8uamiPsdbwQ9eJW/4Xp5aWqbzTRmbpYmolpzxY8P0hq2tkC3FibcORei6JQh
U+zCG7EZeN5PpkHfMgH5hFaNo9lliMRAjKp7SdjxTMwd5PpZYz/ukUhH62HCpTK4DnFFtM5oLPKK
hXUVpsVj2xDngpN4ZQYtGFHil0h57sidp3XTVYMi9VczxE6+5eZor/QE3Ukbj5brPKIW3ydd/DPv
wVrYBJRgDekfnLFawaOlOZiPwM4KLJbNg9v63+Me8nRmfk8MACPGzjEYcXfsEFiu16nDg+rTy7LL
hllAS0p0diiLep/55euMdq3TEBbsHNGmBpnouc5pqXoE8jfBzXhnDzi9iEg6tUraUCs5NJoCaXQ8
fjCYSzdMB0+FzMAdDIA0qXLuq8F9WSqZWo/Ruq6zN4yonOH+gEQQwgGpoohK8tuMdLhtYL2XDf9C
FBXAV+MjTPuHekgPntMfxxmcuzV+MjAjiEiB/yZwZfFE4IvvX5NmgMOKR6Jz81OOnGM1kvuJ/Tt/
Q4af7ECoxz35sjCOAtvelk3/AhSBznFH3VeUPysPj0ZTZD9z+qoi6rbdWFyy9tD2fJ9Oln+fk+7i
u8iXxTysEM0/uCWvVge8yATVFYguwwI7e+4cHq2svRkkoASAfz/nvngpwn5vxROCUv+WdDUUm/F4
6hxw4Q1p9msmjfsgRtYYBd5jMLKfSHczANDEqFRvpppmY0fxSyKe8Zom4SEM2UCqlNe3ax4lpAF7
aRJkBp/pXVQVzi1K0rWXtB+AHXdszCBMA7NHm+4gdXkcm/Ye3AboLsEgHcTIqoj5H4LCXlEOPFpc
b+kK+PUuHdLvOFme84b8A1S357GVfAfmOPAA8hNAnfmOpx8GomrddFch8vvRmEmkLJGMzzppVzZp
YVXB9+RV/jmc8LbMQ7lDbuWQPgDwd8Cc5ZPIxLRWD6CfQJhhRiIGu3Fx3tHNbfnHzQhuW5yc3oP8
g4rbT8HHIOX7jPKWzrHDuRGT3o6fzrguOzA1g5t8Szm3WHsgZkXBMBRfEkpbFAaed6hKv1plIxwu
2YZPyxMjPHAKhFeuYqVeysFB29kpE9ois9HMANhpmGRDTKrfOkG1ibVrHUwubqgC2hdTOOlmoJFG
ADokGrI9mt7YpbWIt3Sy4AD3TO9riX8hnMIfBnP7tU/VAi7Kp2+p02u68xuZIQWOIAtADudEZQfH
0/TFHaYMx96dENSQXobK/mgim+SRIGB+zARCdNk+KexoTYuU64jjfdrYwuE2sc1kAlgCqynLWTki
pv9W4PapAh5gSs1oRT3AkndYSFqf3ZYqv7OZIloMBBL6fQeh7F0V4duCIgpZZnElkNRq45uG5pOC
qObZ14Z+jplrrVBHG2tfV2ecQYC7qfDASJ6jYngBfvw96PQ5z/iIUjM/940+kf+QbpYr2lDUd0GL
opiEAFeDOi4Q8fQLq0AQrOowq9lgflhLE8de1bZouIb2wKDxhSgXKCZ0cra8jYRfWmrSKL7O1tzo
2YAKbjJZrq9dFqQbVJCrxWvd4ZlhX//Qmm8GfyT7n4+cD1MMPzC8kIUt1ovQnVDjFG3fRM491h49
5O0OBtwN06ZwNYj6eSxw/81pyUVherFGlmKxTIYx1e/7zsKIj02A7opedSwS7Hyuu9UAr1kPPXOM
8ifwUZSVzC/xQ7joOlzN5HLCZuk32WsNkpBEFsIFSHh8YxS0cGOMlbTzamP06S0PzEOex4JIxE3V
mPGh8HDnA3t6NMLmvtCUa8OySzX8JfRZqLGXfIdF6m8Hv6Gw6Y8Oumbtc5sZRjqisqOJvzwkHEwA
FgP7QTfmIdBkdJnTXR8TDGwhQNN9z7SkTO65JqFeD6d427sWwG3kEECjDZGfbL9FHXCUs31r5eXZ
DThsA4osih/rUFbjZqH0FXhUZVrfuW4JBMBZezG7aUf4Cr2rCvOEemYgeA/7En9+dmcOQtzgv2Lq
UYn6WPaYzMKyg+0zThcDot5GEEq++FbgtjF2hrooXoqSzlcf5z9APT+Q8vM+WdG3IkGgT68RW03I
9UoylHMRuBQ+DxA+Fvb/oLmKy+nB6jWyOQaqlBRID/rvA908vBjiRg7Gi5l6TN3cnnnBgzGmgF8b
jsxBVu8inC/QNIvNCCpxG4YwXflQGxt/T2UxUbE5S0yknyYoGTuMeSz5NndDyyk0YgkGy8McBGgg
CowxNd86PA7bryMWPiw+k2rmC6zm/eAxpLSwNzQZ3VJXm/gUw51RQKU2jYQ937ZPjDzuUh8sUCaH
Y4qT9iCXHV0ZEBF7wSPWTgyuOhjSac0WoY0B3LDRn1L6ucPQgpeMXP86SLOTTWTGYi2ulH0Q/tQD
afNWBYmjpwlx0T8qmJ43qkNf4ozhl7HL+qo39cUOaWI40wDFu3lNej4KRF7smdYlC8xxpXPsNC5e
zQ2o0bvSENdkpxZrsKtq52pNYB9w3tHmf03Q+afZiofAS36GFqB3jaMLx0v70o/U1a59J7LihM7J
w+rZB2u/RiolgOGurYhXBWB7qUvjxLzrHTmmOvOK8I0J8rVAoRXM6HuD1L2pIpnRM3BcuPGTdvHx
Oq2O9nJtDJ6+9bT1Qqx6hWG0a9ZZmB9wP+YPXSgf29i1CeqzwSc36qh0aZ4tBP9byqlwX1VReTRi
EW2gZRqENowfiESQcwkgSnkxXCEXqvaCFNoVmdIvuqd3ZSB8JBITCbAA35rbBnR8ZL9lkr7p2yRN
mMeXIO17asav5pqZcdw3CwprjEOW2dDSTbbvuLPtPZit11VZvIrKSM6h0reZjQ2vDq4Y6K7KRQJs
G+aaiB0LQgV3P8g5t5mooqOdXKVufJlFRIOacMCDLTHRWS02Y+kxSE1IdYcCsorHliA7sG1BGR35
pqFMUzfv1OjuLDJz9n1ltlc9QxWmlm3HdYnNnGznyU23KsqOsYc+O1AxY8bCk3vD9TNqLw02iTQu
ZWc/YiDmK8yJ2Z7Mlr1bdS8pcXQGyyixxtuebkzoF2dW3N6Hp42YdNgPYLsEObEzvosNX8KnAc8b
dddqR2NF793UuIr0dEas/EK++hHOBtL21rC2tO6B4MU7qhbAy8joXD90NrZE/8c4g3JL9ZsGIBfU
3vb+/3B0HsuNI1kU/SJEwCewJQh6UqR8a4NQqUrw3iXy6+dgFtPRM9NRLZFA5jP3nktY5z2xloHS
dWV2Ox/KUufGsf5F6TomJIGZ2Y1yelIN/P6+UNnIpOTwRweFBjrwhzEPdAu/38iP7qxJD+M6cov8
F5v66YiheNnEZhdDAxqenJZiKeMENzXPCQ0Uo/1vTzeFyYfWrs5xRXeJhbMdDVTYLvJRdjGyoORi
oWrB24lncim8VxaDLizHjEMrD8we6ns/WsWhU++dN7jXGgFEMPhog6pGhOZ89Yzk0K8QU90GJ9gZ
YTkQOaP7y7CtW6JTM+fdpbEOZGe8Aas92N7yR2UuNZ1RNVtvwpvbOvNlnPV/MyJE14qObmrf7Dpm
FoAzqdax7GO1JFN1OCcWoOamekQzgh6rTP4UQ5kgI/TPPpuiDVpboLKddrGQnCMUvVsQwfC0c4Ta
tTqxjnnXazoPEfMpqXSn2uQ9tyEsJPxSSozvFny+reXAn4ta/mced8UsxtgMpAivJOWKxbsDstbQ
rwrz2l9PIn8pzeRqTO2R3O3HDC16A2pzlxJqEK1iImfErDsAaBixv1r1THna3ZUrL0sf5bu4114X
B40l6iu8F8Tv+Gzh23KuYfNEl4kDEhkbmPmhDX1tJt3YFiAwbHU22/pYcKVQYgNpJouUuJGHmNLX
OT0LvOLwaV6a1kTK7xFSNY9fc2zBcKjErmtGUFYWAwYjfp094oZqgxcsZXUzehru9vJH07pLkqYJ
tdez561VEgwAvqfkGy8uT4+PMyFqshcaghA1gwPLvQ/yJOXQGtEVDF6591GMIa4mMtqzgKKiXzMC
qYajCQZz68DCMhsM+a6Z4lptuROysdsQR4bWZramrenXr4D6X2zDezitCcJ78G9xO7I+t6FitBEt
0VqWzVCfg1g/pn78EL7xkvHRBFY2UmNdrGn4BITvojOmYS/brKOXIpu3m41tFGO5gyiNFYwSRxFg
t0V/Be/DYgzfRC5Lz+RtNJzdvLasvlSPqhf/uhxULiaza0t2bBHB/eYd2uuRd13i22gzfEvtud0Z
C9i/Qel7o4h3gzF/kqoyz4QwO8kOTK8NjwSNdmVSgFBnRobJJv7f//+PjhHfljU2cS6leCZB1Nsb
iUesiU0blkQJIruJv6vxSqdPfYyJ1+/i45SqIKWtJ1Ah/c0gKJEIPzw0fOpC/oHOqEIOEkYU3Zla
BOc88Vc4JZa/JA1TTGUjqvF0HWHYlQjnqdhWnHMpnvLNYENw5xTawzGB8p3PF/Lmmramx1XWXxuF
Isyx6lNMCRnaybnwsWtYzVZfqMuriqxGrKDNnAeTTC5AQP6LEKVYarrpDBo2pYAd49ZoMjyKZSdF
Q1nyWJl5jKxTvmNtQakCQJS4HaNc/rEcD2ucfxBbxXNrV39Z9uytyXjF+DlsEDR+ZkL70yakrJAh
60FlszNGk3bqplug7SSB4YCY+uTFV9ETIvRd1yHiyJl48H3ndIz+HifQGKbQnjZmYNCiUNJ2B7ID
7yptnuwW2iFa+IOS5n5or26kwOImNPawNe42GyKkmNF+ruiPEBi7Whltu5nTYDFA2MO9TCrfRajb
QFJffiN3DUezpjB3SEKuC+L0FsJ1U0NjF+WveilmA4OJMm2B33aQCVu/jlyF2ciPKuEptGRnnsZx
uaIEigK+knzTIsKnwZQYY8wj78tH2ZhwZurlIdSWy52kwZk1QdtdRGIjWcLo5bY2olhc7ys5oeGa
iAcoKkt7yL0KEcyM215/RB6xLOPSgoh1gDCsY8zhKVvJ0X72mbXjm5GgxhjgC8j7kBDU3icUg6Od
fRDHFAoeH7t2zkONK0s0goZwNALkCd84mBw8Cti356X8ARhwqElsgKElf8ak/pcAJp/x86bD+MPu
YBPBe2bu3P2QFLpKEQ1Q8cgJV3MmqfBAMxx6cqhY1xkC+RbRLGDqaE33UFmBgKz8I2gkXMJAAneu
/7X0JnDIqMFgiZ+l8ul4U3p+IlwINSr6a29n+1wyIPCILghaoX8OpQ8XVQfGkjt0FJEgowFHhePI
XZ2Z5aYWHoxyt/mwmv9YNqTgWx0481X8k1UFwX82IETkqXw8pDiRmcbEc5dmKkRdzZQpTSQFtHOS
Auy9MPmuWwfQMMFdP2PHyeTK/pb6xbaZcv9kNa6+NVMJIL9Vx74vn3wbvCpFHj7gKmwE/FKXYJR0
IA5Ec7Z+qz0SMXz5P0v0woel9gOoHScaf8Zno1BMkGLO9w7omErzz8LGa43Km7sPlNnGmcneHKzq
5g/VPTLsOPD86RJ39qN1bnX1plfdjvw23CoYmxDzely2ZD+hRN3ULucOqHdmkrX6HIv8YSXKhk4O
XgrZcFWBB0JoF0hpfpu97mL4q46LAPuCbvEglr4OcQuEWUlU+zg455Gwy61JSkI7RZdWRx2JAeAx
+d2Ec8kCjbaknwWjsX3UwdEYdP0jqz+jCMHyzGQB6P0Ta8zrZObLiTuELBJcJ4SsT5SS0b9icLgY
/IbGuScpYNTjY/2M/OEKUryggCJ3Jc7FF/4rpFmV/+rJ2rnMNTdWtugHMwRF1wcJcuSd2/NvxPW3
WVhK75UQ9tmMcf0nFM0YARvo0PKB7x5EbF7c3FQPfVm8tgwnHxhhMAnN2k4XdbNnOhoUlER7G/j1
FhjstmA2GjQGb9nscWMCtkjCJTMQeQSkwOicMsx8Yyf7irzBRgYPPqWN9qyw9POYIek0Ehh6hSze
kvGeJXa600Y4+rlqC3K48Kq0LamVrqwg9ZGnuIVqBhEf04bVUfs23o+pxfJ9qDJMgBzzIdJesLgT
4Mk+LmtU07gUmMNcW41orrqIv0orc8KMZrnUTHUxZd0jMmJBHJEyOmZkbNij0WyLSEVnhG4XR4zL
mbreO6KsQ+FYfbMKIkqt8d7aeVoRReOh0HGG5ozlj23tccIrLT54uIGWdkJEZneBo4sjjQRzhZhR
bbYs/At0slZmtKOvfiS+Yr1fx5CV2OZdgz/PSEmVRBRxGKX1N5WUu73lXC19uGk3lHjNQenTX7RD
5i4THmaV6kk06LTLEkxNBj9ylQvCX4kpT2b8T91qhcshNKM7/eF7ZLJZfCBzZlbsACrRymybFw5C
mRjBJVuPGaRNjo8xcPh0clmGtY1FwMpPbK9FUNb6shWW3u5Hy7wWoNYmIu3hC4X5Ar+jHt7MuOtO
Al8APqeu3PDxrSX0vhvxNrW92yDwb4+Lks+qJ+vM83UcjhnWPwfDxFoQqGF61ftRB0iS/boKe6XW
sXVgbsXCoByZwji7MmcSVzhEuNn9cAG7GpCHhZAv0Z/xCaM5TuIwsp0kKImBaxe0o3FnPePf/ULD
vhxi69se6JsTP9pWZhmFegXRChku269opXzR1hj1f6M7fGZArqvIGLZpn19m0X2aYNwy3WkCXHqg
rp1PSRbBpoeYGERRVW/HARCDPcTcrjaTeMG+ExwW6lIuEOalL8j73xpShheuy6OsyG9cmvF5ljbx
G2OOqa4awGHNKMcr7UCp2co+DxZAmviLWWS4VxaALDIibacs+xfLb3xm5H1xeR12LEvy1YD0b17i
VzenmhHpcxIj1AYYVW37IK2LEsfM0DGSTv6wTN/JEr1J1VlIgAdmX6gZ8nAsshdyGdaV68p8zKr/
iij/G+mpFig0YKFAmNzW58kEnbBQER4qm2Fn1ZGJw+ryuxX9GyZ1gtpsHaSZiHd+UWPOcZe9I+Ms
rHkce+9LOk9FS7XBZ0+IXXJo7eFNKV/fp1VzRBa0teTcBBr5ageJSBP2yULH35EwwAtnMGgFM0mB
1hOllteZGzTM9nadDq4aH2684oQ9IbnoUvrYgvN3duk4wOxAanvSi+be6zEByDXxTLk36UfV0bKN
qUuShNWfwOSVxxLneqS0Z8uUxB970X1EBBzGBRUVe+Ax6rUt8wtcSR6cr4zqiJfjZ83EwM9cnDDk
QAPqG203lOMJtThNadp9lEaIr2PiN+x+6xGXck8cRuf9yVvcHHHLW90K5LiuZ/+xmZgEdrnnOZeb
PBU5vy313MKuBSfDxvHMD1VKtUVwjtSxLW+mTDfKm+TO0pmv+k7zOVIBHIlYeGIIv5uxdgSC8f4m
w9QSeNLUd3FpSEaj0UeXgQnpUv44N1P/aTkO2XiABsO3xlQQC5iI77DH4VcbiX/2fKI0NUXCuOyi
QKvlOkLnipUxTDY4Tcy0PosX0JHxmTf0FS35GxfvH8e25Sm3OAI9c90f1K6z5uyGSYH9ZRw4vQtG
sYyF9GvZyDe9bRBIFWumWp6jUbfpdygFO1uOB7BA+j4zu72TvdZihmgPXGeA7Q8mzYS+1Rdfpm79
YVWDR7jGe2P58XtTGS++Hz9hlx+3ZjSHGciWndYWIN7jam849uvcE0YjzF/fn96wjsjNAC9eIYQH
PdakYTu6v5ltDBur8iGW5NXXbMPKach3FOXqmxwd0DMFF0a06Vi7hXSeLOd6TN/E2jA7dQDsrC6F
JYpYpeajPDTkSvCC+LkuNjFRY6Gh8H8nxYTYoyYzfMFe6UpOjBmB9jR1LybxiqCe50taMOZF+3Aq
nIWZQwQYxDLF/semSN7RvoLM052N0OdPZvO3MU1Pjhu5G2/2r9DUj6lMmJGQyUZGRmvt9bb/sWuq
RimynktQCDjV2V0xEOAPvPZLEUGYz5drBS6R64exsWo/MGDhMGKY1MEWc4xl57YGW6+RcUrV5SDI
/QwoWP/X7ZW5lTqc2ZxehLCufNsn8Ku8qAl6EzcXUM15tIKmmP44CSC1pSu3jM21MGXlXURmfjVy
84bzNdubCS1ea77mPvO8dd5+iwtMYcP6sTo6nqHYh3m/wr2Q/IJiaxLOMcKEPoimXo69UYEBdouj
3z3GhAoce54EVu9yvpKUNZXjvhSTu0tmvkMsdsdpKsG/9NNvhZt8A+KKx9TXbzyK9ZvtsbSuMBiB
5toxpFi2fZ+TojLw1Ha5Tp/sth+V5fwsIwr02ByDdqze42bSNsNcPnEx5yFLrHs+0VkmwqG2BedF
fBLWy6Err9N69WUAi7rS+fFWL8dsh15SPQyTlkIw0KL6s7ptu+wozdjwEHuS6NMr2IWKubJ67isG
hi4SF2MhwUUwmEdMvVKKGSzGeYj/mQ6jA5RVJq628Sf71XHATijRATgmcXRywCJ55ETrWCKkdhGa
zQLhPJSs9q2o/3LgxlBMAbbOJ3j4yzttpzeV3tYi4Jg1IuFWM1kQRol2OIk+7BKUTp87TzCCT+UC
954Ko2w5JVXN4TIlDeA79bSggJ8NEpg6kX7iiyR3xdyoFoGmURXHEc1xjICKuafKdyxwfKbm7UgT
o+xvYhdem5pfOMErGcXmkxdpCU2U/SdtI7mddPZ1Tc1iU9Bp8lDcF7/5mlMnjL3xw415tCsPBo9y
QbDrp0Vp+3Eis0C44jMacXxZbAJqSHS6ZV6S1syD1Kp34AT/JvO4EyN7fSfj0lcx+FfsORs2Ay1K
B0EmjWa/kZ7QIa2irpZ9zS6gaj91/DCNhcLTWRiq44L50iPAbf3yVRbzF5ct+gbkHGlms2AC5bKJ
iuxvGY3XjIgzaTgHFAVPlaW+2sn1eYRJv4uYyWAZN/Zpf+t81HK0cXZYav1ZYqXcEKS3RnXzTzeA
EZgCvOQuanetQVxJiEAHFYQACGcg9DkCJtdSorUZsgUvTejCWEQKU58Pq/Avdlb6ux9b2BEfcQ9N
00cMvm3S5VuPn4AfAfVnSN5qRGRklwmNwIZoBxa35e/ER3LEMwwCAV0u1Zx3bfNoRa+CAl8mi8kV
pt+NUSQ/bmaieiDZKK4AVBVOe424AxidL2E8wZNqFUHNUEexnOnVm6NzfvZw8glBKv+5bgSZvoKZ
CJCfdEb2mUjucwbdSxmwgWETNox/7c47CRsoK0HrJ/waBBfzdxu9JOAqomNHbhHIUVy6jCVNvcJF
GqqrfDKeDfDtbsIVPvpnOcJqyAgKYY/nwDBMhuzBMoeYRL376utqx1tlbIjt4ttPowcBQpZj34bF
OZrOq3TcD5ZB0y6OSzi9LOkAx1KSmvLUj7k8eaY8xzo29vJa5MI4jKxLQ4IXLguKk00/8IJE04I1
vvqTTIzIE5Q/fqY+mBC+zdRMV5xEleL7duacV7rempP9yPtBvozyvyUBc1VP/d2FnhA4JGgRslzu
2QK6h7TTblaUfU2JNp1K40lrffHSMYZI+uS3IQBwm5Mor3SyEyPr1ZzL+STKBKGGS2/If6JJ35ax
E9qOTfJWC1eCKblI5rdKd3LOIIptU77omGl8d3paQ57SjrA2rQf8ljuH1H2HTzMFU8f0AwN2EK0L
rW41R+lutWs1FEookIq9EeVdmLpq09UOQcEF+NpGz7CIAh7b4yr0LHC6dKRvSRRrm4aHZhM3gjo0
L1gB9SSMDCgdiCYhrcFa9v1YXy07g1Q3tv/EnK3UTpi3mVgZGSDLslLd3Lq7mePEMpAhzwAgok+6
cte3MGu8oiY0bsEONTBXWu1rJoOcDSHpuyGLYaeSlutW03ubifRiaGa6HSQrArk3hg7SQQybtv0x
Y6yyXuSTGCfnt1yfEdZ0ND34RYVZH5tywGsKCV+bQbdOjYFExqneRR8/4ggJpyX0MB+8gUsI3Xuc
s2KvrF+tXR9Ntbyg7f2HyM/iYGi8cJAz0/rmrWI3ssut9HuZJVKNGeWJkbyStce7mLOzGyWybziS
X2rkKnLT6D2KGSfXRNw58iUVmdqTDHLQTL/beMaCbqRzEFxFO6yJa9Qk1F/33UXYUy4cXVH0pTqb
0XWToFtOF0IhY0KyRvHUGeZ7kWHrnwqumjyy1FZlDnNZkpKhzhL9FzMXyGOOhqitkQ2B8k6SbV7x
wlsWz5+gmNnUTQFt1y8nXhOH51HrX0iFNpm9rrsC9VyYrBwIFbvEyPWQ1xCpActiO7O13fqmtrNJ
LzJ7/lxLqCIg8wxS9IjajSc+9/A+G5rAxo26EkZIgHtV33VaQx+OhMAcPPytJSqyDJzOnuvlGWgy
/nNPBKLlZ59dzN8t6Wz8IHgBj7QxZBSn9mepxc+lW38Ip6CUmNcArILQvmhxmYfajU/lffazpD2N
Ma6ieVkg8GP/q/T+wnZLvzHyPKM0oT0hbheK93j/xbLKwycYBcg6RB66bES3NGSSr9IoSQRSxCU2
s1yypgXVruBxZwyJaqIBwTyXHTs7N0cRVBKhwMDtExsmLapzqc3sb1eK/Cys78GW+2hISBSoHhZX
t9OSDlhxTpotaciinMJSlJJBNsDhooFDPY2K0tPFG2qPGPVU9F47YBdi1L66zdQWI8Jv6QBtWMr7
IJM3THMWmgmv3VYtedR9qIjoHLStTiIpShZolR1sJanwkZPjwx4d8QwdCCPaX13FSej25o3Sa68t
RA1zwaYboZKrU06MNxXcCiCwlfh0/CnsCPg9zTp71qY5LcNJgR4YMc+HeVx/pzqkS0O2Ya9nDuua
5T7qxnMTd69xyV4z1aYz7MjHLKZz5zTJLtHX2nAFzu9Y4VGjMo+LyCkBt1q9NI62m6OK+KU25Zmp
TCJFG/milvl7AduAfgUlSdQMdzznj9S0PsbY35eKS8UaMAVbUxUCUXtSoBDLgiScwXHvkhHPhnnj
xoxWQRAhJDBdksCcopR9BDMWS1kdYu3TnKAzI3kS8ZszeyxecuwCcibYheSXGop30jAUI3wRGi0D
T8Rbf8VMYFmXyD6YmhgjF/SRctL8nVb8xyCLLWV/zSznOy/YZBmtUR0HNt0APwmAdOEcNhUBaOl3
5DXXOvPB61MYmFy5wqXI91JSjP2jbN/meTkLvWHP7FT7Qq9ozcsaaRscUhLgi2H4cJA4BREjEKPU
bkq3vwWFtp3d9UQfQFMOv5LzMBhk9TNafzyG2luvsxBEwwJ3x8kI5WzT9OlphPACnqyvic8xK78X
+wDkDC2Rhbd5Kmc6Hnk0dAP+zwgl7LFgy9/UZEPVIFFQsov/Fggpe+SH8VZplto5ZnGcC4gWXBk4
jykfCevSNtBsmNM8XHvBtP7iMrdkc07tOI/9rlcwEjozfjXbdEQS499TlqubKWdomJmSBwJpB8lD
AlnhTipXQCJ5z8vpjzbgreZjPE9+G4dkTt05xTCcWva7ZP94jDOG8yb9dRaPZEcvUeha7Uex4DOu
ffVhF81/5jDzxMa9Hxi8TtlAkd+T0Z4SU82Hql2yZvUYeT09mrvu6Vg7teh5vXkK46h4w/AybZxY
vuEL5J/r5BL4M2w17awGu30dU6bk0i9vnbYr7cI4Vxy9dWu9od+BFdfnNLQA6UFpn5aiBU3g9C99
ZjAsh2HLNs+4pEwLN/aw6CdNffRluQqig7q86xGo/Gyq0wtZlT4qNEEerNOGKcudsZEz1ED661QW
t6y3/rWl/k+yuYwMNM0VFIfaOJplmCyICXMf0CA1V7lrhzkOek0hY3BXBUVU77VE2/WdMT7aOns2
OCzasTCZxTD9cPudVYg73d6nnLIdynb/pFX1CXTFO7NrFrfERtaNW1+MoX2OEoAsCSMW1T5FdkJl
E0GQKSBAB2gT+XwWQoVGUGP8mslAZ+ErN1zSwFnoptEckQhN7toaVFCDNtoi1LyODHLigrSXmbbd
/zuM/2CwituYpQFequfW7S/drLZRVr3AaUB/q2JObJ9vqIrEhtC46+TYzM7Yl06DIfdxwiYDpzup
yIqpA9m31fSatjwjk8t8qU+OwnYE+djdnoJ3YVsgxkCQ87wBN/LtkVWzRclFfZswuNfdv54PVAkV
HweEgUMXkf2hSCJ90/fOEwlZNKMMJ3rmd5u6N2UoWzNFBrTrUm9cX5DAGZf8PZK4zE1X5IcS5iBt
+ydVf/PCBD5dOv+4rOZ5u9WPTJfagG2HcxxNhhpx8sRIpjwXeGh3HFb6Xics084H7TmpHezpRnYg
1oYwK/Tvh8ilZ2LlHVoabCxZFezREj6ygl/uFEfyNZnbN3IXjYtXC/ZDDdRCwzPVmVAUdZaFKI91
hP8YMtDVq0f/mpnjqa605ZzN6hfbYXrsGngU02z+8SjDzhRu89nWZhX6TsrFPqNriz0j3mp4114l
89QnNmxXP8vtVSQYaot9BxVB7HsTL+RuWvIM2OVjKPJun5W1uiQ2aHmFXi/IipqJoZU89OI/NQJT
7DypsbNSW65WH/gx3v7UBCTfTPZt6YkORKTw140epI99DaAyT/DuQ6fLH7Hu09l0P97I8UugLiKW
iWUBIUtoYKL+ohKDQWsObZK+TQQNrEEEyEclDBl0C7tSErUhZjtWsBA6EGhcIWEdgzRbEWkLRdMx
Mew7QgURRnwNjFrr10xjAMqI3A5TXieveiUIhZo7t//rlzoJy0WyE5QN9IG4RwdffST6PaLZ2JaO
Z50YTm01T1qrK+FbGqy2lslYApW637JEGYQel4yUxuReSfWrmWXiyZ6c5wFlYlwNN0P/L2k5ayF9
CJjMeMy6mnNnak4t0RNbHclx0NHls0zgaqx1xldjXXz9P7Eh4UJGoC9C10M8TcQpADx3J8rR3bZF
1Z51YNp4Pl8c9CQECZjPsxGN/JxRfjZSHDe4DghTXIZ0L8mj4lCmo8b7R5PGqLMk3pzaeyXEUVQn
grUjcQHrysp/83vDuHRONRyLSds7HpoS057f5zZHQQ5WAJaogH6hHMROLt2MWToIS5f+ySISQvRF
u+3yIjRJoN1mCkqNa2N06B3dYheGOj3JY34iPQ3s8T9bojYzqZ+qmjn5QH0Yyqg/djiSgsY5Mtss
z4bTXiZLqZOzztzA0V4Mq2QKKpmNrAIvPyID0hFa2Kuo3Am0LPcmYr9JeEmRQYYR80j2qAn2n1tg
zJfdkk7+pc/VS5owiDTHQ7LwmyejVe5RxhzyPGEjFMmXfiYQsawSNNbHyaS66Gc7YH44gxryNrEc
jxb7u2wBC+/M2FMqs3l0ZLk63VgeSg3GDSmG3H5KRwLEtsv25zecZsx53BxixizQW/QlUJd2DDW9
j+g1sl2HOz9EJ+CRqZKuI6/e2UUsrwnZY3FJ3jS7BxA4C2HHTIGoV2SWoRLSKcUIiGa5pYVuMWw7
MpeZZf2L2CDBX+KLNdPx4cuZBASt5husJqxlnErckfl2sm3y0dvkx0na8ppkajeMK9japJVIYSaE
3eAfFfvcg4I6sU/r+U83kiKgzDfdyJ8z9gJEFDHxa7N6PbKLs1G5zPH6mALA/pMN0zZzbKxtusk8
JJpcbuzsgd9jjZzAgRx92bPD8O+Raz72k/xCPjKHHzrGyO6e6V8ocO0SoiYUeN22eMXMW2RXe1XO
N43eeGeoJ1rxOlwTdBFOrWkFRwauKIbsJt9PqX5hknQpZptOpVf51vW7E2J146jkD7CcABg4Z0qP
qwMW8EvRsrz0OKkhnlOQNurZtGvAMBE5yRlxv72z3Nnfh7adoumanxZMllQH1cnxinsvFGsbc8pC
s+aA06zFCZnCzpxIMt/avdy7TnwepC8uHs64sFKMesw0+5UdrobIgiVVe3hBq19OzPTo8dFm6Poc
ke6k1NGI9e+W5B2rbOtdTc3V9yL9vjcF09V4ct851/fVSMiMuwhInhgkuUbDOUXnmCR2B+DNfhLa
9FG0iQzraTqlrXvrZu/dTqgCjXbV5SqkkmVGeW9LZGi0+2EHuA1P9xeMjK3NLmU3YgBjpPJb5mVP
PILpbKTNBGPukV1IvziyQEe/W5OxvCyrzXQ8gDW6oIZknwFJYSeaoiVGMvot5+R3raCBGhoMFfx4
nzmIuqK43RZLRtU+Vns3W2m6SrvVtfmpEPN7nb8cJuQaeETZE7HTtxF2ZU/OKi8aTeMYGXN7Rm+N
4zNptjzTBgjpUz4Xb7hQ5KVk3l7nefrmWAVz7vjJKJv+ZNr+x5pfKS2pgrgqqaxcjaTjcWPpHU7U
QdYs4Ynfi+U/T2da4PRIyX312fXsRbqeotF1TZvd1fKEjTg6RZb1bA7pfTSwn5a5+NQJ4PNtxi1W
j6jVjEvtaFniRjhly0O04I5aA4QBvgQD68+pHR7AOOdLU8vHkPcNu0hP3Us0r3fIbT8D2sDT//+b
t2ZgaqOygun/NV2N+Hu0iZNYkB7vM0vjGW3E54Jb70QMevYwipbs9WReNsX6likfEXQtluwSa7QP
hCAgZRp875R5UXIdIVAHIwh3kaRP7jrSNLFx/ySrTlOfToZfDLump+3pdV0iXXPjPU4c+zTlDgnl
vf6WDtlX71HtMFCqCjTu/yp9eJ/HUv8bi4EyjVwljv52natpIVQBlNAGAt5+/YvR3vQ6Ki5jG98o
ROBmahR8VuO/2TWTx0aNF7H+JTbja5r31bkhsDYYtcI6gRRMsVew6FLkuKXecG7qDLiKl7ObkS+z
PWB56nIXlW61R7ZpbMEnFWzUNG+XMdMJqhKBXO2RkybWKWlXFMxbFoqLFFhJal1hbr7rlYB4/7oY
7t/at6trjy6/6CoGb+yr+tE8ij4xgrk2CEb10yTsDe+fEtmf2htOOUg8wU75PlmkWZCrsR1weG09
w95rKYvVNGUFU9wSFCSORyCuX65K09nipUrSbZ00X+2CCMGtxq2OAiuSVDbEj7F+J7QKWXpFplhh
jKydk0fcslFpR+5aT7jFmz4ptjRrQHc2sw3LOqbuVDY59ZZK7mPrNdSjzWftmuAFiy7aDY7ZgFXz
yZjRhvE7y8iR7wgUgk/3Ia9ubF/FWj4ab3jdXpRv7vyJ2aa7dLAmxDupXWoLT+2OkOqQafaLGaEU
aVxKCtU2b0NvPxIzQdCTyH3XVoem4jp0ZDD71hkVjbZJYrQPNckrm06O5J6UX56RnbkHZ6Sc1nvC
jA9EnDUf4qovtzQSLObhK0UmpLISQQz7LjChe8RsNA98mBwT28i69RGyL37ijS8RiFocC85t7RZS
Hr2g9+sT+iiWmaYONrNgG4mNaSdNC+Ur5m2t9s4tHMQ8f6lNg8+fkrMaGSpIs3x2PYRWM60wyW2f
aZae+yURiHmmm6W5vxLNssULkaPxOxC5G0ROvL5psXZVEbl4nmZfJKCNTTZVT2pO/cCbpuberOS0
bMp+po4nIMBg1B5Zbsc+ZA44YpaGtzoeIy1wyuY/K0cD0U9WBJyQuntcWOQBsnpFWaLd2rR3j6yY
odjpeLqQQPUrrW+u6TBqwWyke+8Rxn+SLtRslWq6k8m20OuKW2MaCF0WW4N3xCqxsB8QKcCctYgk
S8O+zI17QgDnnJey+0l4VbbUvGiyOCOjOBkY8KAUV+pRZx77FIEdpuSRCws9HkIH8bnhe1moG2zG
+/nO1/rk9khF2I1fWPC9jMr0D70tH1Ly2HaUBDSfUjtbueHhwf0vqa2feeSkHrpevxlTx4Z8oeCg
h7hyp6mnM3I/uXU0+3O05Xcbr9uVSCtfCDqyLxrRJUXt/UeV531n/M0c/Y+582puIzvT8F9R+WLv
GtU57K5dZRAgMjMlkjddEEPnnPvX79MApSE4HHlsuNbEhcpjSAfogxO+8AbMB1sbhS+XMxshVzDj
baNbwJe0VcN+mQBKvHUN4NKhiSdc7axps7CL7AZcdopgpBxbE7ER56mKlU4XIzxuwpu2UC4C3yKW
lx1SLac9/RjioLRddV3ButS3HkRF9qIp3cJhgoJDhURDqnWNxsS4U5Xw0oGNPynwqFH6RpzZSLXP
QRKMqzw5DWFXTPIIrHyGABhXJ+gc1K/AixlksoqVAo8UsIwEWppxifVozJvuGbIf0tQpaIxafXVJ
YEpVQmuIK6nwplw+NpZcS1tCdh998RPDKKSVmbjWpHL9C8NLqWtKBZIwfXmt42soGt5ZUvWEmokZ
XwWGsa6jsjsRpaqbNz2AcaShnQWSx6RfaiNRfieQ8NwGyxg9XoWRkrARSF85ewR6oJDLW0vFNimy
CyxqG2Wc9rg+Bn2irFyXsiuEnepK97W1RPAz9khqb/VeFzdaKD7roPSXdq/jAREK9xppyplP7Aqz
uSGPyLulquUcUdXE1qkhy3ZO56Sfq07mLGljJ7B3I5tGIeVuMbLrjRll9Ua1MmjzOE3OEYz1z4ss
A2TlztwE2io9/WqZ4ycdGaq9bDuOHEgb5gR7H6A1UmAj54acl2wRm1sUtcZBXoRnYnovxZWypmOf
LRuIQNbg+6d5trMu+3DlO9aloIv12pCKSzRgKTREEvEBbi2lh3hnm3HlEIO6sR3e56bIbony87Qu
icdLVL+smh5BI9XrUgruW6hwC8l2xaki0oUvgFNNHIwSJih5Ataw+2WJa1VmJ8YKJB8WcIkaLIJn
6r4uaNTsrovc8FrYSKYjLQsozaSd4DQggwJSyq2XHP7yeYBxIOEvUPoouAe6vVVDJVy3XUdJSg6R
GpKaizSU2knTINKmZCW978DfIMYGhcnh9u66iDzEcxBPDPPToqMBT/ewW2IWsopBUMP69wMyx9Za
KQpMIkFOaoIOjiF0mXAmq1JURuXKn6sVB2zhBWdZx4oIDOHUAUsItFPaJANO2I6MfCajKT0J1K9C
QEMnzLy5JTdLN6rCFbLz92WJlkibUm6g/bIRLGmudzI0rOK2kTtpwrGcnRhRsNba9kHL6qmhyGBZ
UxmPOxu2Hdkgqs+JCJYe6fD8O1Eo5dwO4Jerg0L1NdYBOkolCmR095s7YNSkw5l/ndXxlRT13G2y
T4eR9okVQAfwXK4G9A/rzrlMkKEbZ1KjrSgWjGtY5A+NqL5Uuqaf5llDnEA4VZ9hskL1sqlWoFHu
FUPH9xNQhsjkoXd+qhY0xmWT79sYEFcL58XVwzlsH+4yhA/MgoyaHsd9muo3qAadlQjJKREOmjUI
NMq1ersIckKWqsie9ACGcCwlTxQGA4ESk4ZS71g08jXQgvgErxVVBV8po3k81SXUQys62yc+knHY
f9KmNZGXpMJB3AA0LSzAgeycBsv6rCitW9cy09MMEHITwGIRbCB4IZLQtlnA5kkz1o7sXmQgVGtI
OGMfHkevqeey1t/XUPQcxXtRU+WyKZtxmusPbgj4wuqMGx2yimW0V0piw1n3vveuvc1zeop0trDB
k8AFlMV3Sd1YdnXuxxBnY4t3i7T53ivJpdsnD4PshZBTuyqitZ3j3FLTrUcatVz0VkmFX1/AvL0z
Ox+zDNkIwLzY6HiCBwrCcV0FiISCERyrendJOmNquK+44kIU7YTu9UTLaSlpIS4/QTiw6zmVQKcD
051EXofJqK1PSklQx74ASwC/ZsorTXlnNo2zWzVyD/a8rcZVk9+YdGh60JCpihKP1HlLyC/zAIYW
JSODbgyo6Kwqp+Ri5YmgCaSvCereljUFkMh9gasLDjaUIQQgsS6pQUxPaOLIuonQP0qTREAXgfsV
BT3YnRVEcizEQCdAzBwLlnaaIJw7Id2fSNa1kZQhTT2asUWgDjID5jWmPtGiy1SWmwQlLNYu0ZY4
MzUNJKBIVS6NtXSK4oPkNDDBdQeR7iqj95XyCeZS7oVzUx5AnKjQiOSoCPc8qIPGOo4MPS1vhe6G
BUCE680hrStnkXeFUsxaFQxpkfe+S8BdDfYejXtZ5tZJ7aEugDl0B76sDMmDcY2L++QWiZToglIS
at3DxUkuSBfljCrWhVAooCLcSkDhET8aBDNecpHiProfV7KfEZEZAkEqwrk1mAI5FYeoAEvpqG7V
BZEPtJ05aSnep0prrjS3A87PKuldxzmV9Ka8wfdr3rvlJTHl14pN44AxRa1AI0ZGQHVOZhecFF1b
ThyqUmSFfkpdFa0DFHuDjdq08K7EiUqoyi4U5ygCWeDnaE6YdtXekf6doOJTbdGGvMzc9CSKAmuh
ySXP1UYIll9n9GCXvZJCCAkCvrcBUG5qOCAe4R8IeLIoMiwx1AxSaol02uc+utcbsWrXOFoI3nNW
BDgokFMrCrUAzTqXW5SPtIi2IgjACwOgkooQNKQ94zYT4ILgqjjtVPW2akEQlbVbLUU4LBc07y4a
oWtOUng5kzIurwQTa0BFPPWiHhO1TatRfenaC3fJb3UqwtFIqIFODRkKcb3QlPK6aPsblVrcBODW
o6UAypGy27qAddEgEas24TXGJmDBcHDquckB3wg3nGcJHR3nq+IUGG+H4uBolDmTqILrVmLhh460
lZLsUSnYVmK0cqH8eXF24Wf1wsj6R8voZgqIUZTGghcxjc4cqDyzIodeLgrwIOmXZZW5KmnQbgzd
OTepKc8rKTkzs9w9i8Fvux7qJJVtEIRSM1pJ9zR0if3bWjmt+8reBEE8LWTaQK6mmhTP+cJ9rpfr
tp4bQXmOCLB3G5Y+rjUxbUIv4B/77sAY1dEs4LwhUAH9ibKCaJ/7sjPOyDJmlcNUAzi6i8wmWMtU
eiE+WMse2cM50ilrSxDzpRlG3iJuKT6pmbUx6O3a5G1kTaa40jSyDyOVr7tQRHacpnfm5tOut6Kp
06rg9EA1t2WD5WJ4IyU2vDytBSyQoLeuhlG/bNXMH7pvT74Tk3rSckO94Hsa6HTCVG3m55nMvhm6
dCDqaj2ZuBkZuiQ27ToD0SYnAIMKhV/JrZoTTnfKopUVXPGop6I9BG1wFhdZjgx2JiU3KuIBOH37
5359JZq6vTQKpNrdzkhpLYa4qZd9cmoq2MHmYTLVOzf6Ktnyo5hbq8h20lsNhB4uhx27FPBIFmjw
tzwsBQhOp6Z3rsVO9CCisjIxXS1apG102vpBONzN4jLMw37eNs5FqojeEtt6ad133bJHl58jq9Vm
nkaa18FnXQPyrWnEn1uKvnI66Y4qQz13SoxV0jBh9ixykrrrOVpBxA1ylMT0lQrL1+6pOYC3oDzU
Se2L4ouLyg6p8YgcnuCY1lKBa3UEPbCSURoUqoU9NDFRDglR6Chxw2GX4jBhtP24EXPkMVzTmfOF
wTvlRA5iGGWoyNfaWafm8xZ1s4de9RaDf2NeGYPLrdGt21JBX919BCLRfk0N/zLDEpOaJPYlYfjN
oS104shesPQL6bLlsF4pFiLtarmNc6PdtG0hnTq9dk02DyhJjsKz1hWfDZXspJQT2lu1pQDdFwfG
M5zvHKzCqpCiicd5AT3OvOkMSZ6pejqTkNznMqm9jRUZX4Vac8+c7qwdIDZSqp+T/3HL+QlOylTa
zrhs5mGT4BSeiqjNDfExMj0NcMIIoJko6Eg2ULAXA2XVV7m3qsJsVWW1eiGy2qdGbBhTszQginvh
uq60YP9HTA5Ab1xoxrKhBlPwU4854Pxvuh9qk5D2N/RaDaVO2PYlEJhpHSXhtezRh0vTVZlVHXp6
N0EUuBfe8AfVdjnKurXOGp1D4nKnlW1zT2C1e2OVNH8RKfImuULYmAYFCHE7LjdBAW030cvTtsmf
5EAPlrl3pgk2tKqseHbjEjPuikINvBwFStUkpDhb5fkkp113E6tD16hVlnke9BBA+vYUXZfyLCid
bcaSN2vnRFEVoNiIOVRJIJ1Ipn1b+P40LGAMFAowCKqXgNoqDkdLmTWF8A35I88X70Urx6K17O+B
tT3Cs4wbijsKjsintVYARSG+jCqK941bnmKG4o/HJcLb2GPm4VSU2Q5iPwHgJT0Dkhl6Aisu+AH5
q3TPUa0YK8VzbOZGz09DdCjg7iv1heX7xUKEFIfkeL4OXfNSUPBzFypXn+GmMegTFhcy2LFZ5FtX
tpBb686Rvw0bmtJ1+7UqdGCTZjFrrMTZaEaUzZqa6DjEpE6073XTuewtaJkhXbmpJaVoPUiht1E5
8CJ40ZUrmGvZEsH0iSFIexRaXDOiooHQBT6H0jSIudlxc5ugbBCdtA5scd0vNm0PL6+Q/Ecxpi9Y
oHfKtl2BmTJXlgIYtxHTCykBlutG6MDq0I4U4JjUtFHKqWIHAqaAkCzdybUAGpMSePiI+d61RQIQ
5+j9lWowwZoM0YxUuW3t1psJdvZYp2awkPgZ0XkspkiWiLgA6OBASqz/6NoTY1f1KTIOmPwUirYw
gyXuQVJz6XpXxFTdhCcC1WUb2gpLpXVFpgzTaCu7L0XWX0t5fuFSo02l4eFj/nAL6xQQpAqdJbaS
B70Arm0C6ridiBQNqsgRFiAu8XoDMW1MidLsC9UH8Iao6SyLKKJ5HiQHEThA2cnyLNafHBd0k9t/
SyCxTE0RK3FDEleOCmq7MKABuNRP0kpbQ2ywL7g3o0yhjxSB4y7dcI3BOwWcG8yxVEqJ/pnRa3jV
kDm4ujIharvInEHKqhvEKLZJTk+iHJDyHthjp8+AdttscknOLsyGCjUSBA1sRW6/OJ3aLrbScXqD
Fx1Nc8k356p2R3OZkCPWsPgJXnC3raeAPyZ+JuNNiwkedgcytM3a4iyXTxJNnnQ6EWcGO40zmb6A
g1K/f27EOqAbFx0qOUB8j7FmouOCFuPgT6WrrqejkLUmCZ6ofb8SkdvmqwQ9qiDUhRHN8oagqjBp
hjoMKgbBrMiceZ7Sz7EbhE/yDpCz1iIQEVpbDMm9eSs5d0UP7wjDvogUxriLJNiNdjt4NwWPiaeA
+exXYYgURW1UCCKB+POxtKZbDElVauNrIEhTK6ue0Buj9W6iK4EUhV6EDZ1teJhdbr8kjnGRS+EN
PRfQTdFD1igeeEYUISqJcFsl+QpdDFIQbjjp6S8RskxCalgI+XkvckGT39DRVIE2HEMoLM3iu58S
c6G3hf6uBdVOL6kVqpelTT5rx7RYHJGOs8ctnhpkLinnUV4iAIeDiZDhC0JJgApppz8VUXutJR3J
J0l1l2djVIcEwLbJt0biiMP7OBk7rrslSKxa3qYRfI5hh3EqusCBW5nTC4bTSd11ACzCr72Ms1Cb
RzOqiMGpFpFnxKhAjQu5RukvI5Mp5ei8lKEQGGBDbTo0MP/4Ay+CM9Vy14kDqA6jdYH8uz6NvPpr
jfitlDLzdNzDDldxizqXXjw4ft/OZNQKQDWnF3U//JMONWSNqBteJVFrWcrQaypMAH31VCWZcdDL
L7lbTyTKxnUlPGNVs5YQfUW0uJGjF/bMGnL+YEqJogvxx+bXmpg7xcsk7JwkHnxu94qYKuUIys2y
ChPsnXWsC/8pTd3MnNW20k5tq0DQDaG9WnIe2eX4TtKZAawEam8QwCpEb92UxUWs6HeoWzwNSOUT
vQUC3eTq0iD+BsY+k9MbxZA3fRSmS6jBG3AQ3kmffE/c5p6r8irAdZXye3IpluUUNRSCRKAM3CxW
an6vpRXanMU/kDGWlN9ruFoi0q2yiCq2LEvmO6HfwYbO9KzWnBFpDxpmyB2mDjzETgOsAxwAoN5d
nRf6zJQjiGZ1KgLUgEAvJBqaATVrO9c2TlXM6RTR8RyEkC1OMIU6GAldfJnEtEcUm845mmyUGOWJ
3qffwVWEaYLwClUr31yWDgzbnHq+FOQYirfJSkn0ZViyafLsOkyBfLSDGkmhB5e1Et4joXMnhM15
IwjDMqJ8QicQLoT9tWfIMY3aledBDekaAHuBi0mSLcDzkJp8Bl5ay86JNpZqMpNFxBUrRbvCW4MP
d5WloFgAs9PhhOHAAAG7AoEIn1Pw6XuU/L+dMifaW6OpKwKKcSyWLO180/u62ziphhAjskVLpcMC
h6zV1E4drJ4WKsq3SNpMckFfRIbejg0f/EIRltdhqSwAehoUPuGtIKWlK+63Qi/Pej94QTjnJc78
x1SEQeizfZWoEOCSdgvRoVGBTQJaZOhT6KxE2Q/PQ6s7LXT/oUyHNiwcqmzoeTZ1O6ehaY3pplP/
kOVbQ0IQILxRrQnacXBpagS7MgGSQltfNp74DX08EJSUQjjXxMe2yNKpGelEN7K6dEU+UeGJfen0
17tuJ2b9btdZKvYPZPAy6rfGOx3aKC5UFqSK9q5pj6OeuCKlyIlOiEiVBJQ7ZD8dpYzoKSlyewZJ
FVoYV7oJLhtGZLYx2+qpNyJ5khtUkQcOqG0ID6RA8JrDl0LK8ayo9W9wr5FA0SFuWN5cz8FuyH4i
T1wkgSKIr3SRGQHXD6pOdOLakLe07CUWlW5aCuEKEkU/F3M6FPC1B5JU8lX3HT6cy6HV7DujrW7s
gYqSIiF8QouIawKVTaRaeIy8WIqDuJqdghE3kmiY2IWlIa6tUm+VeVIzQnOo0yUEUwhMfz3D2gfb
3dIk3BBM/kRmGIeDA2ntuLaRUsytWV7cubX3TUqXoVCuOp1mm+9S+pEkvQbkEi7QNkRaV60mQoC/
TCh1OFrL6n1TkAQbNW5nWTAp6xrpPdd5xLwF3IBAhzPx0XBI06/09CijYbvn1Y+Oxw4Nt1qBhqjk
bJRcnaNWt0yL8lscsXItyfhmys280ZkYiMFQxJAF0EQbdEu43t2dBP0QRoxwQhVlwbd9DFPAbpn/
4MVER6aXx9xFz7+erMF04r0aM1I5usnBiFwodPHDyXJkV9AlPbJmrZw8dIr/KAErRKj26wO2l4QU
NI3RBg8fusZ+MdWWNjaSwIjNTrENoXWn1f/AHMX4QKfZslRZHA5rSbSkd18o9dkc1HysmQEQjOaN
tzXD6zBAMUptJlnTLGNRuO9rBDx711zE9rJK82vsJAizZEB84OfJ7tkenaI8InIq+y5VgBS+TCVP
AywDJ3S4HrwoXaqDKKeKWdGJbWp3CuodooBqP9L9TwH2Yg3hWFh/i8xkmWCwNLa47yZVgZ0jHMgJ
zpQ3cmIjlZNB6h8IdKG8QQOjmVgIKo5rGXeITVteNY6RX/aFvWkiBDx1gQZ5o+QnwlNsQs5CcfZb
n7XOBpygKA3AbycktImsiaKEsygO18NBp2Sst1r17h28pMaGhMOB23Ep8cugPvfQpNq1m/Z3v14Y
6nt1fEOkt6WBO0SmFr1I5Z3ZArjMHgV4zqmEbzmJuhRvCuRtW8pjpRGs0+BKzcJLz/MeUYBddGL8
3ccfFHAHUKjGz07aQV6Zpkc8hgM8lgWyAB8FWK9jgXMcexXy0CAXlMYE5m5qk6JUu8HJYKp0ZCJ1
d1tjBkRF03uMQtifQpZctpQIJuiqTsG/mSe655wXw+ZEs4mJSM39OfL/5jrz2P73Y5J2uUfb/m+z
5+RsGz0X/3vgRfO3w//8HNY0Mj/5bq28ztRkW26ncemV3SU6ZN3Vc1GF5f6bO8/Jh+/yIDz967s7
5+ib5HdD/Km/9OuBvtDQ4XvddOnzX/+yfYrQ1PAKwrfH8q1nDmwRUYJw92YDDN969712j/SrYcIt
n1A9Mb5sjHCKoCyJvt/uxY4Ik9h5fdvSR5Jo0BrEPXL34uDC3ufNJP7RRPz6GX/M968m9FcPsJ+i
IeJHLU/ef6l3Y/0TkyBZIxUDFlNTrY8mwRgmwSS+GdyA/iNP/5hUFNpYpY6XxAerQOKmOfBb+oMF
8G6ENwtAHimarPHwdCB2r4MFYFgjBVsBPA1e1wdX7X9kCv54I2j6fmcf8ftrI0ND4xqZoD+YA0vX
1CH42r+9n/NPtAkkXVLpcYrY6/yZxfBuLt8sBmkkc6ZgKkWoMryIQt+cBqY8EvHnNUAdfbZVQK5v
/cmt8MdPL440SRFVhA0/WgamOhpMklQFm7Hd69NtBVlSj14BOscBzj0Wm2H/OlgBlowFGx5rIt5F
u9fn2wqc0nRLjl0LijgyBkNCKiz7H/twJ3AlGKaoSYZm7OeBdOxzHYuGJSryEN8edyDII32wu8PF
6vV1sBwMzPWooUJQw4hm9/ps06BY8tFzoI30IYsk7f5oKeBKSHSkY1n46Q7FIUYkeDt2L8jiSJIp
EUgWq/zNdWAoxEWiKmvG623x6TYBEzAcBuzd43aByMm/++3Nj1aAwaE4LA3qup9t+e8n4DX1+dcD
JFkbaZyFEmvp5z5/sxAswgbMME2KFz/f/nynIaXyI9eBpA3BsMyZ8uHlaKgjUeMk1GVawMPr0wUI
r/vh2HmQzRHufool6h9fjsZIQuTO4Mjcz8OnSxqhfpnHJo2yNYKWwJnIr/xmLxAZKCr4Anoz+7Pi
8z28KirHrgBFGlmyopErfJgoGIMfry5LJI6fdRJId4+9FxVlpBEZUE58XefkoW9XgjbUTnT2yKfd
BkN8IFtH5wzKCM0GStvDPfNmArgWsGM0WASvi+TznYevefOxBQRZGQGtJ0gyX+9HynJvJoIQUdO5
PcFD7w/EzxcosVmPXQaSOqK3gf/ma6z0rngwVNHYLUTRnzZ1JIbf/zL/eqQkESpSJZJ47X/qwy3B
JKgi2ZIqvd6cny5nUPZe7MfFy8qIOomEJjlr6u0+MEaWQYCk/ogiP9+BMBjLHxslDtEwD2kN9sdv
nn4IDzG1J0z+fI89fKsjH5szUFNMKiLax0mSOZJN08KZ+nVjfNZc6eh54BhUVGrm1An3r4NVYLE3
qCYY1I5+vv25cqVd1YB1evx6wFWOtpJyuA2GEqKii8BYP2s1nXta32/RI+4BaUR7jvLI+0PA5AIw
RPBJ+3X2mZoIu2LJAKg77vDXR6IumcR8H96AFlV0nWOC8un+9enmgQtKPDo1EEcmBnk0Jbjg394B
2oirn1YNOeLu9emuAuBb0rH1MkkaId0v6dSf90/5rnhujSgWgVp8nYMhUPxcR+Dw3Y5dArI+wjKX
ahHH/Qf3AMVTk8RRZit80pWg0BM++jIEXsDzKRx4H02CyWlokIFSO99PwqcrlnCTq8cGhKyEXbFE
em2hv0uMTNqOuk4T/kfy+Pkio9c0+diJoKlGEixyvb7WiQ8jA7AG3Isgt7V/Iiv6ExfoT0zOieuF
TzvIjvdcvMH9/MO/8APM8vsBXkEqAxJFAotx8BcHBM9+6N8QPX876D7vgDRv3vwBrNl9zus/f33A
33/0wWf9eKof/+fce863aK10uze61685oLX++pe/x09uvv1ykW+fngv3AE6yw1L89oV+hz/6GRn8
cvy8ireP7jb86CP2QKyjP6IottHbb75vfR87LCIK2/ztsPv24bHDzrd5t423bwd+rUAfPbIX/eFM
S/s677EfsdxGUfXlv7ZR+j9fVtvCjbyDGaKeMxRSj/2U1TaPga8Fh5O0r0odPTZbIXw38K7Sc+zA
6y3sn+1T8/yc/piB3UGwLyIcO/pm++R2H2/Tfbp+7AecP3l8/bff/BVFc+zAF9VT9eg+53l3MPg+
sjx+cIQSvh8OvAvYjx34autvi9LdHgDsXiPBY8e+9pAWPDiwXqOrYwe+2UZe+OVs+1S9nZHXDPbY
wW/Lcpt/dIi/RkXHjv/tuSi/jJ9jZxsefPt9CfLY0TdbDnMOrDI/WOOvgNFjR8efnNHLt9/7J+Tm
6LGTg288jLtrXh87Lhf/NtrGX7bx05cz7zH5zq+7KEL+szh8DqrXQ/5z9Of9KhAYykx7APOxH7PB
VzU/DAd+q2EdO/hN7qXV4Qp6HZzc6NjBJ9snArHdz7F1+DHm2/o59H6Mu7tLfkJ4jv2sMz5h+Knf
jQ4+Zij5HDv6ZhsP8/RjoNevPgz+b5imzbNDNLntDnYFv8IwPP2VY7/75Dl030/6ABuiSX700D/3
G1oDP4b7bXIGZNKxH3HCjfXksXoOI/k98unfsInRCN6WpVf87hN+wxwf+wi7e2YbDA/yYz52c/Rb
2nnsJyy5Cv5w/H/DErp5Zms572N8yqCKTEL746E+pHT8qZRqvX1ifn6MM0wOqDaqKiAPAVrwP2TS
5h9v/+sf8/F59OXv3BeTP1rJtP4BAplsRjp+YEIk+R8u6o9S2p+kkt8nuj/IIh/9s8Msfvgbj+Hz
Nv/b/wEAAP//</cx:binary>
              </cx:geoCache>
            </cx:geography>
          </cx:layoutPr>
        </cx:series>
      </cx:plotAreaRegion>
    </cx:plotArea>
  </cx:chart>
  <cx:fmtOvrs>
    <cx:fmtOvr idx="0">
      <cx:spPr>
        <a:solidFill>
          <a:srgbClr val="FFC000"/>
        </a:solidFill>
      </cx:spPr>
    </cx:fmtOvr>
    <cx:fmtOvr idx="2">
      <cx:spPr>
        <a:solidFill>
          <a:srgbClr val="00B05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133350</xdr:rowOff>
    </xdr:from>
    <xdr:to>
      <xdr:col>5</xdr:col>
      <xdr:colOff>279400</xdr:colOff>
      <xdr:row>13</xdr:row>
      <xdr:rowOff>50800</xdr:rowOff>
    </xdr:to>
    <xdr:pic>
      <xdr:nvPicPr>
        <xdr:cNvPr id="2" name="Picture 1" descr="Announcement of the SDG India Index 2023-24 - Current Affairs UPSC">
          <a:extLst>
            <a:ext uri="{FF2B5EF4-FFF2-40B4-BE49-F238E27FC236}">
              <a16:creationId xmlns:a16="http://schemas.microsoft.com/office/drawing/2014/main" id="{B359A707-58A1-C783-985F-FFB00225E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2717800" cy="298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13</xdr:col>
      <xdr:colOff>408736</xdr:colOff>
      <xdr:row>19</xdr:row>
      <xdr:rowOff>94884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73E5216-1D65-4454-85C9-F89C36CD74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7450" y="736600"/>
              <a:ext cx="4066336" cy="28571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13</xdr:col>
      <xdr:colOff>292100</xdr:colOff>
      <xdr:row>17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56E314-D404-4D79-92E9-9630BB1756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3000" y="552450"/>
              <a:ext cx="3949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2</xdr:row>
      <xdr:rowOff>155575</xdr:rowOff>
    </xdr:from>
    <xdr:to>
      <xdr:col>13</xdr:col>
      <xdr:colOff>25400</xdr:colOff>
      <xdr:row>17</xdr:row>
      <xdr:rowOff>136525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0E0D39-EA95-D7B8-B379-3AF47B7A14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34075" y="523875"/>
              <a:ext cx="3971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</xdr:colOff>
      <xdr:row>3</xdr:row>
      <xdr:rowOff>3175</xdr:rowOff>
    </xdr:from>
    <xdr:to>
      <xdr:col>12</xdr:col>
      <xdr:colOff>355600</xdr:colOff>
      <xdr:row>17</xdr:row>
      <xdr:rowOff>168275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111311A-B453-88EE-2DA9-0172F31ED1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48325" y="555625"/>
              <a:ext cx="39782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593725</xdr:colOff>
      <xdr:row>2</xdr:row>
      <xdr:rowOff>142875</xdr:rowOff>
    </xdr:from>
    <xdr:to>
      <xdr:col>13</xdr:col>
      <xdr:colOff>349250</xdr:colOff>
      <xdr:row>17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E22BD0-2F13-1AAC-E812-14100334C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7125" y="511175"/>
              <a:ext cx="40227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587375</xdr:colOff>
      <xdr:row>2</xdr:row>
      <xdr:rowOff>174625</xdr:rowOff>
    </xdr:from>
    <xdr:to>
      <xdr:col>13</xdr:col>
      <xdr:colOff>311150</xdr:colOff>
      <xdr:row>17</xdr:row>
      <xdr:rowOff>155575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056B9A-A956-F443-4225-05A537A295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0775" y="542925"/>
              <a:ext cx="39909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2</xdr:row>
      <xdr:rowOff>174625</xdr:rowOff>
    </xdr:from>
    <xdr:to>
      <xdr:col>13</xdr:col>
      <xdr:colOff>330200</xdr:colOff>
      <xdr:row>17</xdr:row>
      <xdr:rowOff>155575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369FD6-FF3A-9F6D-8F87-ABAC587F2A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7125" y="542925"/>
              <a:ext cx="3971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2</xdr:row>
      <xdr:rowOff>155575</xdr:rowOff>
    </xdr:from>
    <xdr:to>
      <xdr:col>13</xdr:col>
      <xdr:colOff>330200</xdr:colOff>
      <xdr:row>17</xdr:row>
      <xdr:rowOff>136525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CE0969-FB71-05ED-FF71-50068895BA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9825" y="523875"/>
              <a:ext cx="39909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587375</xdr:colOff>
      <xdr:row>2</xdr:row>
      <xdr:rowOff>174625</xdr:rowOff>
    </xdr:from>
    <xdr:to>
      <xdr:col>13</xdr:col>
      <xdr:colOff>400050</xdr:colOff>
      <xdr:row>17</xdr:row>
      <xdr:rowOff>155575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DA2792B-BBCF-7DFB-0BFC-50C3658C53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6175" y="542925"/>
              <a:ext cx="4079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174625</xdr:rowOff>
    </xdr:from>
    <xdr:to>
      <xdr:col>13</xdr:col>
      <xdr:colOff>355600</xdr:colOff>
      <xdr:row>17</xdr:row>
      <xdr:rowOff>155575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D9BA74-526E-D509-EB2F-545CD46E67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2525" y="542925"/>
              <a:ext cx="40036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2</xdr:row>
      <xdr:rowOff>174625</xdr:rowOff>
    </xdr:from>
    <xdr:to>
      <xdr:col>13</xdr:col>
      <xdr:colOff>368300</xdr:colOff>
      <xdr:row>17</xdr:row>
      <xdr:rowOff>155575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3C5607-FEA2-2158-10C1-DF13AC4858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9825" y="542925"/>
              <a:ext cx="40290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3</xdr:row>
      <xdr:rowOff>3175</xdr:rowOff>
    </xdr:from>
    <xdr:to>
      <xdr:col>13</xdr:col>
      <xdr:colOff>330200</xdr:colOff>
      <xdr:row>17</xdr:row>
      <xdr:rowOff>168275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9F4D90-061C-CF5E-1398-DB461E2968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6175" y="555625"/>
              <a:ext cx="3971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2</xdr:row>
      <xdr:rowOff>168275</xdr:rowOff>
    </xdr:from>
    <xdr:to>
      <xdr:col>13</xdr:col>
      <xdr:colOff>342900</xdr:colOff>
      <xdr:row>17</xdr:row>
      <xdr:rowOff>149225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6DBFB0-16E0-BF5F-3FE3-1B22910938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9825" y="536575"/>
              <a:ext cx="40036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2</xdr:row>
      <xdr:rowOff>142875</xdr:rowOff>
    </xdr:from>
    <xdr:to>
      <xdr:col>13</xdr:col>
      <xdr:colOff>349250</xdr:colOff>
      <xdr:row>17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1CF2CE-106A-E10B-0AAF-10DB93DDA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8875" y="511175"/>
              <a:ext cx="39909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3</xdr:row>
      <xdr:rowOff>3175</xdr:rowOff>
    </xdr:from>
    <xdr:to>
      <xdr:col>13</xdr:col>
      <xdr:colOff>419100</xdr:colOff>
      <xdr:row>17</xdr:row>
      <xdr:rowOff>168275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463F83-7E06-E761-98F5-0244096D7E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7475" y="682625"/>
              <a:ext cx="4079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543192129633" createdVersion="8" refreshedVersion="8" minRefreshableVersion="3" recordCount="105" xr:uid="{EC8C8865-55DE-4A91-A310-86811F42665C}">
  <cacheSource type="worksheet">
    <worksheetSource ref="A1:G106" sheet="SDG 1"/>
  </cacheSource>
  <cacheFields count="7">
    <cacheField name="State Code" numFmtId="0">
      <sharedItems/>
    </cacheField>
    <cacheField name="State" numFmtId="0">
      <sharedItems count="35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</sharedItems>
    </cacheField>
    <cacheField name="Area" numFmtId="0">
      <sharedItems count="3">
        <s v="Total"/>
        <s v="Rural"/>
        <s v="Urban"/>
      </sharedItems>
    </cacheField>
    <cacheField name="Proportion of Population_x000a_BPL " numFmtId="4">
      <sharedItems containsString="0" containsBlank="1" containsNumber="1" minValue="1" maxValue="62.59"/>
    </cacheField>
    <cacheField name="Upper _x000a_Bound" numFmtId="0">
      <sharedItems containsSemiMixedTypes="0" containsString="0" containsNumber="1" containsInteger="1" minValue="0" maxValue="0"/>
    </cacheField>
    <cacheField name="Lower_x000a_Bound" numFmtId="1">
      <sharedItems containsSemiMixedTypes="0" containsString="0" containsNumber="1" minValue="40.362249999999996" maxValue="40.362249999999996"/>
    </cacheField>
    <cacheField name="Index _x000a_Score" numFmtId="1">
      <sharedItems containsString="0" containsBlank="1" containsNumber="1" minValue="0" maxValue="97.52243742606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42463773146" createdVersion="8" refreshedVersion="8" minRefreshableVersion="3" recordCount="999" xr:uid="{08CB91E6-3651-4ABD-B2D5-3C77594BAE11}">
  <cacheSource type="worksheet">
    <worksheetSource ref="A1:G1048576" sheet="SDG 2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(%) of Women with Anaemia_x000a_Aged 15-49 Years" numFmtId="0">
      <sharedItems containsString="0" containsBlank="1" containsNumber="1" minValue="20.9" maxValue="66.400000000000006"/>
    </cacheField>
    <cacheField name="Upper _x000a_Bound" numFmtId="0">
      <sharedItems containsString="0" containsBlank="1" containsNumber="1" minValue="21.8" maxValue="21.8"/>
    </cacheField>
    <cacheField name="Lower_x000a_Bound" numFmtId="0">
      <sharedItems containsString="0" containsBlank="1" containsNumber="1" minValue="63.04" maxValue="63.04"/>
    </cacheField>
    <cacheField name="Index _x000a_Score" numFmtId="0">
      <sharedItems containsString="0" containsBlank="1" containsNumber="1" minValue="-0.1454898157129056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52567476855" createdVersion="8" refreshedVersion="8" minRefreshableVersion="3" recordCount="999" xr:uid="{3CAFA90D-8A6E-4376-82E5-4CB3423561AD}">
  <cacheSource type="worksheet">
    <worksheetSource ref="A1:G1048576" sheet="SDG 3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Neonatal Mortality Rate" numFmtId="0">
      <sharedItems containsString="0" containsBlank="1" containsNumber="1" minValue="1.5" maxValue="37.799999999999997"/>
    </cacheField>
    <cacheField name="Upper _x000a_Bound" numFmtId="0">
      <sharedItems containsString="0" containsBlank="1" containsNumber="1" minValue="2.48" maxValue="2.48"/>
    </cacheField>
    <cacheField name="Lower_x000a_Bound" numFmtId="0">
      <sharedItems containsString="0" containsBlank="1" containsNumber="1" minValue="35.647500000000001" maxValue="35.647500000000001"/>
    </cacheField>
    <cacheField name="Index _x000a_Score" numFmtId="0">
      <sharedItems containsString="0" containsBlank="1" containsNumber="1" minValue="-0.15828748021407096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6124803241" createdVersion="8" refreshedVersion="8" minRefreshableVersion="3" recordCount="999" xr:uid="{167A3529-8D7B-4D14-96AA-1390FDA1434C}">
  <cacheSource type="worksheet">
    <worksheetSource ref="A1:G1048576" sheet="SDG 4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 Women with 10 or more years _x000a_of schooling (%) " numFmtId="0">
      <sharedItems containsString="0" containsBlank="1" containsNumber="1" minValue="17.899999999999999" maxValue="79.8"/>
    </cacheField>
    <cacheField name="Upper _x000a_Bound" numFmtId="0">
      <sharedItems containsString="0" containsBlank="1" containsNumber="1" containsInteger="1" minValue="100" maxValue="100"/>
    </cacheField>
    <cacheField name="Lower_x000a_Bound" numFmtId="0">
      <sharedItems containsString="0" containsBlank="1" containsNumber="1" minValue="23.44" maxValue="23.44"/>
    </cacheField>
    <cacheField name="Index _x000a_Score" numFmtId="0">
      <sharedItems containsString="0" containsBlank="1" containsNumber="1" minValue="-0.31347962382445399" maxValue="73.615464994775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67668287037" createdVersion="8" refreshedVersion="8" minRefreshableVersion="3" recordCount="999" xr:uid="{4A615511-D3BE-4D06-9FB2-1FDE2F7CD9CF}">
  <cacheSource type="worksheet">
    <worksheetSource ref="A1:G1048576" sheet="SDG 5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Gender Based Violence_x000a_(18-49 years)" numFmtId="0">
      <sharedItems containsString="0" containsBlank="1" containsNumber="1" minValue="1" maxValue="44.5"/>
    </cacheField>
    <cacheField name="Upper _x000a_Bound" numFmtId="0">
      <sharedItems containsString="0" containsBlank="1" containsNumber="1" containsInteger="1" minValue="0" maxValue="0"/>
    </cacheField>
    <cacheField name="Lower_x000a_Bound" numFmtId="0">
      <sharedItems containsString="0" containsBlank="1" containsNumber="1" minValue="43.439999999999984" maxValue="43.439999999999984"/>
    </cacheField>
    <cacheField name="Index _x000a_Score" numFmtId="0">
      <sharedItems containsString="0" containsBlank="1" containsNumber="1" minValue="0" maxValue="97.6979742173112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71787500002" createdVersion="8" refreshedVersion="8" minRefreshableVersion="3" recordCount="112" xr:uid="{6C05AE5A-1AC6-4783-A0E2-32C3E073B4DF}">
  <cacheSource type="worksheet">
    <worksheetSource ref="A1:I1048576" sheet="SDG 6"/>
  </cacheSource>
  <cacheFields count="9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Total No. of Households with _x000a_tap water from treated source" numFmtId="0">
      <sharedItems containsString="0" containsBlank="1" containsNumber="1" containsInteger="1" minValue="19" maxValue="13426793"/>
    </cacheField>
    <cacheField name="Total No. of Households _x000a_with water from all sources" numFmtId="0">
      <sharedItems containsString="0" containsBlank="1" containsNumber="1" containsInteger="1" minValue="2523" maxValue="32924266"/>
    </cacheField>
    <cacheField name="Proportion of tap water from _x000a_treated source to all sources" numFmtId="0">
      <sharedItems containsString="0" containsBlank="1" containsNumber="1" minValue="0.753071739992073" maxValue="93.846922146874832"/>
    </cacheField>
    <cacheField name="Upper _x000a_Bound" numFmtId="0">
      <sharedItems containsString="0" containsBlank="1" containsNumber="1" containsInteger="1" minValue="100" maxValue="100"/>
    </cacheField>
    <cacheField name="Lower_x000a_Bound" numFmtId="0">
      <sharedItems containsString="0" containsBlank="1" containsNumber="1" minValue="2.6819665252450706" maxValue="2.6819665252450706"/>
    </cacheField>
    <cacheField name="Index _x000a_Score" numFmtId="0">
      <sharedItems containsString="0" containsBlank="1" containsNumber="1" minValue="0" maxValue="93.6773508121479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77399421298" createdVersion="8" refreshedVersion="8" minRefreshableVersion="3" recordCount="1000" xr:uid="{7CD64BDC-CB52-42AA-8F60-AEE8E0E468B0}">
  <cacheSource type="worksheet">
    <worksheetSource ref="A1:K1048576" sheet="SDG 7"/>
  </cacheSource>
  <cacheFields count="11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Total No. of _x000a_Households" numFmtId="0">
      <sharedItems containsString="0" containsBlank="1" containsNumber="1" containsInteger="1" minValue="2523" maxValue="32924266"/>
    </cacheField>
    <cacheField name="Households with_x000a_Electricity" numFmtId="0">
      <sharedItems containsString="0" containsBlank="1" containsNumber="1" containsInteger="1" minValue="2517" maxValue="20004164"/>
    </cacheField>
    <cacheField name="Households with _x000a_Solar Energy" numFmtId="0">
      <sharedItems containsString="0" containsBlank="1" containsNumber="1" containsInteger="1" minValue="0" maxValue="238571"/>
    </cacheField>
    <cacheField name="Households with _x000a_Solar &amp; Electricty" numFmtId="0">
      <sharedItems containsString="0" containsBlank="1" containsNumber="1" containsInteger="1" minValue="2517" maxValue="20061753"/>
    </cacheField>
    <cacheField name="Proportion of Households_x000a_with Solar &amp; Electricity" numFmtId="0">
      <sharedItems containsString="0" containsBlank="1" containsNumber="1" minValue="10.98124660083637" maxValue="99.76218787158146"/>
    </cacheField>
    <cacheField name="Upper_x000a_Bound" numFmtId="0">
      <sharedItems containsString="0" containsBlank="1" containsNumber="1" containsInteger="1" minValue="100" maxValue="100"/>
    </cacheField>
    <cacheField name="Lower_x000a_Bound" numFmtId="0">
      <sharedItems containsString="0" containsBlank="1" containsNumber="1" minValue="27.264273381791828" maxValue="27.264273381791828"/>
    </cacheField>
    <cacheField name="Index_x000a_Score" numFmtId="0">
      <sharedItems containsString="0" containsBlank="1" containsNumber="1" minValue="0" maxValue="99.673046328846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81328472222" createdVersion="8" refreshedVersion="8" minRefreshableVersion="3" recordCount="999" xr:uid="{3DEDFA7A-A73C-4DA8-88F6-CC2CFADD76B4}">
  <cacheSource type="worksheet">
    <worksheetSource ref="A1:G1048576" sheet="SDG 8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(%) of Unemployment Rate_x000a_(15 years &amp; above)" numFmtId="0">
      <sharedItems containsString="0" containsBlank="1" containsNumber="1" minValue="0.5" maxValue="24"/>
    </cacheField>
    <cacheField name="Upper _x000a_Bound" numFmtId="0">
      <sharedItems containsString="0" containsBlank="1" containsNumber="1" containsInteger="1" minValue="0" maxValue="0"/>
    </cacheField>
    <cacheField name="Lower_x000a_Bound" numFmtId="0">
      <sharedItems containsString="0" containsBlank="1" containsNumber="1" minValue="16.919999999999987" maxValue="16.919999999999987"/>
    </cacheField>
    <cacheField name="Index _x000a_Score" numFmtId="0">
      <sharedItems containsString="0" containsBlank="1" containsNumber="1" minValue="0" maxValue="97.044917257683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84282986111" createdVersion="8" refreshedVersion="8" minRefreshableVersion="3" recordCount="997" xr:uid="{E9276FC8-9587-40DB-9F75-DD732A63DC35}">
  <cacheSource type="worksheet">
    <worksheetSource ref="A1:N1048576" sheet="SDG 9"/>
  </cacheSource>
  <cacheFields count="14">
    <cacheField name="State_x000a_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Total No. of _x000a_House" numFmtId="0">
      <sharedItems containsString="0" containsBlank="1" containsNumber="1" containsInteger="1" minValue="4489" maxValue="42602359"/>
    </cacheField>
    <cacheField name="Machine Made_x000a_ TIles" numFmtId="0">
      <sharedItems containsString="0" containsBlank="1" containsNumber="1" containsInteger="1" minValue="16" maxValue="4135387"/>
    </cacheField>
    <cacheField name="Burnt Bricks" numFmtId="0">
      <sharedItems containsString="0" containsBlank="1" containsNumber="1" containsInteger="1" minValue="3" maxValue="13321900"/>
    </cacheField>
    <cacheField name="Stone/Slate" numFmtId="0">
      <sharedItems containsString="0" containsBlank="1" containsNumber="1" containsInteger="1" minValue="22" maxValue="8178323"/>
    </cacheField>
    <cacheField name="Metal/Sheets" numFmtId="0">
      <sharedItems containsString="0" containsBlank="1" containsNumber="1" containsInteger="1" minValue="521" maxValue="10941907"/>
    </cacheField>
    <cacheField name="Concrete" numFmtId="0">
      <sharedItems containsString="0" containsBlank="1" containsNumber="1" containsInteger="1" minValue="1336" maxValue="11556866"/>
    </cacheField>
    <cacheField name="Pucca House" numFmtId="0">
      <sharedItems containsString="0" containsBlank="1" containsNumber="1" containsInteger="1" minValue="3700" maxValue="28441296"/>
    </cacheField>
    <cacheField name="Proportion_x000a_of Pucca House" numFmtId="0">
      <sharedItems containsString="0" containsBlank="1" containsNumber="1" minValue="17.288121056178397" maxValue="98.428513395052491"/>
    </cacheField>
    <cacheField name="Upper _x000a_Bound" numFmtId="0">
      <sharedItems containsString="0" containsBlank="1" containsNumber="1" containsInteger="1" minValue="100" maxValue="100"/>
    </cacheField>
    <cacheField name="Lower_x000a_Bound" numFmtId="0">
      <sharedItems containsString="0" containsBlank="1" containsNumber="1" minValue="33.500691944009667" maxValue="33.500691944009667"/>
    </cacheField>
    <cacheField name="Index_x000a_Scores" numFmtId="0">
      <sharedItems containsString="0" containsBlank="1" containsNumber="1" minValue="0" maxValue="97.6368376590860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86636111108" createdVersion="8" refreshedVersion="8" minRefreshableVersion="3" recordCount="999" xr:uid="{265A92DE-EA93-4AB9-AC13-1CC463A4187A}">
  <cacheSource type="worksheet">
    <worksheetSource ref="A1:I1048576" sheet="SDG 10"/>
  </cacheSource>
  <cacheFields count="9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(%) of LFPR of Female_x000a_(15 years &amp; above)" numFmtId="0">
      <sharedItems containsString="0" containsBlank="1" containsNumber="1" minValue="6.3" maxValue="69.099999999999994"/>
    </cacheField>
    <cacheField name="(%) of LFPR of Male_x000a_(15 years &amp; above)" numFmtId="0">
      <sharedItems containsString="0" containsBlank="1" containsNumber="1" minValue="64.599999999999994" maxValue="84.9"/>
    </cacheField>
    <cacheField name="Proportion of Female per Male_x000a_LFPR" numFmtId="0">
      <sharedItems containsString="0" containsBlank="1" containsNumber="1" minValue="9.264705882352942" maxValue="84.063260340632596"/>
    </cacheField>
    <cacheField name="Upper _x000a_Bound" numFmtId="0">
      <sharedItems containsString="0" containsBlank="1" containsNumber="1" containsInteger="1" minValue="100" maxValue="100"/>
    </cacheField>
    <cacheField name="Lower_x000a_Bound" numFmtId="0">
      <sharedItems containsString="0" containsBlank="1" containsNumber="1" minValue="15.453133950970901" maxValue="15.453133950970901"/>
    </cacheField>
    <cacheField name="Index _x000a_Score" numFmtId="0">
      <sharedItems containsString="0" containsBlank="1" containsNumber="1" minValue="-0.45266185920800328" maxValue="81.1504075737998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88653703705" createdVersion="8" refreshedVersion="8" minRefreshableVersion="3" recordCount="894" xr:uid="{599256E1-95F0-4E0A-BEF2-487B7281E4B3}">
  <cacheSource type="worksheet">
    <worksheetSource ref="A1:G1048576" sheet="SDG 11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2">
        <s v="Urban"/>
        <m/>
      </sharedItems>
    </cacheField>
    <cacheField name="(%) of Population_x000a_Living in Slums" numFmtId="0">
      <sharedItems containsString="0" containsBlank="1" containsNumber="1" minValue="1" maxValue="36.1"/>
    </cacheField>
    <cacheField name="Upper _x000a_Bound" numFmtId="0">
      <sharedItems containsString="0" containsBlank="1" containsNumber="1" containsInteger="1" minValue="0" maxValue="0"/>
    </cacheField>
    <cacheField name="Lower_x000a_Bound" numFmtId="0">
      <sharedItems containsString="0" containsBlank="1" containsNumber="1" minValue="32.597999999999992" maxValue="32.597999999999992"/>
    </cacheField>
    <cacheField name="Index _x000a_Score" numFmtId="0">
      <sharedItems containsString="0" containsBlank="1" containsNumber="1" minValue="0" maxValue="96.932327136634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90807870369" createdVersion="8" refreshedVersion="8" minRefreshableVersion="3" recordCount="1001" xr:uid="{1045A0D6-9524-4DCC-9451-961ECB0DD9EF}">
  <cacheSource type="worksheet">
    <worksheetSource ref="A1:K1048576" sheet="SDG 12"/>
  </cacheSource>
  <cacheFields count="11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Total Households" numFmtId="0">
      <sharedItems containsString="0" containsBlank="1" containsNumber="1" containsInteger="1" minValue="2523" maxValue="32924266"/>
    </cacheField>
    <cacheField name="LPG " numFmtId="0">
      <sharedItems containsString="0" containsBlank="1" containsNumber="1" containsInteger="1" minValue="72" maxValue="10335795"/>
    </cacheField>
    <cacheField name="Biogas" numFmtId="0">
      <sharedItems containsString="0" containsBlank="1" containsNumber="1" containsInteger="1" minValue="3" maxValue="159887"/>
    </cacheField>
    <cacheField name="LPG &amp; Biogas" numFmtId="0">
      <sharedItems containsString="0" containsBlank="1" containsNumber="1" containsInteger="1" minValue="75" maxValue="10495682"/>
    </cacheField>
    <cacheField name="Proportion of Households_x000a_with LPG &amp; Biogas" numFmtId="0">
      <sharedItems containsString="0" containsBlank="1" containsNumber="1" minValue="1.837430248132347" maxValue="90.37276060173734"/>
    </cacheField>
    <cacheField name="Upper Bound" numFmtId="0">
      <sharedItems containsString="0" containsBlank="1" containsNumber="1" containsInteger="1" minValue="100" maxValue="100"/>
    </cacheField>
    <cacheField name="Lower Bound" numFmtId="0">
      <sharedItems containsString="0" containsBlank="1" containsNumber="1" minValue="2.8572129926656209" maxValue="2.8572129926656209"/>
    </cacheField>
    <cacheField name="Index Scores" numFmtId="0">
      <sharedItems containsString="0" containsBlank="1" containsNumber="1" minValue="-0.17825092750972407" maxValue="90.0895993466444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93607754633" createdVersion="8" refreshedVersion="8" minRefreshableVersion="3" recordCount="929" xr:uid="{BD184B25-A1F2-4BBB-BE88-3F0394C115E4}">
  <cacheSource type="worksheet">
    <worksheetSource ref="A1:G1048576" sheet="SDG 15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2">
        <s v="Total"/>
        <m/>
      </sharedItems>
    </cacheField>
    <cacheField name="Percentage of State_x000a_under Forest Cover" numFmtId="0">
      <sharedItems containsString="0" containsBlank="1" containsNumber="1" minValue="3.63" maxValue="90.33"/>
    </cacheField>
    <cacheField name="Upper _x000a_Bound" numFmtId="0">
      <sharedItems containsString="0" containsBlank="1" containsNumber="1" minValue="82.39" maxValue="82.39"/>
    </cacheField>
    <cacheField name="Lower_x000a_Bound" numFmtId="0">
      <sharedItems containsString="0" containsBlank="1" containsNumber="1" minValue="3.6640000000000001" maxValue="3.6640000000000001"/>
    </cacheField>
    <cacheField name="Index _x000a_Score" numFmtId="0">
      <sharedItems containsString="0" containsBlank="1" containsNumber="1" minValue="-4.3187765160176118E-2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96165509259" createdVersion="8" refreshedVersion="8" minRefreshableVersion="3" recordCount="999" xr:uid="{28A0EC2C-10B3-474A-A3A4-CDB2A7E329F3}">
  <cacheSource type="worksheet">
    <worksheetSource ref="A1:G1048576" sheet="SDG 16"/>
  </cacheSource>
  <cacheFields count="7">
    <cacheField name="State Code" numFmtId="0">
      <sharedItems containsBlank="1"/>
    </cacheField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Proportion of children under 5 years _x000a_whose births have been registered _x000a_with a civil authority" numFmtId="0">
      <sharedItems containsString="0" containsBlank="1" containsNumber="1" minValue="70.8" maxValue="100"/>
    </cacheField>
    <cacheField name="Upper _x000a_Bound" numFmtId="0">
      <sharedItems containsString="0" containsBlank="1" containsNumber="1" containsInteger="1" minValue="100" maxValue="100"/>
    </cacheField>
    <cacheField name="Lower_x000a_Bound" numFmtId="0">
      <sharedItems containsString="0" containsBlank="1" containsNumber="1" minValue="73.38" maxValue="73.38"/>
    </cacheField>
    <cacheField name="Index _x000a_Score" numFmtId="0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63" refreshedDate="45379.798368055555" createdVersion="8" refreshedVersion="8" minRefreshableVersion="3" recordCount="106" xr:uid="{D0EA1553-DD92-4AA2-8832-3E5E08A2935B}">
  <cacheSource type="worksheet">
    <worksheetSource ref="A1:Q1048576" sheet="Composite Index Scores"/>
  </cacheSource>
  <cacheFields count="17">
    <cacheField name="State" numFmtId="0">
      <sharedItems containsBlank="1" count="36">
        <s v="ANDAMAN &amp; NICOBAR ISLANDS"/>
        <s v="ANDHRA PRADESH"/>
        <s v="ARUNACHAL PRADESH"/>
        <s v="ASSAM"/>
        <s v="BIHAR"/>
        <s v="CHANDIGARH"/>
        <s v="CHATTISGARH"/>
        <s v="DADRA &amp; NAGAR HAVELI"/>
        <s v="DAMAN &amp; DIU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NCT OF DELHI"/>
        <s v="ODISHA"/>
        <s v="PUDUCHERRY"/>
        <s v="PUNJAB"/>
        <s v="RAJASTHAN"/>
        <s v="SIKKIM"/>
        <s v="TAMIL NADU"/>
        <s v="TRIPURA"/>
        <s v="UTTAR PRADESH"/>
        <s v="UTTARAKHAND"/>
        <s v="WEST BENGAL"/>
        <m/>
      </sharedItems>
    </cacheField>
    <cacheField name="Area" numFmtId="0">
      <sharedItems containsBlank="1" count="4">
        <s v="Total"/>
        <s v="Rural"/>
        <s v="Urban"/>
        <m/>
      </sharedItems>
    </cacheField>
    <cacheField name="SDG Goal 1" numFmtId="0">
      <sharedItems containsString="0" containsBlank="1" containsNumber="1" minValue="0" maxValue="97.518240929170602"/>
    </cacheField>
    <cacheField name="SDG Goal 2" numFmtId="0">
      <sharedItems containsString="0" containsBlank="1" containsNumber="1" minValue="-0.14548981571290565" maxValue="100"/>
    </cacheField>
    <cacheField name="SDG Goal 3" numFmtId="0">
      <sharedItems containsString="0" containsBlank="1" containsNumber="1" minValue="-0.15828748021407096" maxValue="100"/>
    </cacheField>
    <cacheField name="SDG Goal 4" numFmtId="0">
      <sharedItems containsString="0" containsBlank="1" containsNumber="1" minValue="-0.31347962382445399" maxValue="73.615464994775337"/>
    </cacheField>
    <cacheField name="SDG Goal 5" numFmtId="0">
      <sharedItems containsString="0" containsBlank="1" containsNumber="1" minValue="0" maxValue="97.697974217311241"/>
    </cacheField>
    <cacheField name="SDG Goal 6" numFmtId="0">
      <sharedItems containsString="0" containsBlank="1" containsNumber="1" minValue="0" maxValue="93.677350812147964"/>
    </cacheField>
    <cacheField name="SDG Goal 7" numFmtId="0">
      <sharedItems containsString="0" containsBlank="1" containsNumber="1" minValue="0" maxValue="99.673046328846311"/>
    </cacheField>
    <cacheField name="SDG Goal 8" numFmtId="0">
      <sharedItems containsString="0" containsBlank="1" containsNumber="1" minValue="0" maxValue="97.04491725768321"/>
    </cacheField>
    <cacheField name="SDG Goal 9" numFmtId="0">
      <sharedItems containsString="0" containsBlank="1" containsNumber="1" minValue="0" maxValue="97.636837659086083"/>
    </cacheField>
    <cacheField name="SDG Goal 10" numFmtId="0">
      <sharedItems containsString="0" containsBlank="1" containsNumber="1" minValue="-0.45266185920800328" maxValue="81.150407573799839"/>
    </cacheField>
    <cacheField name="SDG Goal 11" numFmtId="0">
      <sharedItems containsString="0" containsBlank="1" containsNumber="1" minValue="0" maxValue="96.932327136634143"/>
    </cacheField>
    <cacheField name="SDG Goal 12" numFmtId="0">
      <sharedItems containsString="0" containsBlank="1" containsNumber="1" minValue="-0.17825092750972407" maxValue="90.089599346644448"/>
    </cacheField>
    <cacheField name="SDG Goal 15" numFmtId="0">
      <sharedItems containsString="0" containsBlank="1" containsNumber="1" minValue="-4.3187765160176118E-2" maxValue="100"/>
    </cacheField>
    <cacheField name="SDG Goal 16" numFmtId="0">
      <sharedItems containsString="0" containsBlank="1" containsNumber="1" minValue="0" maxValue="100"/>
    </cacheField>
    <cacheField name="Composite Index" numFmtId="0">
      <sharedItems containsString="0" containsBlank="1" containsNumber="1" minValue="13.05044537732374" maxValue="74.7181840588694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s v="35"/>
    <x v="0"/>
    <x v="0"/>
    <m/>
    <n v="0"/>
    <n v="40.362249999999996"/>
    <m/>
  </r>
  <r>
    <s v="35"/>
    <x v="0"/>
    <x v="1"/>
    <m/>
    <n v="0"/>
    <n v="40.362249999999996"/>
    <m/>
  </r>
  <r>
    <s v="35"/>
    <x v="0"/>
    <x v="2"/>
    <m/>
    <n v="0"/>
    <n v="40.362249999999996"/>
    <m/>
  </r>
  <r>
    <s v="28"/>
    <x v="1"/>
    <x v="0"/>
    <n v="8.06"/>
    <n v="0"/>
    <n v="40.362249999999996"/>
    <n v="80.03084565404555"/>
  </r>
  <r>
    <s v="28"/>
    <x v="1"/>
    <x v="1"/>
    <n v="7.66"/>
    <n v="0"/>
    <n v="40.362249999999996"/>
    <n v="81.021870683621444"/>
  </r>
  <r>
    <s v="28"/>
    <x v="1"/>
    <x v="2"/>
    <n v="7.42"/>
    <n v="0"/>
    <n v="40.362249999999996"/>
    <n v="81.616485701366997"/>
  </r>
  <r>
    <s v="12"/>
    <x v="2"/>
    <x v="0"/>
    <n v="20.91"/>
    <n v="0"/>
    <n v="40.362249999999996"/>
    <n v="48.194166578919656"/>
  </r>
  <r>
    <s v="12"/>
    <x v="2"/>
    <x v="1"/>
    <n v="20.49"/>
    <n v="0"/>
    <n v="40.362249999999996"/>
    <n v="49.234742859974354"/>
  </r>
  <r>
    <s v="12"/>
    <x v="2"/>
    <x v="2"/>
    <n v="20.399999999999999"/>
    <n v="0"/>
    <n v="40.362249999999996"/>
    <n v="49.457723491628933"/>
  </r>
  <r>
    <s v="18"/>
    <x v="3"/>
    <x v="0"/>
    <n v="14.66"/>
    <n v="0"/>
    <n v="40.362249999999996"/>
    <n v="63.678932666043139"/>
  </r>
  <r>
    <s v="18"/>
    <x v="3"/>
    <x v="1"/>
    <n v="14.05"/>
    <n v="0"/>
    <n v="40.362249999999996"/>
    <n v="65.190245836146403"/>
  </r>
  <r>
    <s v="18"/>
    <x v="3"/>
    <x v="2"/>
    <n v="12.92"/>
    <n v="0"/>
    <n v="40.362249999999996"/>
    <n v="67.989891544698324"/>
  </r>
  <r>
    <s v="10"/>
    <x v="4"/>
    <x v="0"/>
    <n v="24.22"/>
    <n v="0"/>
    <n v="40.362249999999996"/>
    <n v="39.993434459179056"/>
  </r>
  <r>
    <s v="10"/>
    <x v="4"/>
    <x v="1"/>
    <n v="22.52"/>
    <n v="0"/>
    <n v="40.362249999999996"/>
    <n v="44.205290834876642"/>
  </r>
  <r>
    <s v="10"/>
    <x v="4"/>
    <x v="2"/>
    <n v="22.31"/>
    <n v="0"/>
    <n v="40.362249999999996"/>
    <n v="44.725578975403998"/>
  </r>
  <r>
    <s v="04"/>
    <x v="5"/>
    <x v="0"/>
    <n v="35.74"/>
    <n v="0"/>
    <n v="40.362249999999996"/>
    <n v="11.451913607393033"/>
  </r>
  <r>
    <s v="04"/>
    <x v="5"/>
    <x v="1"/>
    <n v="35.69"/>
    <n v="0"/>
    <n v="40.362249999999996"/>
    <n v="11.57579173609003"/>
  </r>
  <r>
    <s v="04"/>
    <x v="5"/>
    <x v="2"/>
    <n v="35.43"/>
    <n v="0"/>
    <n v="40.362249999999996"/>
    <n v="12.219958005314362"/>
  </r>
  <r>
    <s v="22"/>
    <x v="6"/>
    <x v="0"/>
    <n v="10.96"/>
    <n v="0"/>
    <n v="40.362249999999996"/>
    <n v="72.845914189620245"/>
  </r>
  <r>
    <s v="22"/>
    <x v="6"/>
    <x v="1"/>
    <n v="10.69"/>
    <n v="0"/>
    <n v="40.362249999999996"/>
    <n v="73.514856084583997"/>
  </r>
  <r>
    <s v="22"/>
    <x v="6"/>
    <x v="2"/>
    <n v="10.48"/>
    <n v="0"/>
    <n v="40.362249999999996"/>
    <n v="74.035144225111324"/>
  </r>
  <r>
    <s v="26"/>
    <x v="7"/>
    <x v="0"/>
    <n v="9.1999999999999993"/>
    <n v="0"/>
    <n v="40.362249999999996"/>
    <n v="77.206424319754234"/>
  </r>
  <r>
    <s v="26"/>
    <x v="7"/>
    <x v="1"/>
    <n v="9.14"/>
    <n v="0"/>
    <n v="40.362249999999996"/>
    <n v="77.355078074190615"/>
  </r>
  <r>
    <s v="26"/>
    <x v="7"/>
    <x v="2"/>
    <n v="9.1199999999999992"/>
    <n v="0"/>
    <n v="40.362249999999996"/>
    <n v="77.404629325669404"/>
  </r>
  <r>
    <s v="25"/>
    <x v="8"/>
    <x v="0"/>
    <n v="9.84"/>
    <n v="0"/>
    <n v="40.362249999999996"/>
    <n v="75.620784272432786"/>
  </r>
  <r>
    <s v="25"/>
    <x v="8"/>
    <x v="1"/>
    <n v="9.26"/>
    <n v="0"/>
    <n v="40.362249999999996"/>
    <n v="77.057770565317838"/>
  </r>
  <r>
    <s v="25"/>
    <x v="8"/>
    <x v="2"/>
    <n v="9.24"/>
    <n v="0"/>
    <n v="40.362249999999996"/>
    <n v="77.107321816796627"/>
  </r>
  <r>
    <s v="30"/>
    <x v="9"/>
    <x v="0"/>
    <n v="6.69"/>
    <n v="0"/>
    <n v="40.362249999999996"/>
    <n v="83.42510638034301"/>
  </r>
  <r>
    <s v="30"/>
    <x v="9"/>
    <x v="1"/>
    <n v="6.54"/>
    <n v="0"/>
    <n v="40.362249999999996"/>
    <n v="83.796740766433985"/>
  </r>
  <r>
    <s v="30"/>
    <x v="9"/>
    <x v="2"/>
    <n v="6.36"/>
    <n v="0"/>
    <n v="40.362249999999996"/>
    <n v="84.242702029743143"/>
  </r>
  <r>
    <s v="24"/>
    <x v="10"/>
    <x v="0"/>
    <n v="9.91"/>
    <n v="0"/>
    <n v="40.362249999999996"/>
    <n v="75.447354892256996"/>
  </r>
  <r>
    <s v="24"/>
    <x v="10"/>
    <x v="1"/>
    <n v="9.86"/>
    <n v="0"/>
    <n v="40.362249999999996"/>
    <n v="75.571233020953983"/>
  </r>
  <r>
    <s v="24"/>
    <x v="10"/>
    <x v="2"/>
    <n v="9.85"/>
    <n v="0"/>
    <n v="40.362249999999996"/>
    <n v="75.596008646693377"/>
  </r>
  <r>
    <s v="06"/>
    <x v="11"/>
    <x v="0"/>
    <n v="33.74"/>
    <n v="0"/>
    <n v="40.362249999999996"/>
    <n v="16.407038755272549"/>
  </r>
  <r>
    <s v="06"/>
    <x v="11"/>
    <x v="1"/>
    <n v="32.590000000000003"/>
    <n v="0"/>
    <n v="40.362249999999996"/>
    <n v="19.256235715303269"/>
  </r>
  <r>
    <s v="06"/>
    <x v="11"/>
    <x v="2"/>
    <n v="32.590000000000003"/>
    <n v="0"/>
    <n v="40.362249999999996"/>
    <n v="19.256235715303269"/>
  </r>
  <r>
    <s v="02"/>
    <x v="12"/>
    <x v="0"/>
    <n v="39.93"/>
    <n v="0"/>
    <n v="40.362249999999996"/>
    <n v="1.0709264225854511"/>
  </r>
  <r>
    <s v="02"/>
    <x v="12"/>
    <x v="1"/>
    <n v="39.31"/>
    <n v="0"/>
    <n v="40.362249999999996"/>
    <n v="2.6070152184280952"/>
  </r>
  <r>
    <s v="02"/>
    <x v="12"/>
    <x v="2"/>
    <n v="38.93"/>
    <n v="0"/>
    <n v="40.362249999999996"/>
    <n v="3.5484889965252093"/>
  </r>
  <r>
    <s v="01"/>
    <x v="13"/>
    <x v="0"/>
    <n v="62.59"/>
    <n v="0"/>
    <n v="40.362249999999996"/>
    <n v="0"/>
  </r>
  <r>
    <s v="01"/>
    <x v="13"/>
    <x v="1"/>
    <n v="44.61"/>
    <n v="0"/>
    <n v="40.362249999999996"/>
    <n v="0"/>
  </r>
  <r>
    <s v="01"/>
    <x v="13"/>
    <x v="2"/>
    <n v="40.840000000000003"/>
    <n v="0"/>
    <n v="40.362249999999996"/>
    <n v="0"/>
  </r>
  <r>
    <s v="20"/>
    <x v="14"/>
    <x v="0"/>
    <n v="11.64"/>
    <n v="0"/>
    <n v="40.362249999999996"/>
    <n v="71.161171639341219"/>
  </r>
  <r>
    <s v="20"/>
    <x v="14"/>
    <x v="1"/>
    <n v="11.62"/>
    <n v="0"/>
    <n v="40.362249999999996"/>
    <n v="71.210722890820009"/>
  </r>
  <r>
    <s v="20"/>
    <x v="14"/>
    <x v="2"/>
    <n v="11.54"/>
    <n v="0"/>
    <n v="40.362249999999996"/>
    <n v="71.408927896735179"/>
  </r>
  <r>
    <s v="29"/>
    <x v="15"/>
    <x v="0"/>
    <n v="7.2"/>
    <n v="0"/>
    <n v="40.362249999999996"/>
    <n v="82.161549467633733"/>
  </r>
  <r>
    <s v="29"/>
    <x v="15"/>
    <x v="1"/>
    <n v="7.05"/>
    <n v="0"/>
    <n v="40.362249999999996"/>
    <n v="82.533183853724708"/>
  </r>
  <r>
    <s v="29"/>
    <x v="15"/>
    <x v="2"/>
    <n v="6.81"/>
    <n v="0"/>
    <n v="40.362249999999996"/>
    <n v="83.127798871470233"/>
  </r>
  <r>
    <s v="32"/>
    <x v="16"/>
    <x v="0"/>
    <n v="4.97"/>
    <n v="0"/>
    <n v="40.362249999999996"/>
    <n v="87.686514007519406"/>
  </r>
  <r>
    <s v="32"/>
    <x v="16"/>
    <x v="1"/>
    <n v="4.33"/>
    <n v="0"/>
    <n v="40.362249999999996"/>
    <n v="89.27215405484084"/>
  </r>
  <r>
    <s v="32"/>
    <x v="16"/>
    <x v="2"/>
    <n v="4.09"/>
    <n v="0"/>
    <n v="40.362249999999996"/>
    <n v="89.866769072586393"/>
  </r>
  <r>
    <s v="31"/>
    <x v="17"/>
    <x v="0"/>
    <n v="6.3"/>
    <n v="0"/>
    <n v="40.362249999999996"/>
    <n v="84.391355784179538"/>
  </r>
  <r>
    <s v="31"/>
    <x v="17"/>
    <x v="1"/>
    <n v="5.81"/>
    <n v="0"/>
    <n v="40.362249999999996"/>
    <n v="85.605361445409997"/>
  </r>
  <r>
    <s v="31"/>
    <x v="17"/>
    <x v="2"/>
    <n v="5.09"/>
    <n v="0"/>
    <n v="40.362249999999996"/>
    <n v="87.389206498646644"/>
  </r>
  <r>
    <s v="23"/>
    <x v="18"/>
    <x v="0"/>
    <n v="10.35"/>
    <n v="0"/>
    <n v="40.362249999999996"/>
    <n v="74.357227359723495"/>
  </r>
  <r>
    <s v="23"/>
    <x v="18"/>
    <x v="1"/>
    <n v="10.28"/>
    <n v="0"/>
    <n v="40.362249999999996"/>
    <n v="74.530656739899285"/>
  </r>
  <r>
    <s v="23"/>
    <x v="18"/>
    <x v="2"/>
    <n v="10.14"/>
    <n v="0"/>
    <n v="40.362249999999996"/>
    <n v="74.877515500250851"/>
  </r>
  <r>
    <s v="27"/>
    <x v="19"/>
    <x v="0"/>
    <n v="8.48"/>
    <n v="0"/>
    <n v="40.362249999999996"/>
    <n v="78.990269372990852"/>
  </r>
  <r>
    <s v="27"/>
    <x v="19"/>
    <x v="1"/>
    <n v="8.26"/>
    <n v="0"/>
    <n v="40.362249999999996"/>
    <n v="79.535333139257602"/>
  </r>
  <r>
    <s v="27"/>
    <x v="19"/>
    <x v="2"/>
    <n v="8.19"/>
    <n v="0"/>
    <n v="40.362249999999996"/>
    <n v="79.708762519433378"/>
  </r>
  <r>
    <s v="14"/>
    <x v="20"/>
    <x v="0"/>
    <n v="18.88"/>
    <n v="0"/>
    <n v="40.362249999999996"/>
    <n v="53.223618604017361"/>
  </r>
  <r>
    <s v="14"/>
    <x v="20"/>
    <x v="1"/>
    <n v="17.350000000000001"/>
    <n v="0"/>
    <n v="40.362249999999996"/>
    <n v="57.014289342145183"/>
  </r>
  <r>
    <s v="14"/>
    <x v="20"/>
    <x v="2"/>
    <n v="17.29"/>
    <n v="0"/>
    <n v="40.362249999999996"/>
    <n v="57.162943096581579"/>
  </r>
  <r>
    <s v="17"/>
    <x v="21"/>
    <x v="0"/>
    <n v="15.38"/>
    <n v="0"/>
    <n v="40.362249999999996"/>
    <n v="61.895087612806506"/>
  </r>
  <r>
    <s v="17"/>
    <x v="21"/>
    <x v="1"/>
    <n v="15.25"/>
    <n v="0"/>
    <n v="40.362249999999996"/>
    <n v="62.217170747418685"/>
  </r>
  <r>
    <s v="17"/>
    <x v="21"/>
    <x v="2"/>
    <n v="14.71"/>
    <n v="0"/>
    <n v="40.362249999999996"/>
    <n v="63.555054537346159"/>
  </r>
  <r>
    <s v="15"/>
    <x v="22"/>
    <x v="0"/>
    <n v="17.059999999999999"/>
    <n v="0"/>
    <n v="40.362249999999996"/>
    <n v="57.732782488587731"/>
  </r>
  <r>
    <s v="15"/>
    <x v="22"/>
    <x v="1"/>
    <n v="16.63"/>
    <n v="0"/>
    <n v="40.362249999999996"/>
    <n v="58.798134395381815"/>
  </r>
  <r>
    <s v="15"/>
    <x v="22"/>
    <x v="2"/>
    <n v="16.53"/>
    <n v="0"/>
    <n v="40.362249999999996"/>
    <n v="59.045890652775789"/>
  </r>
  <r>
    <s v="13"/>
    <x v="23"/>
    <x v="0"/>
    <n v="20.329999999999998"/>
    <n v="0"/>
    <n v="40.362249999999996"/>
    <n v="49.631152871804716"/>
  </r>
  <r>
    <s v="13"/>
    <x v="23"/>
    <x v="1"/>
    <n v="19.98"/>
    <n v="0"/>
    <n v="40.362249999999996"/>
    <n v="50.49829977268363"/>
  </r>
  <r>
    <s v="13"/>
    <x v="23"/>
    <x v="2"/>
    <n v="19.93"/>
    <n v="0"/>
    <n v="40.362249999999996"/>
    <n v="50.622177901380617"/>
  </r>
  <r>
    <s v="07"/>
    <x v="24"/>
    <x v="0"/>
    <n v="31.98"/>
    <n v="0"/>
    <n v="40.362249999999996"/>
    <n v="20.767548885406526"/>
  </r>
  <r>
    <s v="07"/>
    <x v="24"/>
    <x v="1"/>
    <n v="31.65"/>
    <n v="0"/>
    <n v="40.362249999999996"/>
    <n v="21.585144534806652"/>
  </r>
  <r>
    <s v="07"/>
    <x v="24"/>
    <x v="2"/>
    <n v="31.23"/>
    <n v="0"/>
    <n v="40.362249999999996"/>
    <n v="22.625720815861346"/>
  </r>
  <r>
    <s v="21"/>
    <x v="25"/>
    <x v="0"/>
    <n v="11.28"/>
    <n v="0"/>
    <n v="40.362249999999996"/>
    <n v="72.053094165959521"/>
  </r>
  <r>
    <s v="21"/>
    <x v="25"/>
    <x v="1"/>
    <n v="11.26"/>
    <n v="0"/>
    <n v="40.362249999999996"/>
    <n v="72.102645417438325"/>
  </r>
  <r>
    <s v="21"/>
    <x v="25"/>
    <x v="2"/>
    <n v="11.16"/>
    <n v="0"/>
    <n v="40.362249999999996"/>
    <n v="72.350401674832298"/>
  </r>
  <r>
    <s v="34"/>
    <x v="26"/>
    <x v="0"/>
    <n v="1.64"/>
    <n v="0"/>
    <n v="40.362249999999996"/>
    <n v="95.936797378738788"/>
  </r>
  <r>
    <s v="34"/>
    <x v="26"/>
    <x v="1"/>
    <n v="1.57"/>
    <n v="0"/>
    <n v="40.362249999999996"/>
    <n v="96.110226758914578"/>
  </r>
  <r>
    <s v="34"/>
    <x v="26"/>
    <x v="2"/>
    <n v="1"/>
    <n v="0"/>
    <n v="40.362249999999996"/>
    <n v="97.522437426060236"/>
  </r>
  <r>
    <s v="03"/>
    <x v="27"/>
    <x v="0"/>
    <n v="38.799999999999997"/>
    <n v="0"/>
    <n v="40.362249999999996"/>
    <n v="3.8705721311373842"/>
  </r>
  <r>
    <s v="03"/>
    <x v="27"/>
    <x v="1"/>
    <n v="36.96"/>
    <n v="0"/>
    <n v="40.362249999999996"/>
    <n v="8.4292872671865311"/>
  </r>
  <r>
    <s v="03"/>
    <x v="27"/>
    <x v="2"/>
    <n v="36.89"/>
    <n v="0"/>
    <n v="40.362249999999996"/>
    <n v="8.602716647362314"/>
  </r>
  <r>
    <s v="08"/>
    <x v="28"/>
    <x v="0"/>
    <n v="30.4"/>
    <n v="0"/>
    <n v="40.362249999999996"/>
    <n v="24.68209775223135"/>
  </r>
  <r>
    <s v="08"/>
    <x v="28"/>
    <x v="1"/>
    <n v="29.43"/>
    <n v="0"/>
    <n v="40.362249999999996"/>
    <n v="27.085333448952913"/>
  </r>
  <r>
    <s v="08"/>
    <x v="28"/>
    <x v="2"/>
    <n v="26.06"/>
    <n v="0"/>
    <n v="40.362249999999996"/>
    <n v="35.434719323129904"/>
  </r>
  <r>
    <s v="11"/>
    <x v="29"/>
    <x v="0"/>
    <n v="21.81"/>
    <n v="0"/>
    <n v="40.362249999999996"/>
    <n v="45.96436026237388"/>
  </r>
  <r>
    <s v="11"/>
    <x v="29"/>
    <x v="1"/>
    <n v="21.54"/>
    <n v="0"/>
    <n v="40.362249999999996"/>
    <n v="46.63330215733761"/>
  </r>
  <r>
    <s v="11"/>
    <x v="29"/>
    <x v="2"/>
    <n v="21"/>
    <n v="0"/>
    <n v="40.362249999999996"/>
    <n v="47.971185947265077"/>
  </r>
  <r>
    <s v="33"/>
    <x v="30"/>
    <x v="0"/>
    <n v="3.66"/>
    <n v="0"/>
    <n v="40.362249999999996"/>
    <n v="90.932120979380471"/>
  </r>
  <r>
    <s v="33"/>
    <x v="30"/>
    <x v="1"/>
    <n v="3.44"/>
    <n v="0"/>
    <n v="40.362249999999996"/>
    <n v="91.477184745647236"/>
  </r>
  <r>
    <s v="33"/>
    <x v="30"/>
    <x v="2"/>
    <n v="2.77"/>
    <n v="0"/>
    <n v="40.362249999999996"/>
    <n v="93.137151670186853"/>
  </r>
  <r>
    <s v="16"/>
    <x v="31"/>
    <x v="0"/>
    <n v="16.48"/>
    <n v="0"/>
    <n v="40.362249999999996"/>
    <n v="59.16976878147279"/>
  </r>
  <r>
    <s v="16"/>
    <x v="31"/>
    <x v="1"/>
    <n v="16.05"/>
    <n v="0"/>
    <n v="40.362249999999996"/>
    <n v="60.235120688266875"/>
  </r>
  <r>
    <s v="16"/>
    <x v="31"/>
    <x v="2"/>
    <n v="15.83"/>
    <n v="0"/>
    <n v="40.362249999999996"/>
    <n v="60.780184454533625"/>
  </r>
  <r>
    <s v="09"/>
    <x v="32"/>
    <x v="0"/>
    <n v="24.83"/>
    <n v="0"/>
    <n v="40.362249999999996"/>
    <n v="38.482121289075806"/>
  </r>
  <r>
    <s v="09"/>
    <x v="32"/>
    <x v="1"/>
    <n v="24.75"/>
    <n v="0"/>
    <n v="40.362249999999996"/>
    <n v="38.680326294990977"/>
  </r>
  <r>
    <s v="09"/>
    <x v="32"/>
    <x v="2"/>
    <n v="24.53"/>
    <n v="0"/>
    <n v="40.362249999999996"/>
    <n v="39.225390061257727"/>
  </r>
  <r>
    <s v="05"/>
    <x v="33"/>
    <x v="0"/>
    <n v="34.67"/>
    <n v="0"/>
    <n v="40.362249999999996"/>
    <n v="14.102905561508575"/>
  </r>
  <r>
    <s v="05"/>
    <x v="33"/>
    <x v="1"/>
    <n v="34.06"/>
    <n v="0"/>
    <n v="40.362249999999996"/>
    <n v="15.614218731611826"/>
  </r>
  <r>
    <s v="05"/>
    <x v="33"/>
    <x v="2"/>
    <n v="33.89"/>
    <n v="0"/>
    <n v="40.362249999999996"/>
    <n v="16.035404369181588"/>
  </r>
  <r>
    <s v="19"/>
    <x v="34"/>
    <x v="0"/>
    <n v="12.62"/>
    <n v="0"/>
    <n v="40.362249999999996"/>
    <n v="68.733160316880259"/>
  </r>
  <r>
    <s v="19"/>
    <x v="34"/>
    <x v="1"/>
    <n v="12.53"/>
    <n v="0"/>
    <n v="40.362249999999996"/>
    <n v="68.956140948534824"/>
  </r>
  <r>
    <s v="19"/>
    <x v="34"/>
    <x v="2"/>
    <n v="11.87"/>
    <n v="0"/>
    <n v="40.362249999999996"/>
    <n v="70.5913322473350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53.7"/>
    <n v="21.8"/>
    <n v="63.04"/>
    <n v="22.647914645974776"/>
  </r>
  <r>
    <s v="35"/>
    <x v="0"/>
    <x v="1"/>
    <n v="55.5"/>
    <n v="21.8"/>
    <n v="63.04"/>
    <n v="18.283220174587779"/>
  </r>
  <r>
    <s v="35"/>
    <x v="0"/>
    <x v="2"/>
    <n v="51.5"/>
    <n v="21.8"/>
    <n v="63.04"/>
    <n v="27.982541222114456"/>
  </r>
  <r>
    <s v="28"/>
    <x v="1"/>
    <x v="0"/>
    <n v="53.7"/>
    <n v="21.8"/>
    <n v="63.04"/>
    <n v="22.647914645974776"/>
  </r>
  <r>
    <s v="28"/>
    <x v="1"/>
    <x v="1"/>
    <n v="52.7"/>
    <n v="21.8"/>
    <n v="63.04"/>
    <n v="25.072744907856443"/>
  </r>
  <r>
    <s v="28"/>
    <x v="1"/>
    <x v="2"/>
    <n v="56.2"/>
    <n v="21.8"/>
    <n v="63.04"/>
    <n v="16.585838991270606"/>
  </r>
  <r>
    <s v="12"/>
    <x v="2"/>
    <x v="0"/>
    <n v="27.9"/>
    <n v="21.8"/>
    <n v="63.04"/>
    <n v="85.208535402521832"/>
  </r>
  <r>
    <s v="12"/>
    <x v="2"/>
    <x v="1"/>
    <n v="28.6"/>
    <n v="21.8"/>
    <n v="63.04"/>
    <n v="83.51115421920467"/>
  </r>
  <r>
    <s v="12"/>
    <x v="2"/>
    <x v="2"/>
    <n v="23.4"/>
    <n v="21.8"/>
    <n v="63.04"/>
    <n v="96.120271580989353"/>
  </r>
  <r>
    <s v="18"/>
    <x v="3"/>
    <x v="0"/>
    <n v="54.2"/>
    <n v="21.8"/>
    <n v="63.04"/>
    <n v="21.435499515033939"/>
  </r>
  <r>
    <s v="18"/>
    <x v="3"/>
    <x v="1"/>
    <n v="55.9"/>
    <n v="21.8"/>
    <n v="63.04"/>
    <n v="17.313288069835114"/>
  </r>
  <r>
    <s v="18"/>
    <x v="3"/>
    <x v="2"/>
    <n v="41.4"/>
    <n v="21.8"/>
    <n v="63.04"/>
    <n v="52.473326867119304"/>
  </r>
  <r>
    <s v="10"/>
    <x v="4"/>
    <x v="0"/>
    <n v="63.1"/>
    <n v="21.8"/>
    <n v="63.04"/>
    <n v="-0.14548981571290565"/>
  </r>
  <r>
    <s v="10"/>
    <x v="4"/>
    <x v="1"/>
    <n v="63.9"/>
    <n v="21.8"/>
    <n v="63.04"/>
    <n v="0"/>
  </r>
  <r>
    <s v="10"/>
    <x v="4"/>
    <x v="2"/>
    <n v="56.1"/>
    <n v="21.8"/>
    <n v="63.04"/>
    <n v="16.828322017458774"/>
  </r>
  <r>
    <s v="04"/>
    <x v="5"/>
    <x v="0"/>
    <n v="60.1"/>
    <n v="21.8"/>
    <n v="63.04"/>
    <n v="7.1290009699321004"/>
  </r>
  <r>
    <s v="04"/>
    <x v="5"/>
    <x v="1"/>
    <n v="60.1"/>
    <n v="21.8"/>
    <n v="63.04"/>
    <n v="7.1290009699321004"/>
  </r>
  <r>
    <s v="04"/>
    <x v="5"/>
    <x v="2"/>
    <n v="60.1"/>
    <n v="21.8"/>
    <n v="63.04"/>
    <n v="7.1290009699321004"/>
  </r>
  <r>
    <s v="22"/>
    <x v="6"/>
    <x v="0"/>
    <n v="51.8"/>
    <n v="21.8"/>
    <n v="63.04"/>
    <n v="27.255092143549959"/>
  </r>
  <r>
    <s v="22"/>
    <x v="6"/>
    <x v="1"/>
    <n v="54.7"/>
    <n v="21.8"/>
    <n v="63.04"/>
    <n v="20.223084384093106"/>
  </r>
  <r>
    <s v="22"/>
    <x v="6"/>
    <x v="2"/>
    <n v="38.799999999999997"/>
    <n v="21.8"/>
    <n v="63.04"/>
    <n v="58.777885548011653"/>
  </r>
  <r>
    <s v="26"/>
    <x v="7"/>
    <x v="0"/>
    <n v="60.7"/>
    <n v="21.8"/>
    <n v="63.04"/>
    <n v="5.6741028128030955"/>
  </r>
  <r>
    <s v="26"/>
    <x v="7"/>
    <x v="1"/>
    <n v="60.4"/>
    <n v="21.8"/>
    <n v="63.04"/>
    <n v="6.4015518913676059"/>
  </r>
  <r>
    <s v="26"/>
    <x v="7"/>
    <x v="2"/>
    <n v="60.5"/>
    <n v="21.8"/>
    <n v="63.04"/>
    <n v="6.1590688651794361"/>
  </r>
  <r>
    <s v="25"/>
    <x v="8"/>
    <x v="0"/>
    <n v="60.7"/>
    <n v="21.8"/>
    <n v="63.04"/>
    <n v="5.6741028128030955"/>
  </r>
  <r>
    <s v="25"/>
    <x v="8"/>
    <x v="1"/>
    <n v="60.4"/>
    <n v="21.8"/>
    <n v="63.04"/>
    <n v="6.4015518913676059"/>
  </r>
  <r>
    <s v="25"/>
    <x v="8"/>
    <x v="2"/>
    <n v="60.5"/>
    <n v="21.8"/>
    <n v="63.04"/>
    <n v="6.1590688651794361"/>
  </r>
  <r>
    <s v="30"/>
    <x v="9"/>
    <x v="0"/>
    <n v="41"/>
    <n v="21.8"/>
    <n v="63.04"/>
    <n v="53.443258971871977"/>
  </r>
  <r>
    <s v="30"/>
    <x v="9"/>
    <x v="1"/>
    <n v="37.5"/>
    <n v="21.8"/>
    <n v="63.04"/>
    <n v="61.930164888457817"/>
  </r>
  <r>
    <s v="30"/>
    <x v="9"/>
    <x v="2"/>
    <n v="46.1"/>
    <n v="21.8"/>
    <n v="63.04"/>
    <n v="41.076624636275461"/>
  </r>
  <r>
    <s v="24"/>
    <x v="10"/>
    <x v="0"/>
    <n v="62.6"/>
    <n v="21.8"/>
    <n v="63.04"/>
    <n v="1.0669253152279286"/>
  </r>
  <r>
    <s v="24"/>
    <x v="10"/>
    <x v="1"/>
    <n v="66.400000000000006"/>
    <n v="21.8"/>
    <n v="63.04"/>
    <n v="100"/>
  </r>
  <r>
    <s v="24"/>
    <x v="10"/>
    <x v="2"/>
    <n v="55.6"/>
    <n v="21.8"/>
    <n v="63.04"/>
    <n v="18.040737148399607"/>
  </r>
  <r>
    <s v="06"/>
    <x v="11"/>
    <x v="0"/>
    <n v="56.5"/>
    <n v="21.8"/>
    <n v="63.04"/>
    <n v="15.858389912706111"/>
  </r>
  <r>
    <s v="06"/>
    <x v="11"/>
    <x v="1"/>
    <n v="57.2"/>
    <n v="21.8"/>
    <n v="63.04"/>
    <n v="14.161008729388936"/>
  </r>
  <r>
    <s v="06"/>
    <x v="11"/>
    <x v="2"/>
    <n v="54.6"/>
    <n v="21.8"/>
    <n v="63.04"/>
    <n v="20.465567410281277"/>
  </r>
  <r>
    <s v="02"/>
    <x v="12"/>
    <x v="0"/>
    <n v="42.2"/>
    <n v="21.8"/>
    <n v="63.04"/>
    <n v="50.53346265761396"/>
  </r>
  <r>
    <s v="02"/>
    <x v="12"/>
    <x v="1"/>
    <n v="43.9"/>
    <n v="21.8"/>
    <n v="63.04"/>
    <n v="46.411251212415138"/>
  </r>
  <r>
    <s v="02"/>
    <x v="12"/>
    <x v="2"/>
    <n v="41.5"/>
    <n v="21.8"/>
    <n v="63.04"/>
    <n v="52.230843840931144"/>
  </r>
  <r>
    <s v="01"/>
    <x v="13"/>
    <x v="0"/>
    <n v="44.1"/>
    <n v="21.8"/>
    <n v="63.04"/>
    <n v="45.926285160038802"/>
  </r>
  <r>
    <s v="01"/>
    <x v="13"/>
    <x v="1"/>
    <n v="44.1"/>
    <n v="21.8"/>
    <n v="63.04"/>
    <n v="45.926285160038802"/>
  </r>
  <r>
    <s v="01"/>
    <x v="13"/>
    <x v="2"/>
    <n v="44.1"/>
    <n v="21.8"/>
    <n v="63.04"/>
    <n v="45.926285160038802"/>
  </r>
  <r>
    <s v="20"/>
    <x v="14"/>
    <x v="0"/>
    <n v="56.8"/>
    <n v="21.8"/>
    <n v="63.04"/>
    <n v="15.130940834141619"/>
  </r>
  <r>
    <s v="20"/>
    <x v="14"/>
    <x v="1"/>
    <n v="59.2"/>
    <n v="21.8"/>
    <n v="63.04"/>
    <n v="9.311348205625599"/>
  </r>
  <r>
    <s v="20"/>
    <x v="14"/>
    <x v="2"/>
    <n v="45.5"/>
    <n v="21.8"/>
    <n v="63.04"/>
    <n v="42.531522793404463"/>
  </r>
  <r>
    <s v="29"/>
    <x v="15"/>
    <x v="0"/>
    <n v="45.7"/>
    <n v="21.8"/>
    <n v="63.04"/>
    <n v="42.046556741028127"/>
  </r>
  <r>
    <s v="29"/>
    <x v="15"/>
    <x v="1"/>
    <n v="50.6"/>
    <n v="21.8"/>
    <n v="63.04"/>
    <n v="30.164888457807955"/>
  </r>
  <r>
    <s v="29"/>
    <x v="15"/>
    <x v="2"/>
    <n v="37.299999999999997"/>
    <n v="21.8"/>
    <n v="63.04"/>
    <n v="62.415130940834153"/>
  </r>
  <r>
    <s v="32"/>
    <x v="16"/>
    <x v="0"/>
    <n v="31.4"/>
    <n v="21.8"/>
    <n v="63.04"/>
    <n v="76.721629485935992"/>
  </r>
  <r>
    <s v="32"/>
    <x v="16"/>
    <x v="1"/>
    <n v="27.1"/>
    <n v="21.8"/>
    <n v="63.04"/>
    <n v="87.148399612027163"/>
  </r>
  <r>
    <s v="32"/>
    <x v="16"/>
    <x v="2"/>
    <n v="35.4"/>
    <n v="21.8"/>
    <n v="63.04"/>
    <n v="67.022308438409311"/>
  </r>
  <r>
    <s v="31"/>
    <x v="17"/>
    <x v="0"/>
    <n v="20.9"/>
    <n v="21.8"/>
    <n v="63.04"/>
    <n v="0"/>
  </r>
  <r>
    <s v="31"/>
    <x v="17"/>
    <x v="1"/>
    <n v="21.5"/>
    <n v="21.8"/>
    <n v="63.04"/>
    <n v="0"/>
  </r>
  <r>
    <s v="31"/>
    <x v="17"/>
    <x v="2"/>
    <n v="22.3"/>
    <n v="21.8"/>
    <n v="63.04"/>
    <n v="98.78758486905916"/>
  </r>
  <r>
    <s v="23"/>
    <x v="18"/>
    <x v="0"/>
    <n v="52.9"/>
    <n v="21.8"/>
    <n v="63.04"/>
    <n v="24.587778855480121"/>
  </r>
  <r>
    <s v="23"/>
    <x v="18"/>
    <x v="1"/>
    <n v="54.9"/>
    <n v="21.8"/>
    <n v="63.04"/>
    <n v="19.738118331716784"/>
  </r>
  <r>
    <s v="23"/>
    <x v="18"/>
    <x v="2"/>
    <n v="45.1"/>
    <n v="21.8"/>
    <n v="63.04"/>
    <n v="43.501454898157128"/>
  </r>
  <r>
    <s v="27"/>
    <x v="19"/>
    <x v="0"/>
    <n v="45.7"/>
    <n v="21.8"/>
    <n v="63.04"/>
    <n v="42.046556741028127"/>
  </r>
  <r>
    <s v="27"/>
    <x v="19"/>
    <x v="1"/>
    <n v="46.5"/>
    <n v="21.8"/>
    <n v="63.04"/>
    <n v="40.106692531522796"/>
  </r>
  <r>
    <s v="27"/>
    <x v="19"/>
    <x v="2"/>
    <n v="44.2"/>
    <n v="21.8"/>
    <n v="63.04"/>
    <n v="45.683802133850627"/>
  </r>
  <r>
    <s v="14"/>
    <x v="20"/>
    <x v="0"/>
    <n v="32.4"/>
    <n v="21.8"/>
    <n v="63.04"/>
    <n v="74.296799224054325"/>
  </r>
  <r>
    <s v="14"/>
    <x v="20"/>
    <x v="1"/>
    <n v="32.700000000000003"/>
    <n v="21.8"/>
    <n v="63.04"/>
    <n v="73.569350145489821"/>
  </r>
  <r>
    <s v="14"/>
    <x v="20"/>
    <x v="2"/>
    <n v="31.7"/>
    <n v="21.8"/>
    <n v="63.04"/>
    <n v="75.994180407371488"/>
  </r>
  <r>
    <s v="17"/>
    <x v="21"/>
    <x v="0"/>
    <n v="45"/>
    <n v="21.8"/>
    <n v="63.04"/>
    <n v="43.743937924345303"/>
  </r>
  <r>
    <s v="17"/>
    <x v="21"/>
    <x v="1"/>
    <n v="45.9"/>
    <n v="21.8"/>
    <n v="63.04"/>
    <n v="41.561590688651798"/>
  </r>
  <r>
    <s v="17"/>
    <x v="21"/>
    <x v="2"/>
    <n v="40.200000000000003"/>
    <n v="21.8"/>
    <n v="63.04"/>
    <n v="55.3831231813773"/>
  </r>
  <r>
    <s v="15"/>
    <x v="22"/>
    <x v="0"/>
    <n v="34"/>
    <n v="21.8"/>
    <n v="63.04"/>
    <n v="70.417070805043664"/>
  </r>
  <r>
    <s v="15"/>
    <x v="22"/>
    <x v="1"/>
    <n v="35.9"/>
    <n v="21.8"/>
    <n v="63.04"/>
    <n v="65.809893307468485"/>
  </r>
  <r>
    <s v="15"/>
    <x v="22"/>
    <x v="2"/>
    <n v="31.9"/>
    <n v="21.8"/>
    <n v="63.04"/>
    <n v="75.509214354995152"/>
  </r>
  <r>
    <s v="13"/>
    <x v="23"/>
    <x v="0"/>
    <n v="22.2"/>
    <n v="21.8"/>
    <n v="63.04"/>
    <n v="99.030067895247356"/>
  </r>
  <r>
    <s v="13"/>
    <x v="23"/>
    <x v="1"/>
    <n v="22.1"/>
    <n v="21.8"/>
    <n v="63.04"/>
    <n v="99.27255092143551"/>
  </r>
  <r>
    <s v="13"/>
    <x v="23"/>
    <x v="2"/>
    <n v="22.3"/>
    <n v="21.8"/>
    <n v="63.04"/>
    <n v="98.78758486905916"/>
  </r>
  <r>
    <s v="07"/>
    <x v="24"/>
    <x v="0"/>
    <n v="42.2"/>
    <n v="21.8"/>
    <n v="63.04"/>
    <n v="50.53346265761396"/>
  </r>
  <r>
    <s v="07"/>
    <x v="24"/>
    <x v="1"/>
    <n v="42.2"/>
    <n v="21.8"/>
    <n v="63.04"/>
    <n v="50.53346265761396"/>
  </r>
  <r>
    <s v="07"/>
    <x v="24"/>
    <x v="2"/>
    <n v="42.2"/>
    <n v="21.8"/>
    <n v="63.04"/>
    <n v="50.53346265761396"/>
  </r>
  <r>
    <s v="21"/>
    <x v="25"/>
    <x v="0"/>
    <n v="61.8"/>
    <n v="21.8"/>
    <n v="63.04"/>
    <n v="3.0067895247332737"/>
  </r>
  <r>
    <s v="21"/>
    <x v="25"/>
    <x v="1"/>
    <n v="62.2"/>
    <n v="21.8"/>
    <n v="63.04"/>
    <n v="2.0368574199805924"/>
  </r>
  <r>
    <s v="21"/>
    <x v="25"/>
    <x v="2"/>
    <n v="59.5"/>
    <n v="21.8"/>
    <n v="63.04"/>
    <n v="8.5838991270611054"/>
  </r>
  <r>
    <s v="34"/>
    <x v="26"/>
    <x v="0"/>
    <n v="42.5"/>
    <n v="21.8"/>
    <n v="63.04"/>
    <n v="49.80601357904947"/>
  </r>
  <r>
    <s v="34"/>
    <x v="26"/>
    <x v="1"/>
    <n v="48.5"/>
    <n v="21.8"/>
    <n v="63.04"/>
    <n v="35.257032007759456"/>
  </r>
  <r>
    <s v="34"/>
    <x v="26"/>
    <x v="2"/>
    <n v="35.200000000000003"/>
    <n v="21.8"/>
    <n v="63.04"/>
    <n v="67.507274490785647"/>
  </r>
  <r>
    <s v="03"/>
    <x v="27"/>
    <x v="0"/>
    <n v="51.7"/>
    <n v="21.8"/>
    <n v="63.04"/>
    <n v="27.497575169738113"/>
  </r>
  <r>
    <s v="03"/>
    <x v="27"/>
    <x v="1"/>
    <n v="54.4"/>
    <n v="21.8"/>
    <n v="63.04"/>
    <n v="20.950533462657617"/>
  </r>
  <r>
    <s v="03"/>
    <x v="27"/>
    <x v="2"/>
    <n v="46.2"/>
    <n v="21.8"/>
    <n v="63.04"/>
    <n v="40.834141610087286"/>
  </r>
  <r>
    <s v="08"/>
    <x v="28"/>
    <x v="0"/>
    <n v="46.3"/>
    <n v="21.8"/>
    <n v="63.04"/>
    <n v="40.59165858389914"/>
  </r>
  <r>
    <s v="08"/>
    <x v="28"/>
    <x v="1"/>
    <n v="47.5"/>
    <n v="21.8"/>
    <n v="63.04"/>
    <n v="37.681862269641123"/>
  </r>
  <r>
    <s v="08"/>
    <x v="28"/>
    <x v="2"/>
    <n v="41.4"/>
    <n v="21.8"/>
    <n v="63.04"/>
    <n v="52.473326867119304"/>
  </r>
  <r>
    <s v="11"/>
    <x v="29"/>
    <x v="0"/>
    <n v="40.700000000000003"/>
    <n v="21.8"/>
    <n v="63.04"/>
    <n v="54.170708050436467"/>
  </r>
  <r>
    <s v="11"/>
    <x v="29"/>
    <x v="1"/>
    <n v="34"/>
    <n v="21.8"/>
    <n v="63.04"/>
    <n v="70.417070805043664"/>
  </r>
  <r>
    <s v="11"/>
    <x v="29"/>
    <x v="2"/>
    <n v="45.5"/>
    <n v="21.8"/>
    <n v="63.04"/>
    <n v="42.531522793404463"/>
  </r>
  <r>
    <s v="33"/>
    <x v="30"/>
    <x v="0"/>
    <n v="48.3"/>
    <n v="21.8"/>
    <n v="63.04"/>
    <n v="35.741998060135799"/>
  </r>
  <r>
    <s v="33"/>
    <x v="30"/>
    <x v="1"/>
    <n v="53.1"/>
    <n v="21.8"/>
    <n v="63.04"/>
    <n v="24.102812803103781"/>
  </r>
  <r>
    <s v="33"/>
    <x v="30"/>
    <x v="2"/>
    <n v="42.6"/>
    <n v="21.8"/>
    <n v="63.04"/>
    <n v="49.563530552861302"/>
  </r>
  <r>
    <s v="16"/>
    <x v="31"/>
    <x v="0"/>
    <n v="61.5"/>
    <n v="21.8"/>
    <n v="63.04"/>
    <n v="3.7342386032977672"/>
  </r>
  <r>
    <s v="16"/>
    <x v="31"/>
    <x v="1"/>
    <n v="61.3"/>
    <n v="21.8"/>
    <n v="63.04"/>
    <n v="4.2192046556741083"/>
  </r>
  <r>
    <s v="16"/>
    <x v="31"/>
    <x v="2"/>
    <n v="62.1"/>
    <n v="21.8"/>
    <n v="63.04"/>
    <n v="2.2793404461687627"/>
  </r>
  <r>
    <s v="09"/>
    <x v="32"/>
    <x v="0"/>
    <n v="45.9"/>
    <n v="21.8"/>
    <n v="63.04"/>
    <n v="41.561590688651798"/>
  </r>
  <r>
    <s v="09"/>
    <x v="32"/>
    <x v="1"/>
    <n v="47.9"/>
    <n v="21.8"/>
    <n v="63.04"/>
    <n v="36.711930164888464"/>
  </r>
  <r>
    <s v="09"/>
    <x v="32"/>
    <x v="2"/>
    <n v="37.1"/>
    <n v="21.8"/>
    <n v="63.04"/>
    <n v="62.900096993210475"/>
  </r>
  <r>
    <s v="05"/>
    <x v="33"/>
    <x v="0"/>
    <n v="46.4"/>
    <n v="21.8"/>
    <n v="63.04"/>
    <n v="40.349175557710964"/>
  </r>
  <r>
    <s v="05"/>
    <x v="33"/>
    <x v="1"/>
    <n v="44.3"/>
    <n v="21.8"/>
    <n v="63.04"/>
    <n v="45.441319107662473"/>
  </r>
  <r>
    <s v="05"/>
    <x v="33"/>
    <x v="2"/>
    <n v="51.9"/>
    <n v="21.8"/>
    <n v="63.04"/>
    <n v="27.012609117361791"/>
  </r>
  <r>
    <s v="19"/>
    <x v="34"/>
    <x v="0"/>
    <n v="62.3"/>
    <n v="21.8"/>
    <n v="63.04"/>
    <n v="1.7943743937924397"/>
  </r>
  <r>
    <s v="19"/>
    <x v="34"/>
    <x v="1"/>
    <n v="63"/>
    <n v="21.8"/>
    <n v="63.04"/>
    <n v="9.6993210475264671E-2"/>
  </r>
  <r>
    <s v="19"/>
    <x v="34"/>
    <x v="2"/>
    <n v="60.3"/>
    <n v="21.8"/>
    <n v="63.04"/>
    <n v="6.6440349175557776"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12.3"/>
    <n v="2.48"/>
    <n v="35.647500000000001"/>
    <n v="70.392703700912023"/>
  </r>
  <r>
    <s v="35"/>
    <x v="0"/>
    <x v="1"/>
    <n v="2.8"/>
    <n v="2.48"/>
    <n v="35.647500000000001"/>
    <n v="99.035200120599981"/>
  </r>
  <r>
    <s v="35"/>
    <x v="0"/>
    <x v="2"/>
    <n v="22.5"/>
    <n v="2.48"/>
    <n v="35.647500000000001"/>
    <n v="39.639707545036558"/>
  </r>
  <r>
    <s v="28"/>
    <x v="1"/>
    <x v="0"/>
    <n v="19.899999999999999"/>
    <n v="2.48"/>
    <n v="35.647500000000001"/>
    <n v="47.47870656516168"/>
  </r>
  <r>
    <s v="28"/>
    <x v="1"/>
    <x v="1"/>
    <n v="22.1"/>
    <n v="2.48"/>
    <n v="35.647500000000001"/>
    <n v="40.84570739428657"/>
  </r>
  <r>
    <s v="28"/>
    <x v="1"/>
    <x v="2"/>
    <n v="14.4"/>
    <n v="2.48"/>
    <n v="35.647500000000001"/>
    <n v="64.061204492349432"/>
  </r>
  <r>
    <s v="12"/>
    <x v="2"/>
    <x v="0"/>
    <n v="7.7"/>
    <n v="2.48"/>
    <n v="35.647500000000001"/>
    <n v="84.261701967287252"/>
  </r>
  <r>
    <s v="12"/>
    <x v="2"/>
    <x v="1"/>
    <n v="6.9"/>
    <n v="2.48"/>
    <n v="35.647500000000001"/>
    <n v="86.673701665787277"/>
  </r>
  <r>
    <s v="12"/>
    <x v="2"/>
    <x v="2"/>
    <n v="12.5"/>
    <n v="2.48"/>
    <n v="35.647500000000001"/>
    <n v="69.789703776287027"/>
  </r>
  <r>
    <s v="18"/>
    <x v="3"/>
    <x v="0"/>
    <n v="22.5"/>
    <n v="2.48"/>
    <n v="35.647500000000001"/>
    <n v="39.639707545036558"/>
  </r>
  <r>
    <s v="18"/>
    <x v="3"/>
    <x v="1"/>
    <n v="23.4"/>
    <n v="2.48"/>
    <n v="35.647500000000001"/>
    <n v="36.926207884224013"/>
  </r>
  <r>
    <s v="18"/>
    <x v="3"/>
    <x v="2"/>
    <n v="15.2"/>
    <n v="2.48"/>
    <n v="35.647500000000001"/>
    <n v="61.6492047938494"/>
  </r>
  <r>
    <s v="10"/>
    <x v="4"/>
    <x v="0"/>
    <n v="34.5"/>
    <n v="2.48"/>
    <n v="35.647500000000001"/>
    <n v="3.4597120675359938"/>
  </r>
  <r>
    <s v="10"/>
    <x v="4"/>
    <x v="1"/>
    <n v="35.200000000000003"/>
    <n v="2.48"/>
    <n v="35.647500000000001"/>
    <n v="1.3492123313484525"/>
  </r>
  <r>
    <s v="10"/>
    <x v="4"/>
    <x v="2"/>
    <n v="29.5"/>
    <n v="2.48"/>
    <n v="35.647500000000001"/>
    <n v="18.534710183161227"/>
  </r>
  <r>
    <s v="04"/>
    <x v="5"/>
    <x v="0"/>
    <m/>
    <n v="2.48"/>
    <n v="35.647500000000001"/>
    <m/>
  </r>
  <r>
    <s v="04"/>
    <x v="5"/>
    <x v="1"/>
    <m/>
    <n v="2.48"/>
    <n v="35.647500000000001"/>
    <m/>
  </r>
  <r>
    <s v="04"/>
    <x v="5"/>
    <x v="2"/>
    <m/>
    <n v="2.48"/>
    <n v="35.647500000000001"/>
    <m/>
  </r>
  <r>
    <s v="22"/>
    <x v="6"/>
    <x v="0"/>
    <n v="32.4"/>
    <n v="2.48"/>
    <n v="35.647500000000001"/>
    <n v="9.791211276098597"/>
  </r>
  <r>
    <s v="22"/>
    <x v="6"/>
    <x v="1"/>
    <n v="35.6"/>
    <n v="2.48"/>
    <n v="35.647500000000001"/>
    <n v="0.14321248209843801"/>
  </r>
  <r>
    <s v="22"/>
    <x v="6"/>
    <x v="2"/>
    <n v="19.3"/>
    <n v="2.48"/>
    <n v="35.647500000000001"/>
    <n v="49.287706339036703"/>
  </r>
  <r>
    <s v="26"/>
    <x v="7"/>
    <x v="0"/>
    <n v="21.4"/>
    <n v="2.48"/>
    <n v="35.647500000000001"/>
    <n v="42.956207130474112"/>
  </r>
  <r>
    <s v="26"/>
    <x v="7"/>
    <x v="1"/>
    <n v="22.5"/>
    <n v="2.48"/>
    <n v="35.647500000000001"/>
    <n v="39.639707545036558"/>
  </r>
  <r>
    <s v="26"/>
    <x v="7"/>
    <x v="2"/>
    <n v="20.3"/>
    <n v="2.48"/>
    <n v="35.647500000000001"/>
    <n v="46.272706715911653"/>
  </r>
  <r>
    <s v="25"/>
    <x v="8"/>
    <x v="0"/>
    <n v="21.4"/>
    <n v="2.48"/>
    <n v="35.647500000000001"/>
    <n v="42.956207130474112"/>
  </r>
  <r>
    <s v="25"/>
    <x v="8"/>
    <x v="1"/>
    <n v="22.5"/>
    <n v="2.48"/>
    <n v="35.647500000000001"/>
    <n v="39.639707545036558"/>
  </r>
  <r>
    <s v="25"/>
    <x v="8"/>
    <x v="2"/>
    <n v="20.3"/>
    <n v="2.48"/>
    <n v="35.647500000000001"/>
    <n v="46.272706715911653"/>
  </r>
  <r>
    <s v="30"/>
    <x v="9"/>
    <x v="0"/>
    <n v="5.6"/>
    <n v="2.48"/>
    <n v="35.647500000000001"/>
    <n v="90.593201175849842"/>
  </r>
  <r>
    <s v="30"/>
    <x v="9"/>
    <x v="1"/>
    <n v="5.6"/>
    <n v="2.48"/>
    <n v="35.647500000000001"/>
    <n v="90.593201175849842"/>
  </r>
  <r>
    <s v="30"/>
    <x v="9"/>
    <x v="2"/>
    <n v="5.6"/>
    <n v="2.48"/>
    <n v="35.647500000000001"/>
    <n v="90.593201175849842"/>
  </r>
  <r>
    <s v="24"/>
    <x v="10"/>
    <x v="0"/>
    <n v="21.8"/>
    <n v="2.48"/>
    <n v="35.647500000000001"/>
    <n v="41.750207281224085"/>
  </r>
  <r>
    <s v="24"/>
    <x v="10"/>
    <x v="1"/>
    <n v="24.8"/>
    <n v="2.48"/>
    <n v="35.647500000000001"/>
    <n v="32.705208411848943"/>
  </r>
  <r>
    <s v="24"/>
    <x v="10"/>
    <x v="2"/>
    <n v="16.8"/>
    <n v="2.48"/>
    <n v="35.647500000000001"/>
    <n v="56.82520539684932"/>
  </r>
  <r>
    <s v="06"/>
    <x v="11"/>
    <x v="0"/>
    <n v="21.6"/>
    <n v="2.48"/>
    <n v="35.647500000000001"/>
    <n v="42.353207205849088"/>
  </r>
  <r>
    <s v="06"/>
    <x v="11"/>
    <x v="1"/>
    <n v="22.7"/>
    <n v="2.48"/>
    <n v="35.647500000000001"/>
    <n v="39.036707620411548"/>
  </r>
  <r>
    <s v="06"/>
    <x v="11"/>
    <x v="2"/>
    <n v="19"/>
    <n v="2.48"/>
    <n v="35.647500000000001"/>
    <n v="50.192206225974225"/>
  </r>
  <r>
    <s v="02"/>
    <x v="12"/>
    <x v="0"/>
    <n v="20.5"/>
    <n v="2.48"/>
    <n v="35.647500000000001"/>
    <n v="45.669706791286643"/>
  </r>
  <r>
    <s v="02"/>
    <x v="12"/>
    <x v="1"/>
    <n v="21.3"/>
    <n v="2.48"/>
    <n v="35.647500000000001"/>
    <n v="43.25770709278661"/>
  </r>
  <r>
    <s v="02"/>
    <x v="12"/>
    <x v="2"/>
    <n v="22.5"/>
    <n v="2.48"/>
    <n v="35.647500000000001"/>
    <n v="39.639707545036558"/>
  </r>
  <r>
    <s v="01"/>
    <x v="13"/>
    <x v="0"/>
    <n v="9.8000000000000007"/>
    <n v="2.48"/>
    <n v="35.647500000000001"/>
    <n v="77.930202758724647"/>
  </r>
  <r>
    <s v="01"/>
    <x v="13"/>
    <x v="1"/>
    <n v="10.5"/>
    <n v="2.48"/>
    <n v="35.647500000000001"/>
    <n v="75.819703022537112"/>
  </r>
  <r>
    <s v="01"/>
    <x v="13"/>
    <x v="2"/>
    <n v="7.5"/>
    <n v="2.48"/>
    <n v="35.647500000000001"/>
    <n v="84.864701891912247"/>
  </r>
  <r>
    <s v="20"/>
    <x v="14"/>
    <x v="0"/>
    <n v="28.2"/>
    <n v="2.48"/>
    <n v="35.647500000000001"/>
    <n v="22.454209693223788"/>
  </r>
  <r>
    <s v="20"/>
    <x v="14"/>
    <x v="1"/>
    <n v="30.4"/>
    <n v="2.48"/>
    <n v="35.647500000000001"/>
    <n v="15.821210522348689"/>
  </r>
  <r>
    <s v="20"/>
    <x v="14"/>
    <x v="2"/>
    <n v="17.7"/>
    <n v="2.48"/>
    <n v="35.647500000000001"/>
    <n v="54.111705736036782"/>
  </r>
  <r>
    <s v="29"/>
    <x v="15"/>
    <x v="0"/>
    <n v="15.8"/>
    <n v="2.48"/>
    <n v="35.647500000000001"/>
    <n v="59.84020501997437"/>
  </r>
  <r>
    <s v="29"/>
    <x v="15"/>
    <x v="1"/>
    <n v="16.2"/>
    <n v="2.48"/>
    <n v="35.647500000000001"/>
    <n v="58.63420517072435"/>
  </r>
  <r>
    <s v="29"/>
    <x v="15"/>
    <x v="2"/>
    <n v="15.1"/>
    <n v="2.48"/>
    <n v="35.647500000000001"/>
    <n v="61.950704756161898"/>
  </r>
  <r>
    <s v="32"/>
    <x v="16"/>
    <x v="0"/>
    <n v="3.4"/>
    <n v="2.48"/>
    <n v="35.647500000000001"/>
    <n v="97.226200346724951"/>
  </r>
  <r>
    <s v="32"/>
    <x v="16"/>
    <x v="1"/>
    <n v="4.2"/>
    <n v="2.48"/>
    <n v="35.647500000000001"/>
    <n v="94.814200648224912"/>
  </r>
  <r>
    <s v="32"/>
    <x v="16"/>
    <x v="2"/>
    <n v="2.6"/>
    <n v="2.48"/>
    <n v="35.647500000000001"/>
    <n v="99.638200045224977"/>
  </r>
  <r>
    <s v="31"/>
    <x v="17"/>
    <x v="0"/>
    <n v="23.3"/>
    <n v="2.48"/>
    <n v="35.647500000000001"/>
    <n v="37.227707846536518"/>
  </r>
  <r>
    <s v="31"/>
    <x v="17"/>
    <x v="1"/>
    <n v="23.3"/>
    <n v="2.48"/>
    <n v="35.647500000000001"/>
    <n v="37.227707846536518"/>
  </r>
  <r>
    <s v="31"/>
    <x v="17"/>
    <x v="2"/>
    <n v="23.3"/>
    <n v="2.48"/>
    <n v="35.647500000000001"/>
    <n v="37.227707846536518"/>
  </r>
  <r>
    <s v="23"/>
    <x v="18"/>
    <x v="0"/>
    <n v="29"/>
    <n v="2.48"/>
    <n v="35.647500000000001"/>
    <n v="20.042209994723752"/>
  </r>
  <r>
    <s v="23"/>
    <x v="18"/>
    <x v="1"/>
    <n v="30.4"/>
    <n v="2.48"/>
    <n v="35.647500000000001"/>
    <n v="15.821210522348689"/>
  </r>
  <r>
    <s v="23"/>
    <x v="18"/>
    <x v="2"/>
    <n v="24"/>
    <n v="2.48"/>
    <n v="35.647500000000001"/>
    <n v="35.117208110348983"/>
  </r>
  <r>
    <s v="27"/>
    <x v="19"/>
    <x v="0"/>
    <n v="16.5"/>
    <n v="2.48"/>
    <n v="35.647500000000001"/>
    <n v="57.729705283786835"/>
  </r>
  <r>
    <s v="27"/>
    <x v="19"/>
    <x v="1"/>
    <n v="17.600000000000001"/>
    <n v="2.48"/>
    <n v="35.647500000000001"/>
    <n v="54.413205698349273"/>
  </r>
  <r>
    <s v="27"/>
    <x v="19"/>
    <x v="2"/>
    <n v="15.1"/>
    <n v="2.48"/>
    <n v="35.647500000000001"/>
    <n v="61.950704756161898"/>
  </r>
  <r>
    <s v="14"/>
    <x v="20"/>
    <x v="0"/>
    <n v="17.2"/>
    <n v="2.48"/>
    <n v="35.647500000000001"/>
    <n v="55.619205547599307"/>
  </r>
  <r>
    <s v="14"/>
    <x v="20"/>
    <x v="1"/>
    <n v="22.7"/>
    <n v="2.48"/>
    <n v="35.647500000000001"/>
    <n v="39.036707620411548"/>
  </r>
  <r>
    <s v="14"/>
    <x v="20"/>
    <x v="2"/>
    <n v="5.7"/>
    <n v="2.48"/>
    <n v="35.647500000000001"/>
    <n v="90.291701213537351"/>
  </r>
  <r>
    <s v="17"/>
    <x v="21"/>
    <x v="0"/>
    <n v="19.8"/>
    <n v="2.48"/>
    <n v="35.647500000000001"/>
    <n v="47.780206527474178"/>
  </r>
  <r>
    <s v="17"/>
    <x v="21"/>
    <x v="1"/>
    <n v="20.6"/>
    <n v="2.48"/>
    <n v="35.647500000000001"/>
    <n v="45.368206828974138"/>
  </r>
  <r>
    <s v="17"/>
    <x v="21"/>
    <x v="2"/>
    <n v="14.2"/>
    <n v="2.48"/>
    <n v="35.647500000000001"/>
    <n v="64.664204416974442"/>
  </r>
  <r>
    <s v="15"/>
    <x v="22"/>
    <x v="0"/>
    <n v="11.4"/>
    <n v="2.48"/>
    <n v="35.647500000000001"/>
    <n v="73.106203361724582"/>
  </r>
  <r>
    <s v="15"/>
    <x v="22"/>
    <x v="1"/>
    <n v="8.4"/>
    <n v="2.48"/>
    <n v="35.647500000000001"/>
    <n v="82.151202231099717"/>
  </r>
  <r>
    <s v="15"/>
    <x v="22"/>
    <x v="2"/>
    <n v="14.4"/>
    <n v="2.48"/>
    <n v="35.647500000000001"/>
    <n v="64.061204492349432"/>
  </r>
  <r>
    <s v="13"/>
    <x v="23"/>
    <x v="0"/>
    <n v="10.199999999999999"/>
    <n v="2.48"/>
    <n v="35.647500000000001"/>
    <n v="76.724202909474641"/>
  </r>
  <r>
    <s v="13"/>
    <x v="23"/>
    <x v="1"/>
    <n v="10.8"/>
    <n v="2.48"/>
    <n v="35.647500000000001"/>
    <n v="74.915203135599597"/>
  </r>
  <r>
    <s v="13"/>
    <x v="23"/>
    <x v="2"/>
    <n v="8.4"/>
    <n v="2.48"/>
    <n v="35.647500000000001"/>
    <n v="82.151202231099717"/>
  </r>
  <r>
    <s v="07"/>
    <x v="24"/>
    <x v="0"/>
    <n v="17.5"/>
    <n v="2.48"/>
    <n v="35.647500000000001"/>
    <n v="54.714705660661792"/>
  </r>
  <r>
    <s v="07"/>
    <x v="24"/>
    <x v="1"/>
    <n v="17.8"/>
    <n v="2.48"/>
    <n v="35.647500000000001"/>
    <n v="53.81020577372427"/>
  </r>
  <r>
    <s v="07"/>
    <x v="24"/>
    <x v="2"/>
    <n v="17"/>
    <n v="2.48"/>
    <n v="35.647500000000001"/>
    <n v="56.22220547222431"/>
  </r>
  <r>
    <s v="21"/>
    <x v="25"/>
    <x v="0"/>
    <n v="27"/>
    <n v="2.48"/>
    <n v="35.647500000000001"/>
    <n v="26.072209240973841"/>
  </r>
  <r>
    <s v="21"/>
    <x v="25"/>
    <x v="1"/>
    <n v="27.5"/>
    <n v="2.48"/>
    <n v="35.647500000000001"/>
    <n v="24.564709429411323"/>
  </r>
  <r>
    <s v="21"/>
    <x v="25"/>
    <x v="2"/>
    <n v="24.6"/>
    <n v="2.48"/>
    <n v="35.647500000000001"/>
    <n v="33.308208336473953"/>
  </r>
  <r>
    <s v="34"/>
    <x v="26"/>
    <x v="0"/>
    <n v="2.2999999999999998"/>
    <n v="2.48"/>
    <n v="35.647500000000001"/>
    <n v="100"/>
  </r>
  <r>
    <s v="34"/>
    <x v="26"/>
    <x v="1"/>
    <n v="1.5"/>
    <n v="2.48"/>
    <n v="35.647500000000001"/>
    <n v="100"/>
  </r>
  <r>
    <s v="34"/>
    <x v="26"/>
    <x v="2"/>
    <n v="3.2"/>
    <n v="2.48"/>
    <n v="35.647500000000001"/>
    <n v="97.829200271349947"/>
  </r>
  <r>
    <s v="03"/>
    <x v="27"/>
    <x v="0"/>
    <n v="21.8"/>
    <n v="2.48"/>
    <n v="35.647500000000001"/>
    <n v="41.750207281224085"/>
  </r>
  <r>
    <s v="03"/>
    <x v="27"/>
    <x v="1"/>
    <n v="24.9"/>
    <n v="2.48"/>
    <n v="35.647500000000001"/>
    <n v="32.403708449536445"/>
  </r>
  <r>
    <s v="03"/>
    <x v="27"/>
    <x v="2"/>
    <n v="16"/>
    <n v="2.48"/>
    <n v="35.647500000000001"/>
    <n v="59.237205095349353"/>
  </r>
  <r>
    <s v="08"/>
    <x v="28"/>
    <x v="0"/>
    <n v="20.2"/>
    <n v="2.48"/>
    <n v="35.647500000000001"/>
    <n v="46.574206678224165"/>
  </r>
  <r>
    <s v="08"/>
    <x v="28"/>
    <x v="1"/>
    <n v="21.9"/>
    <n v="2.48"/>
    <n v="35.647500000000001"/>
    <n v="41.448707318911588"/>
  </r>
  <r>
    <s v="08"/>
    <x v="28"/>
    <x v="2"/>
    <n v="13.3"/>
    <n v="2.48"/>
    <n v="35.647500000000001"/>
    <n v="67.377704077786987"/>
  </r>
  <r>
    <s v="11"/>
    <x v="29"/>
    <x v="0"/>
    <n v="5"/>
    <n v="2.48"/>
    <n v="35.647500000000001"/>
    <n v="92.402200949724872"/>
  </r>
  <r>
    <s v="11"/>
    <x v="29"/>
    <x v="1"/>
    <n v="7.8"/>
    <n v="2.48"/>
    <n v="35.647500000000001"/>
    <n v="83.960202004974732"/>
  </r>
  <r>
    <s v="11"/>
    <x v="29"/>
    <x v="2"/>
    <n v="4"/>
    <n v="2.48"/>
    <n v="35.647500000000001"/>
    <n v="95.417200572849922"/>
  </r>
  <r>
    <s v="33"/>
    <x v="30"/>
    <x v="0"/>
    <n v="12.7"/>
    <n v="2.48"/>
    <n v="35.647500000000001"/>
    <n v="69.186703851662017"/>
  </r>
  <r>
    <s v="33"/>
    <x v="30"/>
    <x v="1"/>
    <n v="16.100000000000001"/>
    <n v="2.48"/>
    <n v="35.647500000000001"/>
    <n v="58.935705133036855"/>
  </r>
  <r>
    <s v="33"/>
    <x v="30"/>
    <x v="2"/>
    <n v="8.5"/>
    <n v="2.48"/>
    <n v="35.647500000000001"/>
    <n v="81.849702268787212"/>
  </r>
  <r>
    <s v="16"/>
    <x v="31"/>
    <x v="0"/>
    <n v="22.9"/>
    <n v="2.48"/>
    <n v="35.647500000000001"/>
    <n v="38.433707695786538"/>
  </r>
  <r>
    <s v="16"/>
    <x v="31"/>
    <x v="1"/>
    <n v="25.5"/>
    <n v="2.48"/>
    <n v="35.647500000000001"/>
    <n v="30.594708675661415"/>
  </r>
  <r>
    <s v="16"/>
    <x v="31"/>
    <x v="2"/>
    <n v="13.9"/>
    <n v="2.48"/>
    <n v="35.647500000000001"/>
    <n v="65.568704303911957"/>
  </r>
  <r>
    <s v="09"/>
    <x v="32"/>
    <x v="0"/>
    <n v="35.700000000000003"/>
    <n v="2.48"/>
    <n v="35.647500000000001"/>
    <n v="-0.15828748021407096"/>
  </r>
  <r>
    <s v="09"/>
    <x v="32"/>
    <x v="1"/>
    <n v="37.799999999999997"/>
    <n v="2.48"/>
    <n v="35.647500000000001"/>
    <n v="0"/>
  </r>
  <r>
    <s v="09"/>
    <x v="32"/>
    <x v="2"/>
    <n v="27.7"/>
    <n v="2.48"/>
    <n v="35.647500000000001"/>
    <n v="23.961709504786313"/>
  </r>
  <r>
    <s v="05"/>
    <x v="33"/>
    <x v="0"/>
    <n v="32.4"/>
    <n v="2.48"/>
    <n v="35.647500000000001"/>
    <n v="9.791211276098597"/>
  </r>
  <r>
    <s v="05"/>
    <x v="33"/>
    <x v="1"/>
    <n v="30.6"/>
    <n v="2.48"/>
    <n v="35.647500000000001"/>
    <n v="15.218210597723672"/>
  </r>
  <r>
    <s v="05"/>
    <x v="33"/>
    <x v="2"/>
    <n v="36.200000000000003"/>
    <n v="2.48"/>
    <n v="35.647500000000001"/>
    <n v="0"/>
  </r>
  <r>
    <s v="19"/>
    <x v="34"/>
    <x v="0"/>
    <n v="15.5"/>
    <n v="2.48"/>
    <n v="35.647500000000001"/>
    <n v="60.744704906911885"/>
  </r>
  <r>
    <s v="19"/>
    <x v="34"/>
    <x v="1"/>
    <n v="15.3"/>
    <n v="2.48"/>
    <n v="35.647500000000001"/>
    <n v="61.347704831536888"/>
  </r>
  <r>
    <s v="19"/>
    <x v="34"/>
    <x v="2"/>
    <n v="16.100000000000001"/>
    <n v="2.48"/>
    <n v="35.647500000000001"/>
    <n v="58.935705133036855"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52.5"/>
    <n v="100"/>
    <n v="23.44"/>
    <n v="37.957157784743991"/>
  </r>
  <r>
    <s v="35"/>
    <x v="0"/>
    <x v="1"/>
    <n v="47.6"/>
    <n v="100"/>
    <n v="23.44"/>
    <n v="31.556948798328111"/>
  </r>
  <r>
    <s v="35"/>
    <x v="0"/>
    <x v="2"/>
    <n v="59.7"/>
    <n v="100"/>
    <n v="23.44"/>
    <n v="47.361546499477541"/>
  </r>
  <r>
    <s v="28"/>
    <x v="1"/>
    <x v="0"/>
    <n v="39.6"/>
    <n v="100"/>
    <n v="23.44"/>
    <n v="21.107628004179727"/>
  </r>
  <r>
    <s v="28"/>
    <x v="1"/>
    <x v="1"/>
    <n v="34.299999999999997"/>
    <n v="100"/>
    <n v="23.44"/>
    <n v="14.184952978056419"/>
  </r>
  <r>
    <s v="28"/>
    <x v="1"/>
    <x v="2"/>
    <n v="51.2"/>
    <n v="100"/>
    <n v="23.44"/>
    <n v="36.259143155694879"/>
  </r>
  <r>
    <s v="12"/>
    <x v="2"/>
    <x v="0"/>
    <n v="39.4"/>
    <n v="100"/>
    <n v="23.44"/>
    <n v="20.846394984326015"/>
  </r>
  <r>
    <s v="12"/>
    <x v="2"/>
    <x v="1"/>
    <n v="36.200000000000003"/>
    <n v="100"/>
    <n v="23.44"/>
    <n v="16.666666666666668"/>
  </r>
  <r>
    <s v="12"/>
    <x v="2"/>
    <x v="2"/>
    <n v="55.4"/>
    <n v="100"/>
    <n v="23.44"/>
    <n v="41.745036572622773"/>
  </r>
  <r>
    <s v="18"/>
    <x v="3"/>
    <x v="0"/>
    <n v="29.6"/>
    <n v="100"/>
    <n v="23.44"/>
    <n v="8.0459770114942533"/>
  </r>
  <r>
    <s v="18"/>
    <x v="3"/>
    <x v="1"/>
    <n v="26.2"/>
    <n v="100"/>
    <n v="23.44"/>
    <n v="3.6050156739811885"/>
  </r>
  <r>
    <s v="18"/>
    <x v="3"/>
    <x v="2"/>
    <n v="49"/>
    <n v="100"/>
    <n v="23.44"/>
    <n v="33.385579937304072"/>
  </r>
  <r>
    <s v="10"/>
    <x v="4"/>
    <x v="0"/>
    <n v="28.8"/>
    <n v="100"/>
    <n v="23.44"/>
    <n v="7.0010449320794148"/>
  </r>
  <r>
    <s v="10"/>
    <x v="4"/>
    <x v="1"/>
    <n v="25.2"/>
    <n v="100"/>
    <n v="23.44"/>
    <n v="2.2988505747126409"/>
  </r>
  <r>
    <s v="10"/>
    <x v="4"/>
    <x v="2"/>
    <n v="48"/>
    <n v="100"/>
    <n v="23.44"/>
    <n v="32.079414838035525"/>
  </r>
  <r>
    <s v="04"/>
    <x v="5"/>
    <x v="0"/>
    <n v="59.6"/>
    <n v="100"/>
    <n v="23.44"/>
    <n v="47.230929989550674"/>
  </r>
  <r>
    <s v="04"/>
    <x v="5"/>
    <x v="1"/>
    <n v="30.8"/>
    <n v="100"/>
    <n v="23.44"/>
    <n v="9.6133751306165074"/>
  </r>
  <r>
    <s v="04"/>
    <x v="5"/>
    <x v="2"/>
    <n v="59.9"/>
    <n v="100"/>
    <n v="23.44"/>
    <n v="47.622779519331232"/>
  </r>
  <r>
    <s v="22"/>
    <x v="6"/>
    <x v="0"/>
    <n v="36.9"/>
    <n v="100"/>
    <n v="23.44"/>
    <n v="17.580982236154647"/>
  </r>
  <r>
    <s v="22"/>
    <x v="6"/>
    <x v="1"/>
    <n v="32.1"/>
    <n v="100"/>
    <n v="23.44"/>
    <n v="11.311389759665621"/>
  </r>
  <r>
    <s v="22"/>
    <x v="6"/>
    <x v="2"/>
    <n v="52.4"/>
    <n v="100"/>
    <n v="23.44"/>
    <n v="37.826541274817131"/>
  </r>
  <r>
    <s v="26"/>
    <x v="7"/>
    <x v="0"/>
    <n v="35.799999999999997"/>
    <n v="100"/>
    <n v="23.44"/>
    <n v="16.144200626959243"/>
  </r>
  <r>
    <s v="26"/>
    <x v="7"/>
    <x v="1"/>
    <n v="24.2"/>
    <n v="100"/>
    <n v="23.44"/>
    <n v="0.99268547544409358"/>
  </r>
  <r>
    <s v="26"/>
    <x v="7"/>
    <x v="2"/>
    <n v="48.6"/>
    <n v="100"/>
    <n v="23.44"/>
    <n v="32.863113897596655"/>
  </r>
  <r>
    <s v="25"/>
    <x v="8"/>
    <x v="0"/>
    <n v="35.799999999999997"/>
    <n v="100"/>
    <n v="23.44"/>
    <n v="16.144200626959243"/>
  </r>
  <r>
    <s v="25"/>
    <x v="8"/>
    <x v="1"/>
    <n v="24.2"/>
    <n v="100"/>
    <n v="23.44"/>
    <n v="0.99268547544409358"/>
  </r>
  <r>
    <s v="25"/>
    <x v="8"/>
    <x v="2"/>
    <n v="48.6"/>
    <n v="100"/>
    <n v="23.44"/>
    <n v="32.863113897596655"/>
  </r>
  <r>
    <s v="30"/>
    <x v="9"/>
    <x v="0"/>
    <n v="71.5"/>
    <n v="100"/>
    <n v="23.44"/>
    <n v="62.774294670846395"/>
  </r>
  <r>
    <s v="30"/>
    <x v="9"/>
    <x v="1"/>
    <n v="69.3"/>
    <n v="100"/>
    <n v="23.44"/>
    <n v="59.900731452455588"/>
  </r>
  <r>
    <s v="30"/>
    <x v="9"/>
    <x v="2"/>
    <n v="73"/>
    <n v="100"/>
    <n v="23.44"/>
    <n v="64.733542319749219"/>
  </r>
  <r>
    <s v="24"/>
    <x v="10"/>
    <x v="0"/>
    <n v="33.799999999999997"/>
    <n v="100"/>
    <n v="23.44"/>
    <n v="13.531870428422147"/>
  </r>
  <r>
    <s v="24"/>
    <x v="10"/>
    <x v="1"/>
    <n v="23.6"/>
    <n v="100"/>
    <n v="23.44"/>
    <n v="0.20898641588296779"/>
  </r>
  <r>
    <s v="24"/>
    <x v="10"/>
    <x v="2"/>
    <n v="47.9"/>
    <n v="100"/>
    <n v="23.44"/>
    <n v="31.948798328108669"/>
  </r>
  <r>
    <s v="06"/>
    <x v="11"/>
    <x v="0"/>
    <n v="49.5"/>
    <n v="100"/>
    <n v="23.44"/>
    <n v="34.03866248693835"/>
  </r>
  <r>
    <s v="06"/>
    <x v="11"/>
    <x v="1"/>
    <n v="44.1"/>
    <n v="100"/>
    <n v="23.44"/>
    <n v="26.985370950888193"/>
  </r>
  <r>
    <s v="06"/>
    <x v="11"/>
    <x v="2"/>
    <n v="60.1"/>
    <n v="100"/>
    <n v="23.44"/>
    <n v="47.884012539184944"/>
  </r>
  <r>
    <s v="02"/>
    <x v="12"/>
    <x v="0"/>
    <n v="65.900000000000006"/>
    <n v="100"/>
    <n v="23.44"/>
    <n v="55.459770114942543"/>
  </r>
  <r>
    <s v="02"/>
    <x v="12"/>
    <x v="1"/>
    <n v="63.8"/>
    <n v="100"/>
    <n v="23.44"/>
    <n v="52.716823406478575"/>
  </r>
  <r>
    <s v="02"/>
    <x v="12"/>
    <x v="2"/>
    <n v="79.8"/>
    <n v="100"/>
    <n v="23.44"/>
    <n v="73.615464994775337"/>
  </r>
  <r>
    <s v="01"/>
    <x v="13"/>
    <x v="0"/>
    <n v="51.3"/>
    <n v="100"/>
    <n v="23.44"/>
    <n v="36.389759665621732"/>
  </r>
  <r>
    <s v="01"/>
    <x v="13"/>
    <x v="1"/>
    <n v="46.2"/>
    <n v="100"/>
    <n v="23.44"/>
    <n v="29.728317659352143"/>
  </r>
  <r>
    <s v="01"/>
    <x v="13"/>
    <x v="2"/>
    <n v="65.099999999999994"/>
    <n v="100"/>
    <n v="23.44"/>
    <n v="54.41483803552768"/>
  </r>
  <r>
    <s v="20"/>
    <x v="14"/>
    <x v="0"/>
    <n v="33.200000000000003"/>
    <n v="100"/>
    <n v="23.44"/>
    <n v="12.748171368861025"/>
  </r>
  <r>
    <s v="20"/>
    <x v="14"/>
    <x v="1"/>
    <n v="26.3"/>
    <n v="100"/>
    <n v="23.44"/>
    <n v="3.7356321839080451"/>
  </r>
  <r>
    <s v="20"/>
    <x v="14"/>
    <x v="2"/>
    <n v="54.4"/>
    <n v="100"/>
    <n v="23.44"/>
    <n v="40.438871473354226"/>
  </r>
  <r>
    <s v="29"/>
    <x v="15"/>
    <x v="0"/>
    <n v="50.2"/>
    <n v="100"/>
    <n v="23.44"/>
    <n v="34.952978056426332"/>
  </r>
  <r>
    <s v="29"/>
    <x v="15"/>
    <x v="1"/>
    <n v="42"/>
    <n v="100"/>
    <n v="23.44"/>
    <n v="24.242424242424239"/>
  </r>
  <r>
    <s v="29"/>
    <x v="15"/>
    <x v="2"/>
    <n v="62.3"/>
    <n v="100"/>
    <n v="23.44"/>
    <n v="50.757575757575758"/>
  </r>
  <r>
    <s v="32"/>
    <x v="16"/>
    <x v="0"/>
    <n v="77"/>
    <n v="100"/>
    <n v="23.44"/>
    <n v="69.958202716823408"/>
  </r>
  <r>
    <s v="32"/>
    <x v="16"/>
    <x v="1"/>
    <n v="75.3"/>
    <n v="100"/>
    <n v="23.44"/>
    <n v="67.737722048066871"/>
  </r>
  <r>
    <s v="32"/>
    <x v="16"/>
    <x v="2"/>
    <n v="78.8"/>
    <n v="100"/>
    <n v="23.44"/>
    <n v="72.309299895506783"/>
  </r>
  <r>
    <s v="31"/>
    <x v="17"/>
    <x v="0"/>
    <n v="67.8"/>
    <n v="100"/>
    <n v="23.44"/>
    <n v="57.941483803552764"/>
  </r>
  <r>
    <s v="31"/>
    <x v="17"/>
    <x v="1"/>
    <n v="66.3"/>
    <n v="100"/>
    <n v="23.44"/>
    <n v="55.982236154649947"/>
  </r>
  <r>
    <s v="31"/>
    <x v="17"/>
    <x v="2"/>
    <n v="68.2"/>
    <n v="100"/>
    <n v="23.44"/>
    <n v="58.463949843260188"/>
  </r>
  <r>
    <s v="23"/>
    <x v="18"/>
    <x v="0"/>
    <n v="29.3"/>
    <n v="100"/>
    <n v="23.44"/>
    <n v="7.6541274817136875"/>
  </r>
  <r>
    <s v="23"/>
    <x v="18"/>
    <x v="1"/>
    <n v="21.7"/>
    <n v="100"/>
    <n v="23.44"/>
    <n v="0"/>
  </r>
  <r>
    <s v="23"/>
    <x v="18"/>
    <x v="2"/>
    <n v="49.1"/>
    <n v="100"/>
    <n v="23.44"/>
    <n v="33.516196447230925"/>
  </r>
  <r>
    <s v="27"/>
    <x v="19"/>
    <x v="0"/>
    <n v="50.4"/>
    <n v="100"/>
    <n v="23.44"/>
    <n v="35.214211076280037"/>
  </r>
  <r>
    <s v="27"/>
    <x v="19"/>
    <x v="1"/>
    <n v="40.700000000000003"/>
    <n v="100"/>
    <n v="23.44"/>
    <n v="22.544409613375134"/>
  </r>
  <r>
    <s v="27"/>
    <x v="19"/>
    <x v="2"/>
    <n v="61.1"/>
    <n v="100"/>
    <n v="23.44"/>
    <n v="49.190177638453498"/>
  </r>
  <r>
    <s v="14"/>
    <x v="20"/>
    <x v="0"/>
    <n v="48.1"/>
    <n v="100"/>
    <n v="23.44"/>
    <n v="32.210031347962378"/>
  </r>
  <r>
    <s v="14"/>
    <x v="20"/>
    <x v="1"/>
    <n v="40.6"/>
    <n v="100"/>
    <n v="23.44"/>
    <n v="22.413793103448278"/>
  </r>
  <r>
    <s v="14"/>
    <x v="20"/>
    <x v="2"/>
    <n v="60"/>
    <n v="100"/>
    <n v="23.44"/>
    <n v="47.753396029258099"/>
  </r>
  <r>
    <s v="17"/>
    <x v="21"/>
    <x v="0"/>
    <n v="35.1"/>
    <n v="100"/>
    <n v="23.44"/>
    <n v="15.229885057471265"/>
  </r>
  <r>
    <s v="17"/>
    <x v="21"/>
    <x v="1"/>
    <n v="27.3"/>
    <n v="100"/>
    <n v="23.44"/>
    <n v="5.0417972831765923"/>
  </r>
  <r>
    <s v="17"/>
    <x v="21"/>
    <x v="2"/>
    <n v="61.4"/>
    <n v="100"/>
    <n v="23.44"/>
    <n v="49.582027168234056"/>
  </r>
  <r>
    <s v="15"/>
    <x v="22"/>
    <x v="0"/>
    <n v="50"/>
    <n v="100"/>
    <n v="23.44"/>
    <n v="34.69174503657262"/>
  </r>
  <r>
    <s v="15"/>
    <x v="22"/>
    <x v="1"/>
    <n v="32.700000000000003"/>
    <n v="100"/>
    <n v="23.44"/>
    <n v="12.095088819226751"/>
  </r>
  <r>
    <s v="15"/>
    <x v="22"/>
    <x v="2"/>
    <n v="62.3"/>
    <n v="100"/>
    <n v="23.44"/>
    <n v="50.757575757575758"/>
  </r>
  <r>
    <s v="13"/>
    <x v="23"/>
    <x v="0"/>
    <n v="44.4"/>
    <n v="100"/>
    <n v="23.44"/>
    <n v="27.37722048066875"/>
  </r>
  <r>
    <s v="13"/>
    <x v="23"/>
    <x v="1"/>
    <n v="34.1"/>
    <n v="100"/>
    <n v="23.44"/>
    <n v="13.923719958202716"/>
  </r>
  <r>
    <s v="13"/>
    <x v="23"/>
    <x v="2"/>
    <n v="63.7"/>
    <n v="100"/>
    <n v="23.44"/>
    <n v="52.586206896551722"/>
  </r>
  <r>
    <s v="07"/>
    <x v="24"/>
    <x v="0"/>
    <n v="59.7"/>
    <n v="100"/>
    <n v="23.44"/>
    <n v="47.361546499477541"/>
  </r>
  <r>
    <s v="07"/>
    <x v="24"/>
    <x v="1"/>
    <n v="68.7"/>
    <n v="100"/>
    <n v="23.44"/>
    <n v="59.117032392894465"/>
  </r>
  <r>
    <s v="07"/>
    <x v="24"/>
    <x v="2"/>
    <n v="59.5"/>
    <n v="100"/>
    <n v="23.44"/>
    <n v="47.100313479623829"/>
  </r>
  <r>
    <s v="21"/>
    <x v="25"/>
    <x v="0"/>
    <n v="33"/>
    <n v="100"/>
    <n v="23.44"/>
    <n v="12.486938349007312"/>
  </r>
  <r>
    <s v="21"/>
    <x v="25"/>
    <x v="1"/>
    <n v="29.6"/>
    <n v="100"/>
    <n v="23.44"/>
    <n v="8.0459770114942533"/>
  </r>
  <r>
    <s v="21"/>
    <x v="25"/>
    <x v="2"/>
    <n v="47.9"/>
    <n v="100"/>
    <n v="23.44"/>
    <n v="31.948798328108669"/>
  </r>
  <r>
    <s v="34"/>
    <x v="26"/>
    <x v="0"/>
    <n v="65.400000000000006"/>
    <n v="100"/>
    <n v="23.44"/>
    <n v="54.806687565308266"/>
  </r>
  <r>
    <s v="34"/>
    <x v="26"/>
    <x v="1"/>
    <n v="57.8"/>
    <n v="100"/>
    <n v="23.44"/>
    <n v="44.879832810867292"/>
  </r>
  <r>
    <s v="34"/>
    <x v="26"/>
    <x v="2"/>
    <n v="68.900000000000006"/>
    <n v="100"/>
    <n v="23.44"/>
    <n v="59.378265412748178"/>
  </r>
  <r>
    <s v="03"/>
    <x v="27"/>
    <x v="0"/>
    <n v="56"/>
    <n v="100"/>
    <n v="23.44"/>
    <n v="42.52873563218391"/>
  </r>
  <r>
    <s v="03"/>
    <x v="27"/>
    <x v="1"/>
    <n v="52.2"/>
    <n v="100"/>
    <n v="23.44"/>
    <n v="37.565308254963433"/>
  </r>
  <r>
    <s v="03"/>
    <x v="27"/>
    <x v="2"/>
    <n v="62.4"/>
    <n v="100"/>
    <n v="23.44"/>
    <n v="50.88819226750261"/>
  </r>
  <r>
    <s v="08"/>
    <x v="28"/>
    <x v="0"/>
    <n v="33.4"/>
    <n v="100"/>
    <n v="23.44"/>
    <n v="13.00940438871473"/>
  </r>
  <r>
    <s v="08"/>
    <x v="28"/>
    <x v="1"/>
    <n v="27.8"/>
    <n v="100"/>
    <n v="23.44"/>
    <n v="5.6948798328108667"/>
  </r>
  <r>
    <s v="08"/>
    <x v="28"/>
    <x v="2"/>
    <n v="51.2"/>
    <n v="100"/>
    <n v="23.44"/>
    <n v="36.259143155694879"/>
  </r>
  <r>
    <s v="11"/>
    <x v="29"/>
    <x v="0"/>
    <n v="49"/>
    <n v="100"/>
    <n v="23.44"/>
    <n v="33.385579937304072"/>
  </r>
  <r>
    <s v="11"/>
    <x v="29"/>
    <x v="1"/>
    <n v="41.2"/>
    <n v="100"/>
    <n v="23.44"/>
    <n v="23.197492163009407"/>
  </r>
  <r>
    <s v="11"/>
    <x v="29"/>
    <x v="2"/>
    <n v="60.2"/>
    <n v="100"/>
    <n v="23.44"/>
    <n v="48.014629049111811"/>
  </r>
  <r>
    <s v="33"/>
    <x v="30"/>
    <x v="0"/>
    <n v="56.6"/>
    <n v="100"/>
    <n v="23.44"/>
    <n v="43.312434691745032"/>
  </r>
  <r>
    <s v="33"/>
    <x v="30"/>
    <x v="1"/>
    <n v="49.9"/>
    <n v="100"/>
    <n v="23.44"/>
    <n v="34.56112852664576"/>
  </r>
  <r>
    <s v="33"/>
    <x v="30"/>
    <x v="2"/>
    <n v="63.7"/>
    <n v="100"/>
    <n v="23.44"/>
    <n v="52.586206896551722"/>
  </r>
  <r>
    <s v="16"/>
    <x v="31"/>
    <x v="0"/>
    <n v="23.2"/>
    <n v="100"/>
    <n v="23.44"/>
    <n v="-0.31347962382445399"/>
  </r>
  <r>
    <s v="16"/>
    <x v="31"/>
    <x v="1"/>
    <n v="17.899999999999999"/>
    <n v="100"/>
    <n v="23.44"/>
    <n v="0"/>
  </r>
  <r>
    <s v="16"/>
    <x v="31"/>
    <x v="2"/>
    <n v="36.6"/>
    <n v="100"/>
    <n v="23.44"/>
    <n v="17.189132706374085"/>
  </r>
  <r>
    <s v="09"/>
    <x v="32"/>
    <x v="0"/>
    <n v="39.299999999999997"/>
    <n v="100"/>
    <n v="23.44"/>
    <n v="20.715778474399158"/>
  </r>
  <r>
    <s v="09"/>
    <x v="32"/>
    <x v="1"/>
    <n v="35"/>
    <n v="100"/>
    <n v="23.44"/>
    <n v="15.099268547544408"/>
  </r>
  <r>
    <s v="09"/>
    <x v="32"/>
    <x v="2"/>
    <n v="51.9"/>
    <n v="100"/>
    <n v="23.44"/>
    <n v="37.173458725182854"/>
  </r>
  <r>
    <s v="05"/>
    <x v="33"/>
    <x v="0"/>
    <n v="50.4"/>
    <n v="100"/>
    <n v="23.44"/>
    <n v="35.214211076280037"/>
  </r>
  <r>
    <s v="05"/>
    <x v="33"/>
    <x v="1"/>
    <n v="46"/>
    <n v="100"/>
    <n v="23.44"/>
    <n v="29.467084639498431"/>
  </r>
  <r>
    <s v="05"/>
    <x v="33"/>
    <x v="2"/>
    <n v="59.4"/>
    <n v="100"/>
    <n v="23.44"/>
    <n v="46.969696969696962"/>
  </r>
  <r>
    <s v="19"/>
    <x v="34"/>
    <x v="0"/>
    <n v="32.9"/>
    <n v="100"/>
    <n v="23.44"/>
    <n v="12.356321839080456"/>
  </r>
  <r>
    <s v="19"/>
    <x v="34"/>
    <x v="1"/>
    <n v="25.9"/>
    <n v="100"/>
    <n v="23.44"/>
    <n v="3.2131661442006236"/>
  </r>
  <r>
    <s v="19"/>
    <x v="34"/>
    <x v="2"/>
    <n v="47.6"/>
    <n v="100"/>
    <n v="23.44"/>
    <n v="31.556948798328111"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17.2"/>
    <n v="0"/>
    <n v="43.439999999999984"/>
    <n v="60.405156537753214"/>
  </r>
  <r>
    <s v="35"/>
    <x v="0"/>
    <x v="1"/>
    <n v="13.2"/>
    <n v="0"/>
    <n v="43.439999999999984"/>
    <n v="69.613259668508277"/>
  </r>
  <r>
    <s v="35"/>
    <x v="0"/>
    <x v="2"/>
    <n v="23.2"/>
    <n v="0"/>
    <n v="43.439999999999984"/>
    <n v="46.593001841620605"/>
  </r>
  <r>
    <s v="28"/>
    <x v="1"/>
    <x v="0"/>
    <n v="30"/>
    <n v="0"/>
    <n v="43.439999999999984"/>
    <n v="30.939226519336994"/>
  </r>
  <r>
    <s v="28"/>
    <x v="1"/>
    <x v="1"/>
    <n v="30.5"/>
    <n v="0"/>
    <n v="43.439999999999984"/>
    <n v="29.788213627992604"/>
  </r>
  <r>
    <s v="28"/>
    <x v="1"/>
    <x v="2"/>
    <n v="28.8"/>
    <n v="0"/>
    <n v="43.439999999999984"/>
    <n v="33.70165745856351"/>
  </r>
  <r>
    <s v="12"/>
    <x v="2"/>
    <x v="0"/>
    <n v="24.8"/>
    <n v="0"/>
    <n v="43.439999999999984"/>
    <n v="42.90976058931858"/>
  </r>
  <r>
    <s v="12"/>
    <x v="2"/>
    <x v="1"/>
    <n v="26"/>
    <n v="0"/>
    <n v="43.439999999999984"/>
    <n v="40.147329650092054"/>
  </r>
  <r>
    <s v="12"/>
    <x v="2"/>
    <x v="2"/>
    <n v="18.5"/>
    <n v="0"/>
    <n v="43.439999999999984"/>
    <n v="57.412523020257808"/>
  </r>
  <r>
    <s v="18"/>
    <x v="3"/>
    <x v="0"/>
    <n v="26.6"/>
    <n v="0"/>
    <n v="43.439999999999984"/>
    <n v="38.766114180478795"/>
  </r>
  <r>
    <s v="18"/>
    <x v="3"/>
    <x v="1"/>
    <n v="32.9"/>
    <n v="0"/>
    <n v="43.439999999999984"/>
    <n v="24.26335174953957"/>
  </r>
  <r>
    <s v="18"/>
    <x v="3"/>
    <x v="2"/>
    <n v="32"/>
    <n v="0"/>
    <n v="43.439999999999984"/>
    <n v="26.335174953959456"/>
  </r>
  <r>
    <s v="10"/>
    <x v="4"/>
    <x v="0"/>
    <n v="40"/>
    <n v="0"/>
    <n v="43.439999999999984"/>
    <n v="7.9189686924493197"/>
  </r>
  <r>
    <s v="10"/>
    <x v="4"/>
    <x v="1"/>
    <n v="39.9"/>
    <n v="0"/>
    <n v="43.439999999999984"/>
    <n v="8.1491712707182007"/>
  </r>
  <r>
    <s v="10"/>
    <x v="4"/>
    <x v="2"/>
    <n v="40.6"/>
    <n v="0"/>
    <n v="43.439999999999984"/>
    <n v="6.5377532228360566"/>
  </r>
  <r>
    <s v="04"/>
    <x v="5"/>
    <x v="0"/>
    <n v="9.6999999999999993"/>
    <n v="0"/>
    <n v="43.439999999999984"/>
    <n v="77.670349907918961"/>
  </r>
  <r>
    <s v="04"/>
    <x v="5"/>
    <x v="1"/>
    <n v="9.6999999999999993"/>
    <n v="0"/>
    <n v="43.439999999999984"/>
    <n v="77.670349907918961"/>
  </r>
  <r>
    <s v="04"/>
    <x v="5"/>
    <x v="2"/>
    <n v="9.6999999999999993"/>
    <n v="0"/>
    <n v="43.439999999999984"/>
    <n v="77.670349907918961"/>
  </r>
  <r>
    <s v="22"/>
    <x v="6"/>
    <x v="0"/>
    <n v="20.2"/>
    <n v="0"/>
    <n v="43.439999999999984"/>
    <n v="53.499079189686903"/>
  </r>
  <r>
    <s v="22"/>
    <x v="6"/>
    <x v="1"/>
    <n v="22.2"/>
    <n v="0"/>
    <n v="43.439999999999984"/>
    <n v="48.895027624309371"/>
  </r>
  <r>
    <s v="22"/>
    <x v="6"/>
    <x v="2"/>
    <n v="14"/>
    <n v="0"/>
    <n v="43.439999999999984"/>
    <n v="67.771639042357251"/>
  </r>
  <r>
    <s v="26"/>
    <x v="7"/>
    <x v="0"/>
    <n v="16.8"/>
    <n v="0"/>
    <n v="43.439999999999984"/>
    <n v="61.325966850828721"/>
  </r>
  <r>
    <s v="26"/>
    <x v="7"/>
    <x v="1"/>
    <n v="10.8"/>
    <n v="0"/>
    <n v="43.439999999999984"/>
    <n v="75.138121546961329"/>
  </r>
  <r>
    <s v="26"/>
    <x v="7"/>
    <x v="2"/>
    <n v="21.8"/>
    <n v="0"/>
    <n v="43.439999999999984"/>
    <n v="49.815837937384877"/>
  </r>
  <r>
    <s v="25"/>
    <x v="8"/>
    <x v="0"/>
    <n v="16.8"/>
    <n v="0"/>
    <n v="43.439999999999984"/>
    <n v="61.325966850828721"/>
  </r>
  <r>
    <s v="25"/>
    <x v="8"/>
    <x v="1"/>
    <n v="10.8"/>
    <n v="0"/>
    <n v="43.439999999999984"/>
    <n v="75.138121546961329"/>
  </r>
  <r>
    <s v="25"/>
    <x v="8"/>
    <x v="2"/>
    <n v="21.8"/>
    <n v="0"/>
    <n v="43.439999999999984"/>
    <n v="49.815837937384877"/>
  </r>
  <r>
    <s v="30"/>
    <x v="9"/>
    <x v="0"/>
    <n v="8.3000000000000007"/>
    <n v="0"/>
    <n v="43.439999999999984"/>
    <n v="80.89318600368324"/>
  </r>
  <r>
    <s v="30"/>
    <x v="9"/>
    <x v="1"/>
    <n v="11.4"/>
    <n v="0"/>
    <n v="43.439999999999984"/>
    <n v="73.756906077348063"/>
  </r>
  <r>
    <s v="30"/>
    <x v="9"/>
    <x v="2"/>
    <n v="6"/>
    <n v="0"/>
    <n v="43.439999999999984"/>
    <n v="86.187845303867391"/>
  </r>
  <r>
    <s v="24"/>
    <x v="10"/>
    <x v="0"/>
    <n v="14"/>
    <n v="0"/>
    <n v="43.439999999999984"/>
    <n v="67.771639042357251"/>
  </r>
  <r>
    <s v="24"/>
    <x v="10"/>
    <x v="1"/>
    <n v="16.8"/>
    <n v="0"/>
    <n v="43.439999999999984"/>
    <n v="61.325966850828721"/>
  </r>
  <r>
    <s v="24"/>
    <x v="10"/>
    <x v="2"/>
    <n v="10"/>
    <n v="0"/>
    <n v="43.439999999999984"/>
    <n v="76.979742173112328"/>
  </r>
  <r>
    <s v="06"/>
    <x v="11"/>
    <x v="0"/>
    <n v="18.2"/>
    <n v="0"/>
    <n v="43.439999999999984"/>
    <n v="58.103130755064448"/>
  </r>
  <r>
    <s v="06"/>
    <x v="11"/>
    <x v="1"/>
    <n v="18.2"/>
    <n v="0"/>
    <n v="43.439999999999984"/>
    <n v="58.103130755064448"/>
  </r>
  <r>
    <s v="06"/>
    <x v="11"/>
    <x v="2"/>
    <n v="18"/>
    <n v="0"/>
    <n v="43.439999999999984"/>
    <n v="58.563535911602195"/>
  </r>
  <r>
    <s v="02"/>
    <x v="12"/>
    <x v="0"/>
    <n v="8.3000000000000007"/>
    <n v="0"/>
    <n v="43.439999999999984"/>
    <n v="80.89318600368324"/>
  </r>
  <r>
    <s v="02"/>
    <x v="12"/>
    <x v="1"/>
    <n v="8.6999999999999993"/>
    <n v="0"/>
    <n v="43.439999999999984"/>
    <n v="79.97237569060772"/>
  </r>
  <r>
    <s v="02"/>
    <x v="12"/>
    <x v="2"/>
    <n v="6"/>
    <n v="0"/>
    <n v="43.439999999999984"/>
    <n v="86.187845303867391"/>
  </r>
  <r>
    <s v="01"/>
    <x v="13"/>
    <x v="0"/>
    <n v="9.6"/>
    <n v="0"/>
    <n v="43.439999999999984"/>
    <n v="77.900552486187834"/>
  </r>
  <r>
    <s v="01"/>
    <x v="13"/>
    <x v="1"/>
    <n v="11"/>
    <n v="0"/>
    <n v="43.439999999999984"/>
    <n v="74.677716390423569"/>
  </r>
  <r>
    <s v="01"/>
    <x v="13"/>
    <x v="2"/>
    <n v="5.9"/>
    <n v="0"/>
    <n v="43.439999999999984"/>
    <n v="86.418047882136278"/>
  </r>
  <r>
    <s v="20"/>
    <x v="14"/>
    <x v="0"/>
    <n v="31.5"/>
    <n v="0"/>
    <n v="43.439999999999984"/>
    <n v="27.486187845303839"/>
  </r>
  <r>
    <s v="20"/>
    <x v="14"/>
    <x v="1"/>
    <n v="33.5"/>
    <n v="0"/>
    <n v="43.439999999999984"/>
    <n v="22.882136279926307"/>
  </r>
  <r>
    <s v="20"/>
    <x v="14"/>
    <x v="2"/>
    <n v="25.3"/>
    <n v="0"/>
    <n v="43.439999999999984"/>
    <n v="41.758747697974194"/>
  </r>
  <r>
    <s v="29"/>
    <x v="15"/>
    <x v="0"/>
    <n v="44.4"/>
    <n v="0"/>
    <n v="43.439999999999984"/>
    <n v="0"/>
  </r>
  <r>
    <s v="29"/>
    <x v="15"/>
    <x v="1"/>
    <n v="44.4"/>
    <n v="0"/>
    <n v="43.439999999999984"/>
    <n v="0"/>
  </r>
  <r>
    <s v="29"/>
    <x v="15"/>
    <x v="2"/>
    <n v="44.5"/>
    <n v="0"/>
    <n v="43.439999999999984"/>
    <n v="0"/>
  </r>
  <r>
    <s v="32"/>
    <x v="16"/>
    <x v="0"/>
    <n v="9.9"/>
    <n v="0"/>
    <n v="43.439999999999984"/>
    <n v="77.209944751381215"/>
  </r>
  <r>
    <s v="32"/>
    <x v="16"/>
    <x v="1"/>
    <n v="9.9"/>
    <n v="0"/>
    <n v="43.439999999999984"/>
    <n v="77.209944751381215"/>
  </r>
  <r>
    <s v="32"/>
    <x v="16"/>
    <x v="2"/>
    <n v="9.9"/>
    <n v="0"/>
    <n v="43.439999999999984"/>
    <n v="77.209944751381215"/>
  </r>
  <r>
    <s v="31"/>
    <x v="17"/>
    <x v="0"/>
    <n v="1.3"/>
    <n v="0"/>
    <n v="43.439999999999984"/>
    <n v="97.007366482504608"/>
  </r>
  <r>
    <s v="31"/>
    <x v="17"/>
    <x v="1"/>
    <n v="1.5"/>
    <n v="0"/>
    <n v="43.439999999999984"/>
    <n v="96.546961325966848"/>
  </r>
  <r>
    <s v="31"/>
    <x v="17"/>
    <x v="2"/>
    <n v="1"/>
    <n v="0"/>
    <n v="43.439999999999984"/>
    <n v="97.697974217311241"/>
  </r>
  <r>
    <s v="23"/>
    <x v="18"/>
    <x v="0"/>
    <n v="28.1"/>
    <n v="0"/>
    <n v="43.439999999999984"/>
    <n v="35.313075506445642"/>
  </r>
  <r>
    <s v="23"/>
    <x v="18"/>
    <x v="1"/>
    <n v="28.7"/>
    <n v="0"/>
    <n v="43.439999999999984"/>
    <n v="33.93186003683239"/>
  </r>
  <r>
    <s v="23"/>
    <x v="18"/>
    <x v="2"/>
    <n v="26.4"/>
    <n v="0"/>
    <n v="43.439999999999984"/>
    <n v="39.226519337016555"/>
  </r>
  <r>
    <s v="27"/>
    <x v="19"/>
    <x v="0"/>
    <n v="25.2"/>
    <n v="0"/>
    <n v="43.439999999999984"/>
    <n v="41.988950276243074"/>
  </r>
  <r>
    <s v="27"/>
    <x v="19"/>
    <x v="1"/>
    <n v="28.6"/>
    <n v="0"/>
    <n v="43.439999999999984"/>
    <n v="34.162062615101263"/>
  </r>
  <r>
    <s v="27"/>
    <x v="19"/>
    <x v="2"/>
    <n v="21"/>
    <n v="0"/>
    <n v="43.439999999999984"/>
    <n v="51.657458563535897"/>
  </r>
  <r>
    <s v="14"/>
    <x v="20"/>
    <x v="0"/>
    <n v="39.6"/>
    <n v="0"/>
    <n v="43.439999999999984"/>
    <n v="8.8397790055248233"/>
  </r>
  <r>
    <s v="14"/>
    <x v="20"/>
    <x v="1"/>
    <n v="42.8"/>
    <n v="0"/>
    <n v="43.439999999999984"/>
    <n v="1.4732965009207795"/>
  </r>
  <r>
    <s v="14"/>
    <x v="20"/>
    <x v="2"/>
    <n v="35"/>
    <n v="0"/>
    <n v="43.439999999999984"/>
    <n v="19.429097605893155"/>
  </r>
  <r>
    <s v="17"/>
    <x v="21"/>
    <x v="0"/>
    <n v="16"/>
    <n v="0"/>
    <n v="43.439999999999984"/>
    <n v="63.167587476979726"/>
  </r>
  <r>
    <s v="17"/>
    <x v="21"/>
    <x v="1"/>
    <n v="14.2"/>
    <n v="0"/>
    <n v="43.439999999999984"/>
    <n v="67.311233885819505"/>
  </r>
  <r>
    <s v="17"/>
    <x v="21"/>
    <x v="2"/>
    <n v="23.2"/>
    <n v="0"/>
    <n v="43.439999999999984"/>
    <n v="46.593001841620605"/>
  </r>
  <r>
    <s v="15"/>
    <x v="22"/>
    <x v="0"/>
    <n v="10.9"/>
    <n v="0"/>
    <n v="43.439999999999984"/>
    <n v="74.907918968692442"/>
  </r>
  <r>
    <s v="15"/>
    <x v="22"/>
    <x v="1"/>
    <n v="10.3"/>
    <n v="0"/>
    <n v="43.439999999999984"/>
    <n v="76.289134438305709"/>
  </r>
  <r>
    <s v="15"/>
    <x v="22"/>
    <x v="2"/>
    <n v="11.3"/>
    <n v="0"/>
    <n v="43.439999999999984"/>
    <n v="73.987108655616936"/>
  </r>
  <r>
    <s v="13"/>
    <x v="23"/>
    <x v="0"/>
    <n v="6.4"/>
    <n v="0"/>
    <n v="43.439999999999984"/>
    <n v="85.267034990791885"/>
  </r>
  <r>
    <s v="13"/>
    <x v="23"/>
    <x v="1"/>
    <n v="7"/>
    <n v="0"/>
    <n v="43.439999999999984"/>
    <n v="83.885819521178632"/>
  </r>
  <r>
    <s v="13"/>
    <x v="23"/>
    <x v="2"/>
    <n v="5.2"/>
    <n v="0"/>
    <n v="43.439999999999984"/>
    <n v="88.029465930018404"/>
  </r>
  <r>
    <s v="07"/>
    <x v="24"/>
    <x v="0"/>
    <n v="22.6"/>
    <n v="0"/>
    <n v="43.439999999999984"/>
    <n v="47.974217311233865"/>
  </r>
  <r>
    <s v="07"/>
    <x v="24"/>
    <x v="1"/>
    <n v="10.3"/>
    <n v="0"/>
    <n v="43.439999999999984"/>
    <n v="76.289134438305709"/>
  </r>
  <r>
    <s v="07"/>
    <x v="24"/>
    <x v="2"/>
    <n v="22.8"/>
    <n v="0"/>
    <n v="43.439999999999984"/>
    <n v="47.513812154696112"/>
  </r>
  <r>
    <s v="21"/>
    <x v="25"/>
    <x v="0"/>
    <n v="30.6"/>
    <n v="0"/>
    <n v="43.439999999999984"/>
    <n v="29.558011049723724"/>
  </r>
  <r>
    <s v="21"/>
    <x v="25"/>
    <x v="1"/>
    <n v="30.6"/>
    <n v="0"/>
    <n v="43.439999999999984"/>
    <n v="29.558011049723724"/>
  </r>
  <r>
    <s v="21"/>
    <x v="25"/>
    <x v="2"/>
    <n v="30.6"/>
    <n v="0"/>
    <n v="43.439999999999984"/>
    <n v="29.558011049723724"/>
  </r>
  <r>
    <s v="34"/>
    <x v="26"/>
    <x v="0"/>
    <n v="30.5"/>
    <n v="0"/>
    <n v="43.439999999999984"/>
    <n v="29.788213627992604"/>
  </r>
  <r>
    <s v="34"/>
    <x v="26"/>
    <x v="1"/>
    <n v="32.5"/>
    <n v="0"/>
    <n v="43.439999999999984"/>
    <n v="25.184162062615073"/>
  </r>
  <r>
    <s v="34"/>
    <x v="26"/>
    <x v="2"/>
    <n v="29.8"/>
    <n v="0"/>
    <n v="43.439999999999984"/>
    <n v="31.39963167587474"/>
  </r>
  <r>
    <s v="03"/>
    <x v="27"/>
    <x v="0"/>
    <n v="11.6"/>
    <n v="0"/>
    <n v="43.439999999999984"/>
    <n v="73.296500920810303"/>
  </r>
  <r>
    <s v="03"/>
    <x v="27"/>
    <x v="1"/>
    <n v="12.6"/>
    <n v="0"/>
    <n v="43.439999999999984"/>
    <n v="70.994475138121544"/>
  </r>
  <r>
    <s v="03"/>
    <x v="27"/>
    <x v="2"/>
    <n v="10.199999999999999"/>
    <n v="0"/>
    <n v="43.439999999999984"/>
    <n v="76.519337016574568"/>
  </r>
  <r>
    <s v="08"/>
    <x v="28"/>
    <x v="0"/>
    <n v="24.3"/>
    <n v="0"/>
    <n v="43.439999999999984"/>
    <n v="44.060773480662959"/>
  </r>
  <r>
    <s v="08"/>
    <x v="28"/>
    <x v="1"/>
    <n v="24.9"/>
    <n v="0"/>
    <n v="43.439999999999984"/>
    <n v="42.679558011049707"/>
  </r>
  <r>
    <s v="08"/>
    <x v="28"/>
    <x v="2"/>
    <n v="22.4"/>
    <n v="0"/>
    <n v="43.439999999999984"/>
    <n v="48.434622467771618"/>
  </r>
  <r>
    <s v="11"/>
    <x v="29"/>
    <x v="0"/>
    <n v="12.1"/>
    <n v="0"/>
    <n v="43.439999999999984"/>
    <n v="72.145488029465923"/>
  </r>
  <r>
    <s v="11"/>
    <x v="29"/>
    <x v="1"/>
    <n v="11.7"/>
    <n v="0"/>
    <n v="43.439999999999984"/>
    <n v="73.06629834254143"/>
  </r>
  <r>
    <s v="11"/>
    <x v="29"/>
    <x v="2"/>
    <n v="13.1"/>
    <n v="0"/>
    <n v="43.439999999999984"/>
    <n v="69.84346224677715"/>
  </r>
  <r>
    <s v="33"/>
    <x v="30"/>
    <x v="0"/>
    <n v="38.1"/>
    <n v="0"/>
    <n v="43.439999999999984"/>
    <n v="12.292817679557974"/>
  </r>
  <r>
    <s v="33"/>
    <x v="30"/>
    <x v="1"/>
    <n v="42.2"/>
    <n v="0"/>
    <n v="43.439999999999984"/>
    <n v="2.8545119705340265"/>
  </r>
  <r>
    <s v="33"/>
    <x v="30"/>
    <x v="2"/>
    <n v="32.9"/>
    <n v="0"/>
    <n v="43.439999999999984"/>
    <n v="24.26335174953957"/>
  </r>
  <r>
    <s v="16"/>
    <x v="31"/>
    <x v="0"/>
    <n v="20.7"/>
    <n v="0"/>
    <n v="43.439999999999984"/>
    <n v="52.348066298342523"/>
  </r>
  <r>
    <s v="16"/>
    <x v="31"/>
    <x v="1"/>
    <n v="23.4"/>
    <n v="0"/>
    <n v="43.439999999999984"/>
    <n v="46.132596685082852"/>
  </r>
  <r>
    <s v="16"/>
    <x v="31"/>
    <x v="2"/>
    <n v="14"/>
    <n v="0"/>
    <n v="43.439999999999984"/>
    <n v="67.771639042357251"/>
  </r>
  <r>
    <s v="09"/>
    <x v="32"/>
    <x v="0"/>
    <n v="34.799999999999997"/>
    <n v="0"/>
    <n v="43.439999999999984"/>
    <n v="19.889502762430915"/>
  </r>
  <r>
    <s v="09"/>
    <x v="32"/>
    <x v="1"/>
    <n v="35.5"/>
    <n v="0"/>
    <n v="43.439999999999984"/>
    <n v="18.278084714548772"/>
  </r>
  <r>
    <s v="09"/>
    <x v="32"/>
    <x v="2"/>
    <n v="32.700000000000003"/>
    <n v="0"/>
    <n v="43.439999999999984"/>
    <n v="24.723756906077313"/>
  </r>
  <r>
    <s v="05"/>
    <x v="33"/>
    <x v="0"/>
    <n v="15.1"/>
    <n v="0"/>
    <n v="43.439999999999984"/>
    <n v="65.239410681399619"/>
  </r>
  <r>
    <s v="05"/>
    <x v="33"/>
    <x v="1"/>
    <n v="16.2"/>
    <n v="0"/>
    <n v="43.439999999999984"/>
    <n v="62.70718232044198"/>
  </r>
  <r>
    <s v="05"/>
    <x v="33"/>
    <x v="2"/>
    <n v="12.5"/>
    <n v="0"/>
    <n v="43.439999999999984"/>
    <n v="71.224677716390417"/>
  </r>
  <r>
    <s v="19"/>
    <x v="34"/>
    <x v="0"/>
    <n v="27"/>
    <n v="0"/>
    <n v="43.439999999999984"/>
    <n v="37.845303867403288"/>
  </r>
  <r>
    <s v="19"/>
    <x v="34"/>
    <x v="1"/>
    <n v="28.7"/>
    <n v="0"/>
    <n v="43.439999999999984"/>
    <n v="33.93186003683239"/>
  </r>
  <r>
    <s v="19"/>
    <x v="34"/>
    <x v="2"/>
    <n v="22.9"/>
    <n v="0"/>
    <n v="43.439999999999984"/>
    <n v="47.283609576427239"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s v="35"/>
    <x v="0"/>
    <x v="0"/>
    <n v="64286"/>
    <n v="93376"/>
    <n v="68.846384509938318"/>
    <n v="100"/>
    <n v="2.6819665252450706"/>
    <n v="67.987828794194471"/>
  </r>
  <r>
    <s v="35"/>
    <x v="0"/>
    <x v="1"/>
    <n v="32461"/>
    <n v="59030"/>
    <n v="54.990682703709979"/>
    <n v="100"/>
    <n v="2.6819665252450706"/>
    <n v="53.750280714451762"/>
  </r>
  <r>
    <s v="35"/>
    <x v="0"/>
    <x v="2"/>
    <n v="31825"/>
    <n v="34346"/>
    <n v="92.659989518430095"/>
    <n v="100"/>
    <n v="2.6819665252450706"/>
    <n v="92.457707765463667"/>
  </r>
  <r>
    <s v="28"/>
    <x v="1"/>
    <x v="0"/>
    <n v="10298089"/>
    <n v="21024534"/>
    <n v="48.981294900519558"/>
    <n v="100"/>
    <n v="2.6819665252450706"/>
    <n v="47.575281499378939"/>
  </r>
  <r>
    <s v="28"/>
    <x v="1"/>
    <x v="1"/>
    <n v="5181996"/>
    <n v="14246309"/>
    <n v="36.374305793872644"/>
    <n v="100"/>
    <n v="2.6819665252450706"/>
    <n v="34.620859121005189"/>
  </r>
  <r>
    <s v="28"/>
    <x v="1"/>
    <x v="2"/>
    <n v="5116093"/>
    <n v="6778225"/>
    <n v="75.478359009917781"/>
    <n v="100"/>
    <n v="2.6819665252450706"/>
    <n v="74.802572437467802"/>
  </r>
  <r>
    <s v="12"/>
    <x v="2"/>
    <x v="0"/>
    <n v="69126"/>
    <n v="261614"/>
    <n v="26.422897857148321"/>
    <n v="100"/>
    <n v="2.6819665252450706"/>
    <n v="24.395202496628578"/>
  </r>
  <r>
    <s v="12"/>
    <x v="2"/>
    <x v="1"/>
    <n v="38489"/>
    <n v="195723"/>
    <n v="19.665036812229527"/>
    <n v="100"/>
    <n v="2.6819665252450706"/>
    <n v="17.451103028494714"/>
  </r>
  <r>
    <s v="12"/>
    <x v="2"/>
    <x v="2"/>
    <n v="30637"/>
    <n v="65891"/>
    <n v="46.496486621845165"/>
    <n v="100"/>
    <n v="2.6819665252450706"/>
    <n v="45.021994929609761"/>
  </r>
  <r>
    <s v="18"/>
    <x v="3"/>
    <x v="0"/>
    <n v="582893"/>
    <n v="6367295"/>
    <n v="9.1544839684669874"/>
    <n v="100"/>
    <n v="2.6819665252450706"/>
    <n v="6.6508921441583988"/>
  </r>
  <r>
    <s v="18"/>
    <x v="3"/>
    <x v="1"/>
    <n v="310833"/>
    <n v="5374553"/>
    <n v="5.7834205002723014"/>
    <n v="100"/>
    <n v="2.6819665252450706"/>
    <n v="3.1869262707941717"/>
  </r>
  <r>
    <s v="18"/>
    <x v="3"/>
    <x v="2"/>
    <n v="272060"/>
    <n v="992742"/>
    <n v="27.404904799031371"/>
    <n v="100"/>
    <n v="2.6819665252450706"/>
    <n v="25.404272354311015"/>
  </r>
  <r>
    <s v="10"/>
    <x v="4"/>
    <x v="0"/>
    <n v="582001"/>
    <n v="18940629"/>
    <n v="3.0727649013134672"/>
    <n v="100"/>
    <n v="2.6819665252450706"/>
    <n v="0.4015683035454809"/>
  </r>
  <r>
    <s v="10"/>
    <x v="4"/>
    <x v="1"/>
    <n v="278185"/>
    <n v="16926958"/>
    <n v="1.6434435531771274"/>
    <n v="100"/>
    <n v="2.6819665252450706"/>
    <n v="0"/>
  </r>
  <r>
    <s v="10"/>
    <x v="4"/>
    <x v="2"/>
    <n v="303816"/>
    <n v="2013671"/>
    <n v="15.087668243720051"/>
    <n v="100"/>
    <n v="2.6819665252450706"/>
    <n v="12.747587754835918"/>
  </r>
  <r>
    <s v="04"/>
    <x v="5"/>
    <x v="0"/>
    <n v="220255"/>
    <n v="235061"/>
    <n v="93.701209473285658"/>
    <n v="100"/>
    <n v="2.6819665252450706"/>
    <n v="93.527622474668789"/>
  </r>
  <r>
    <s v="04"/>
    <x v="5"/>
    <x v="1"/>
    <n v="6025"/>
    <n v="6785"/>
    <n v="88.798820928518793"/>
    <n v="100"/>
    <n v="2.6819665252450706"/>
    <n v="88.490130069894107"/>
  </r>
  <r>
    <s v="04"/>
    <x v="5"/>
    <x v="2"/>
    <n v="214230"/>
    <n v="228276"/>
    <n v="93.846922146874832"/>
    <n v="100"/>
    <n v="2.6819665252450706"/>
    <n v="93.677350812147964"/>
  </r>
  <r>
    <s v="22"/>
    <x v="6"/>
    <x v="0"/>
    <n v="690560"/>
    <n v="5622850"/>
    <n v="12.281316414273901"/>
    <n v="100"/>
    <n v="2.6819665252450706"/>
    <n v="9.8638962854905792"/>
  </r>
  <r>
    <s v="22"/>
    <x v="6"/>
    <x v="1"/>
    <n v="142963"/>
    <n v="4384112"/>
    <n v="3.2609340272328806"/>
    <n v="100"/>
    <n v="2.6819665252450706"/>
    <n v="0.59492314149360481"/>
  </r>
  <r>
    <s v="22"/>
    <x v="6"/>
    <x v="2"/>
    <n v="547597"/>
    <n v="1238738"/>
    <n v="44.206038726510364"/>
    <n v="100"/>
    <n v="2.6819665252450706"/>
    <n v="42.668425078725996"/>
  </r>
  <r>
    <s v="26"/>
    <x v="7"/>
    <x v="0"/>
    <n v="19011"/>
    <n v="73063"/>
    <n v="26.020010128245485"/>
    <n v="100"/>
    <n v="2.6819665252450706"/>
    <n v="23.981211672402409"/>
  </r>
  <r>
    <s v="26"/>
    <x v="7"/>
    <x v="1"/>
    <n v="5586"/>
    <n v="35408"/>
    <n v="15.776095797559876"/>
    <n v="100"/>
    <n v="2.6819665252450706"/>
    <n v="13.454987533951277"/>
  </r>
  <r>
    <s v="26"/>
    <x v="7"/>
    <x v="2"/>
    <n v="13425"/>
    <n v="37655"/>
    <n v="35.652635772141814"/>
    <n v="100"/>
    <n v="2.6819665252450706"/>
    <n v="33.879300752053929"/>
  </r>
  <r>
    <s v="25"/>
    <x v="8"/>
    <x v="0"/>
    <n v="32966"/>
    <n v="60381"/>
    <n v="54.596644639870163"/>
    <n v="100"/>
    <n v="2.6819665252450706"/>
    <n v="53.345383441283957"/>
  </r>
  <r>
    <s v="25"/>
    <x v="8"/>
    <x v="1"/>
    <n v="9749"/>
    <n v="12750"/>
    <n v="76.462745098039221"/>
    <n v="100"/>
    <n v="2.6819665252450706"/>
    <n v="75.81408700776251"/>
  </r>
  <r>
    <s v="25"/>
    <x v="8"/>
    <x v="2"/>
    <n v="23217"/>
    <n v="47631"/>
    <n v="48.743465390187062"/>
    <n v="100"/>
    <n v="2.6819665252450706"/>
    <n v="47.33089769728106"/>
  </r>
  <r>
    <s v="30"/>
    <x v="9"/>
    <x v="0"/>
    <n v="264864"/>
    <n v="322813"/>
    <n v="82.048740292367413"/>
    <n v="100"/>
    <n v="2.6819665252450706"/>
    <n v="81.554025429121225"/>
  </r>
  <r>
    <s v="30"/>
    <x v="9"/>
    <x v="1"/>
    <n v="90862"/>
    <n v="124674"/>
    <n v="72.879670179828992"/>
    <n v="100"/>
    <n v="2.6819665252450706"/>
    <n v="72.132266906928166"/>
  </r>
  <r>
    <s v="30"/>
    <x v="9"/>
    <x v="2"/>
    <n v="174002"/>
    <n v="198139"/>
    <n v="87.818147865892129"/>
    <n v="100"/>
    <n v="2.6819665252450706"/>
    <n v="87.482430851556472"/>
  </r>
  <r>
    <s v="24"/>
    <x v="10"/>
    <x v="0"/>
    <n v="4853819"/>
    <n v="12181718"/>
    <n v="39.845110517252166"/>
    <n v="100"/>
    <n v="2.6819665252450706"/>
    <n v="38.187314997119735"/>
  </r>
  <r>
    <s v="24"/>
    <x v="10"/>
    <x v="1"/>
    <n v="1128286"/>
    <n v="6765403"/>
    <n v="16.677291803607265"/>
    <n v="100"/>
    <n v="2.6819665252450706"/>
    <n v="14.381019404787596"/>
  </r>
  <r>
    <s v="24"/>
    <x v="10"/>
    <x v="2"/>
    <n v="3725533"/>
    <n v="5416315"/>
    <n v="68.783536408056037"/>
    <n v="100"/>
    <n v="2.6819665252450706"/>
    <n v="67.923248675137103"/>
  </r>
  <r>
    <s v="06"/>
    <x v="11"/>
    <x v="0"/>
    <n v="2635384"/>
    <n v="4717954"/>
    <n v="55.858620071327522"/>
    <n v="100"/>
    <n v="2.6819665252450706"/>
    <n v="54.642137379272967"/>
  </r>
  <r>
    <s v="06"/>
    <x v="11"/>
    <x v="1"/>
    <n v="1405533"/>
    <n v="2966053"/>
    <n v="47.387319107244544"/>
    <n v="100"/>
    <n v="2.6819665252450706"/>
    <n v="45.937377673785811"/>
  </r>
  <r>
    <s v="06"/>
    <x v="11"/>
    <x v="2"/>
    <n v="1229851"/>
    <n v="1751901"/>
    <n v="70.200941719880291"/>
    <n v="100"/>
    <n v="2.6819665252450706"/>
    <n v="69.379715951771857"/>
  </r>
  <r>
    <s v="02"/>
    <x v="12"/>
    <x v="0"/>
    <n v="1239338"/>
    <n v="1476581"/>
    <n v="83.932950512027446"/>
    <n v="100"/>
    <n v="2.6819665252450706"/>
    <n v="83.490162188552162"/>
  </r>
  <r>
    <s v="02"/>
    <x v="12"/>
    <x v="1"/>
    <n v="1084422"/>
    <n v="1310538"/>
    <n v="82.746322502666843"/>
    <n v="100"/>
    <n v="2.6819665252450706"/>
    <n v="82.270832155883113"/>
  </r>
  <r>
    <s v="02"/>
    <x v="12"/>
    <x v="2"/>
    <n v="154916"/>
    <n v="166043"/>
    <n v="93.298723824551473"/>
    <n v="100"/>
    <n v="2.6819665252450706"/>
    <n v="93.114044811451208"/>
  </r>
  <r>
    <s v="01"/>
    <x v="13"/>
    <x v="0"/>
    <n v="699173"/>
    <n v="2015088"/>
    <n v="34.696896611959374"/>
    <n v="100"/>
    <n v="2.6819665252450706"/>
    <n v="32.897222584156751"/>
  </r>
  <r>
    <s v="01"/>
    <x v="13"/>
    <x v="1"/>
    <n v="333816"/>
    <n v="1497920"/>
    <n v="22.285302285836359"/>
    <n v="100"/>
    <n v="2.6819665252450706"/>
    <n v="20.143579828579821"/>
  </r>
  <r>
    <s v="01"/>
    <x v="13"/>
    <x v="2"/>
    <n v="365357"/>
    <n v="517168"/>
    <n v="70.645708937907997"/>
    <n v="100"/>
    <n v="2.6819665252450706"/>
    <n v="69.836740412858077"/>
  </r>
  <r>
    <s v="20"/>
    <x v="14"/>
    <x v="0"/>
    <n v="616499"/>
    <n v="6181607"/>
    <n v="9.9731186405088526"/>
    <n v="100"/>
    <n v="2.6819665252450706"/>
    <n v="7.4920873911361614"/>
  </r>
  <r>
    <s v="20"/>
    <x v="14"/>
    <x v="1"/>
    <n v="98207"/>
    <n v="4685965"/>
    <n v="2.0957689611424755"/>
    <n v="100"/>
    <n v="2.6819665252450706"/>
    <n v="0"/>
  </r>
  <r>
    <s v="20"/>
    <x v="14"/>
    <x v="2"/>
    <n v="518292"/>
    <n v="1495642"/>
    <n v="34.653479910299389"/>
    <n v="100"/>
    <n v="2.6819665252450706"/>
    <n v="32.85260937105555"/>
  </r>
  <r>
    <s v="29"/>
    <x v="15"/>
    <x v="0"/>
    <n v="5432724"/>
    <n v="13179911"/>
    <n v="41.219732060406173"/>
    <n v="100"/>
    <n v="2.6819665252450706"/>
    <n v="39.599819436505676"/>
  </r>
  <r>
    <s v="29"/>
    <x v="15"/>
    <x v="1"/>
    <n v="1797502"/>
    <n v="7864196"/>
    <n v="22.856780273533367"/>
    <n v="100"/>
    <n v="2.6819665252450706"/>
    <n v="20.730807053886682"/>
  </r>
  <r>
    <s v="29"/>
    <x v="15"/>
    <x v="2"/>
    <n v="3635222"/>
    <n v="5315715"/>
    <n v="68.386322442042129"/>
    <n v="100"/>
    <n v="2.6819665252450706"/>
    <n v="67.515087975797712"/>
  </r>
  <r>
    <s v="32"/>
    <x v="16"/>
    <x v="0"/>
    <n v="1802341"/>
    <n v="7716370"/>
    <n v="23.357368814611014"/>
    <n v="100"/>
    <n v="2.6819665252450706"/>
    <n v="21.245191205727878"/>
  </r>
  <r>
    <s v="32"/>
    <x v="16"/>
    <x v="1"/>
    <n v="703434"/>
    <n v="4095674"/>
    <n v="17.17504860005948"/>
    <n v="100"/>
    <n v="2.6819665252450706"/>
    <n v="14.892493772568915"/>
  </r>
  <r>
    <s v="32"/>
    <x v="16"/>
    <x v="2"/>
    <n v="1098907"/>
    <n v="3620696"/>
    <n v="30.350711575895907"/>
    <n v="100"/>
    <n v="2.6819665252450706"/>
    <n v="28.431261979649776"/>
  </r>
  <r>
    <s v="31"/>
    <x v="17"/>
    <x v="0"/>
    <n v="976"/>
    <n v="10703"/>
    <n v="9.1189386153414933"/>
    <n v="100"/>
    <n v="2.6819665252450706"/>
    <n v="6.6143672043745356"/>
  </r>
  <r>
    <s v="31"/>
    <x v="17"/>
    <x v="1"/>
    <n v="19"/>
    <n v="2523"/>
    <n v="0.753071739992073"/>
    <n v="100"/>
    <n v="2.6819665252450706"/>
    <n v="0"/>
  </r>
  <r>
    <s v="31"/>
    <x v="17"/>
    <x v="2"/>
    <n v="957"/>
    <n v="8180"/>
    <n v="11.699266503667481"/>
    <n v="100"/>
    <n v="2.6819665252450706"/>
    <n v="9.2658057879494358"/>
  </r>
  <r>
    <s v="23"/>
    <x v="18"/>
    <x v="0"/>
    <n v="2461885"/>
    <n v="14967597"/>
    <n v="16.448097847637133"/>
    <n v="100"/>
    <n v="2.6819665252450706"/>
    <n v="14.145509142417174"/>
  </r>
  <r>
    <s v="23"/>
    <x v="18"/>
    <x v="1"/>
    <n v="517961"/>
    <n v="11122365"/>
    <n v="4.6569322261946988"/>
    <n v="100"/>
    <n v="2.6819665252450706"/>
    <n v="2.029393351296962"/>
  </r>
  <r>
    <s v="23"/>
    <x v="18"/>
    <x v="2"/>
    <n v="1943924"/>
    <n v="3845232"/>
    <n v="50.554140816470891"/>
    <n v="100"/>
    <n v="2.6819665252450706"/>
    <n v="49.191473133953373"/>
  </r>
  <r>
    <s v="27"/>
    <x v="19"/>
    <x v="0"/>
    <n v="13426793"/>
    <n v="23830580"/>
    <n v="56.342703366850486"/>
    <n v="100"/>
    <n v="2.6819665252450706"/>
    <n v="55.13956142108588"/>
  </r>
  <r>
    <s v="27"/>
    <x v="19"/>
    <x v="1"/>
    <n v="4160324"/>
    <n v="13016652"/>
    <n v="31.961552018137994"/>
    <n v="100"/>
    <n v="2.6819665252450706"/>
    <n v="30.086495223404082"/>
  </r>
  <r>
    <s v="27"/>
    <x v="19"/>
    <x v="2"/>
    <n v="9266469"/>
    <n v="10813928"/>
    <n v="85.690130357812635"/>
    <n v="100"/>
    <n v="2.6819665252450706"/>
    <n v="85.295767771654099"/>
  </r>
  <r>
    <s v="14"/>
    <x v="20"/>
    <x v="0"/>
    <n v="137048"/>
    <n v="554713"/>
    <n v="24.706109285342151"/>
    <n v="100"/>
    <n v="2.6819665252450706"/>
    <n v="22.631101321843211"/>
  </r>
  <r>
    <s v="14"/>
    <x v="20"/>
    <x v="1"/>
    <n v="49888"/>
    <n v="383313"/>
    <n v="13.014951227847737"/>
    <n v="100"/>
    <n v="2.6819665252450706"/>
    <n v="10.617749181381807"/>
  </r>
  <r>
    <s v="14"/>
    <x v="20"/>
    <x v="2"/>
    <n v="87160"/>
    <n v="171400"/>
    <n v="50.851808634772468"/>
    <n v="100"/>
    <n v="2.6819665252450706"/>
    <n v="49.497344314939362"/>
  </r>
  <r>
    <s v="17"/>
    <x v="21"/>
    <x v="0"/>
    <n v="149708"/>
    <n v="538299"/>
    <n v="27.81130932808718"/>
    <n v="100"/>
    <n v="2.6819665252450706"/>
    <n v="25.821876897420932"/>
  </r>
  <r>
    <s v="17"/>
    <x v="21"/>
    <x v="1"/>
    <n v="70586"/>
    <n v="422197"/>
    <n v="16.718735566572004"/>
    <n v="100"/>
    <n v="2.6819665252450706"/>
    <n v="14.423605307405008"/>
  </r>
  <r>
    <s v="17"/>
    <x v="21"/>
    <x v="2"/>
    <n v="79122"/>
    <n v="116102"/>
    <n v="68.148696835541173"/>
    <n v="100"/>
    <n v="2.6819665252450706"/>
    <n v="67.270913696872725"/>
  </r>
  <r>
    <s v="15"/>
    <x v="22"/>
    <x v="0"/>
    <n v="87188"/>
    <n v="221077"/>
    <n v="39.437842923506288"/>
    <n v="100"/>
    <n v="2.6819665252450706"/>
    <n v="37.768823604307606"/>
  </r>
  <r>
    <s v="15"/>
    <x v="22"/>
    <x v="1"/>
    <n v="15324"/>
    <n v="104874"/>
    <n v="14.61181989816351"/>
    <n v="100"/>
    <n v="2.6819665252450706"/>
    <n v="12.258625608185085"/>
  </r>
  <r>
    <s v="15"/>
    <x v="22"/>
    <x v="2"/>
    <n v="71864"/>
    <n v="116203"/>
    <n v="61.843498016402329"/>
    <n v="100"/>
    <n v="2.6819665252450706"/>
    <n v="60.791951274379407"/>
  </r>
  <r>
    <s v="13"/>
    <x v="23"/>
    <x v="0"/>
    <n v="24311"/>
    <n v="399965"/>
    <n v="6.0782818496618454"/>
    <n v="100"/>
    <n v="2.6819665252450706"/>
    <n v="3.4899136400015789"/>
  </r>
  <r>
    <s v="13"/>
    <x v="23"/>
    <x v="1"/>
    <n v="17389"/>
    <n v="284911"/>
    <n v="6.1033094545314155"/>
    <n v="100"/>
    <n v="2.6819665252450706"/>
    <n v="3.5156309751921451"/>
  </r>
  <r>
    <s v="13"/>
    <x v="23"/>
    <x v="2"/>
    <n v="6922"/>
    <n v="115054"/>
    <n v="6.0163053870356533"/>
    <n v="100"/>
    <n v="2.6819665252450706"/>
    <n v="3.4262291815170478"/>
  </r>
  <r>
    <s v="07"/>
    <x v="24"/>
    <x v="0"/>
    <n v="2511646"/>
    <n v="3340538"/>
    <n v="75.186871096811345"/>
    <n v="100"/>
    <n v="2.6819665252450706"/>
    <n v="74.503051472340559"/>
  </r>
  <r>
    <s v="07"/>
    <x v="24"/>
    <x v="1"/>
    <n v="39213"/>
    <n v="79115"/>
    <n v="49.564557922012256"/>
    <n v="100"/>
    <n v="2.6819665252450706"/>
    <n v="48.174618539665524"/>
  </r>
  <r>
    <s v="07"/>
    <x v="24"/>
    <x v="2"/>
    <n v="2472433"/>
    <n v="3261423"/>
    <n v="75.808412462903462"/>
    <n v="100"/>
    <n v="2.6819665252450706"/>
    <n v="75.141721761802728"/>
  </r>
  <r>
    <s v="21"/>
    <x v="25"/>
    <x v="0"/>
    <n v="964406"/>
    <n v="9661085"/>
    <n v="9.9823777557075619"/>
    <n v="100"/>
    <n v="2.6819665252450706"/>
    <n v="7.5016016762774766"/>
  </r>
  <r>
    <s v="21"/>
    <x v="25"/>
    <x v="1"/>
    <n v="325616"/>
    <n v="8144012"/>
    <n v="3.998225935816401"/>
    <n v="100"/>
    <n v="2.6819665252450706"/>
    <n v="1.3525339174807498"/>
  </r>
  <r>
    <s v="21"/>
    <x v="25"/>
    <x v="2"/>
    <n v="638790"/>
    <n v="1517073"/>
    <n v="42.106741073105908"/>
    <n v="100"/>
    <n v="2.6819665252450706"/>
    <n v="40.511273337729264"/>
  </r>
  <r>
    <s v="34"/>
    <x v="26"/>
    <x v="0"/>
    <n v="273573"/>
    <n v="301276"/>
    <n v="90.804777015095794"/>
    <n v="100"/>
    <n v="2.6819665252450706"/>
    <n v="90.551367864117879"/>
  </r>
  <r>
    <s v="34"/>
    <x v="26"/>
    <x v="1"/>
    <n v="84332"/>
    <n v="95133"/>
    <n v="88.646421325933161"/>
    <n v="100"/>
    <n v="2.6819665252450706"/>
    <n v="88.33353051979617"/>
  </r>
  <r>
    <s v="34"/>
    <x v="26"/>
    <x v="2"/>
    <n v="189241"/>
    <n v="206143"/>
    <n v="91.800837282857046"/>
    <n v="100"/>
    <n v="2.6819665252450706"/>
    <n v="91.574878340230867"/>
  </r>
  <r>
    <s v="03"/>
    <x v="27"/>
    <x v="0"/>
    <n v="2223425"/>
    <n v="5409699"/>
    <n v="41.100715585100019"/>
    <n v="100"/>
    <n v="2.6819665252450706"/>
    <n v="39.477523012033608"/>
  </r>
  <r>
    <s v="03"/>
    <x v="27"/>
    <x v="1"/>
    <n v="839656"/>
    <n v="3315632"/>
    <n v="25.324161426841098"/>
    <n v="100"/>
    <n v="2.6819665252450706"/>
    <n v="23.266186227930298"/>
  </r>
  <r>
    <s v="03"/>
    <x v="27"/>
    <x v="2"/>
    <n v="1383769"/>
    <n v="2094067"/>
    <n v="66.080454923362055"/>
    <n v="100"/>
    <n v="2.6819665252450706"/>
    <n v="65.145673555521498"/>
  </r>
  <r>
    <s v="08"/>
    <x v="28"/>
    <x v="0"/>
    <n v="4031112"/>
    <n v="12581303"/>
    <n v="32.04049691832396"/>
    <n v="100"/>
    <n v="2.6819665252450706"/>
    <n v="30.167615748929748"/>
  </r>
  <r>
    <s v="08"/>
    <x v="28"/>
    <x v="1"/>
    <n v="1700602"/>
    <n v="9490363"/>
    <n v="17.919251350027391"/>
    <n v="100"/>
    <n v="2.6819665252450706"/>
    <n v="15.65720584431558"/>
  </r>
  <r>
    <s v="08"/>
    <x v="28"/>
    <x v="2"/>
    <n v="2330510"/>
    <n v="3090940"/>
    <n v="75.398098960186871"/>
    <n v="100"/>
    <n v="2.6819665252450706"/>
    <n v="74.720100518476812"/>
  </r>
  <r>
    <s v="11"/>
    <x v="29"/>
    <x v="0"/>
    <n v="37410"/>
    <n v="128131"/>
    <n v="29.196681521255591"/>
    <n v="100"/>
    <n v="2.6819665252450706"/>
    <n v="27.245428261647568"/>
  </r>
  <r>
    <s v="11"/>
    <x v="29"/>
    <x v="1"/>
    <n v="12367"/>
    <n v="92370"/>
    <n v="13.388546064739634"/>
    <n v="100"/>
    <n v="2.6819665252450706"/>
    <n v="11.001639837155089"/>
  </r>
  <r>
    <s v="11"/>
    <x v="29"/>
    <x v="2"/>
    <n v="25043"/>
    <n v="35761"/>
    <n v="70.028802326556857"/>
    <n v="100"/>
    <n v="2.6819665252450706"/>
    <n v="69.202832606335079"/>
  </r>
  <r>
    <s v="33"/>
    <x v="30"/>
    <x v="0"/>
    <n v="10324017"/>
    <n v="18493003"/>
    <n v="55.826611827186746"/>
    <n v="100"/>
    <n v="2.6819665252450706"/>
    <n v="54.609247026891282"/>
  </r>
  <r>
    <s v="33"/>
    <x v="30"/>
    <x v="1"/>
    <n v="4405123"/>
    <n v="9563899"/>
    <n v="46.059907157112384"/>
    <n v="100"/>
    <n v="2.6819665252450706"/>
    <n v="44.573383866331305"/>
  </r>
  <r>
    <s v="33"/>
    <x v="30"/>
    <x v="2"/>
    <n v="5918894"/>
    <n v="8929104"/>
    <n v="66.287658873723501"/>
    <n v="100"/>
    <n v="2.6819665252450706"/>
    <n v="65.358587794499826"/>
  </r>
  <r>
    <s v="16"/>
    <x v="31"/>
    <x v="0"/>
    <n v="171167"/>
    <n v="842781"/>
    <n v="20.309783917767486"/>
    <n v="100"/>
    <n v="2.6819665252450706"/>
    <n v="18.113618579330637"/>
  </r>
  <r>
    <s v="16"/>
    <x v="31"/>
    <x v="1"/>
    <n v="69003"/>
    <n v="607779"/>
    <n v="11.353304408345796"/>
    <n v="100"/>
    <n v="2.6819665252450706"/>
    <n v="8.9103093984632764"/>
  </r>
  <r>
    <s v="16"/>
    <x v="31"/>
    <x v="2"/>
    <n v="102164"/>
    <n v="235002"/>
    <n v="43.473672564488815"/>
    <n v="100"/>
    <n v="2.6819665252450706"/>
    <n v="41.915875796879348"/>
  </r>
  <r>
    <s v="09"/>
    <x v="32"/>
    <x v="0"/>
    <n v="6654523"/>
    <n v="32924266"/>
    <n v="20.211606235959824"/>
    <n v="100"/>
    <n v="2.6819665252450706"/>
    <n v="18.01273524013623"/>
  </r>
  <r>
    <s v="09"/>
    <x v="32"/>
    <x v="1"/>
    <n v="3326025"/>
    <n v="25475071"/>
    <n v="13.055998941082441"/>
    <n v="100"/>
    <n v="2.6819665252450706"/>
    <n v="10.659928119620785"/>
  </r>
  <r>
    <s v="09"/>
    <x v="32"/>
    <x v="2"/>
    <n v="3328498"/>
    <n v="7449195"/>
    <n v="44.682653629016286"/>
    <n v="100"/>
    <n v="2.6819665252450706"/>
    <n v="43.158174907702509"/>
  </r>
  <r>
    <s v="05"/>
    <x v="33"/>
    <x v="0"/>
    <n v="1077073"/>
    <n v="1997068"/>
    <n v="53.932715360718817"/>
    <n v="100"/>
    <n v="2.6819665252450706"/>
    <n v="52.663157079482701"/>
  </r>
  <r>
    <s v="05"/>
    <x v="33"/>
    <x v="1"/>
    <n v="646400"/>
    <n v="1404845"/>
    <n v="46.012193516010662"/>
    <n v="100"/>
    <n v="2.6819665252450706"/>
    <n v="44.524355295368558"/>
  </r>
  <r>
    <s v="05"/>
    <x v="33"/>
    <x v="2"/>
    <n v="430673"/>
    <n v="592223"/>
    <n v="72.721424193251522"/>
    <n v="100"/>
    <n v="2.6819665252450706"/>
    <n v="71.969659853613095"/>
  </r>
  <r>
    <s v="19"/>
    <x v="34"/>
    <x v="0"/>
    <n v="4221253"/>
    <n v="20067299"/>
    <n v="21.035481656001636"/>
    <n v="100"/>
    <n v="2.6819665252450706"/>
    <n v="18.859315663748603"/>
  </r>
  <r>
    <s v="19"/>
    <x v="34"/>
    <x v="1"/>
    <n v="1048323"/>
    <n v="13717186"/>
    <n v="7.6424056654185488"/>
    <n v="100"/>
    <n v="2.6819665252450706"/>
    <n v="5.0971428039185103"/>
  </r>
  <r>
    <s v="19"/>
    <x v="34"/>
    <x v="2"/>
    <n v="3172930"/>
    <n v="6350113"/>
    <n v="49.966512406944567"/>
    <n v="100"/>
    <n v="2.6819665252450706"/>
    <n v="48.587650400853491"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35"/>
    <x v="0"/>
    <x v="0"/>
    <n v="93376"/>
    <n v="80421"/>
    <n v="137"/>
    <n v="80558"/>
    <n v="86.272703906785466"/>
    <n v="100"/>
    <n v="27.264273381791828"/>
    <n v="81.127161669437243"/>
  </r>
  <r>
    <s v="35"/>
    <x v="0"/>
    <x v="1"/>
    <n v="59030"/>
    <n v="46852"/>
    <n v="132"/>
    <n v="46984"/>
    <n v="79.593427070980866"/>
    <n v="100"/>
    <n v="27.264273381791828"/>
    <n v="71.944223454130324"/>
  </r>
  <r>
    <s v="35"/>
    <x v="0"/>
    <x v="2"/>
    <n v="34346"/>
    <n v="33569"/>
    <n v="5"/>
    <n v="33574"/>
    <n v="97.752285564548998"/>
    <n v="100"/>
    <n v="27.264273381791828"/>
    <n v="96.90975186478947"/>
  </r>
  <r>
    <s v="28"/>
    <x v="1"/>
    <x v="0"/>
    <n v="21024534"/>
    <n v="19377222"/>
    <n v="55005"/>
    <n v="19432227"/>
    <n v="92.426433803479298"/>
    <n v="100"/>
    <n v="27.264273381791828"/>
    <n v="89.587556832594032"/>
  </r>
  <r>
    <s v="28"/>
    <x v="1"/>
    <x v="1"/>
    <n v="14246309"/>
    <n v="12782453"/>
    <n v="33391"/>
    <n v="12815844"/>
    <n v="89.959048340170085"/>
    <n v="100"/>
    <n v="27.264273381791828"/>
    <n v="86.195296140320224"/>
  </r>
  <r>
    <s v="28"/>
    <x v="1"/>
    <x v="2"/>
    <n v="6778225"/>
    <n v="6594769"/>
    <n v="21614"/>
    <n v="6616383"/>
    <n v="97.612324760538343"/>
    <n v="100"/>
    <n v="27.264273381791828"/>
    <n v="96.717328126802627"/>
  </r>
  <r>
    <s v="12"/>
    <x v="2"/>
    <x v="0"/>
    <n v="261614"/>
    <n v="171821"/>
    <n v="7597"/>
    <n v="179418"/>
    <n v="68.581192138035433"/>
    <n v="100"/>
    <n v="27.264273381791828"/>
    <n v="56.804160317414919"/>
  </r>
  <r>
    <s v="12"/>
    <x v="2"/>
    <x v="1"/>
    <n v="195723"/>
    <n v="108550"/>
    <n v="7553"/>
    <n v="116103"/>
    <n v="59.320059471804541"/>
    <n v="100"/>
    <n v="27.264273381791828"/>
    <n v="44.071582948877953"/>
  </r>
  <r>
    <s v="12"/>
    <x v="2"/>
    <x v="2"/>
    <n v="65891"/>
    <n v="63271"/>
    <n v="44"/>
    <n v="63315"/>
    <n v="96.090513120152977"/>
    <n v="100"/>
    <n v="27.264273381791828"/>
    <n v="94.625080326250085"/>
  </r>
  <r>
    <s v="18"/>
    <x v="3"/>
    <x v="0"/>
    <n v="6367295"/>
    <n v="2358900"/>
    <n v="49218"/>
    <n v="2408118"/>
    <n v="37.820110423657141"/>
    <n v="100"/>
    <n v="27.264273381791828"/>
    <n v="14.512588974704538"/>
  </r>
  <r>
    <s v="18"/>
    <x v="3"/>
    <x v="1"/>
    <n v="5374553"/>
    <n v="1524221"/>
    <n v="46529"/>
    <n v="1570750"/>
    <n v="29.225686303586549"/>
    <n v="100"/>
    <n v="27.264273381791828"/>
    <n v="2.6966293085793063"/>
  </r>
  <r>
    <s v="18"/>
    <x v="3"/>
    <x v="2"/>
    <n v="992742"/>
    <n v="834679"/>
    <n v="2689"/>
    <n v="837368"/>
    <n v="84.349005078862376"/>
    <n v="100"/>
    <n v="27.264273381791828"/>
    <n v="78.482383212736522"/>
  </r>
  <r>
    <s v="10"/>
    <x v="4"/>
    <x v="0"/>
    <n v="18940629"/>
    <n v="3098435"/>
    <n v="109389"/>
    <n v="3207824"/>
    <n v="16.936206289664405"/>
    <n v="100"/>
    <n v="27.264273381791828"/>
    <n v="0"/>
  </r>
  <r>
    <s v="10"/>
    <x v="4"/>
    <x v="1"/>
    <n v="16926958"/>
    <n v="1754673"/>
    <n v="104118"/>
    <n v="1858791"/>
    <n v="10.98124660083637"/>
    <n v="100"/>
    <n v="27.264273381791828"/>
    <n v="0"/>
  </r>
  <r>
    <s v="10"/>
    <x v="4"/>
    <x v="2"/>
    <n v="2013671"/>
    <n v="1343762"/>
    <n v="5271"/>
    <n v="1349033"/>
    <n v="66.993714464776019"/>
    <n v="100"/>
    <n v="27.264273381791828"/>
    <n v="54.621632215933062"/>
  </r>
  <r>
    <s v="04"/>
    <x v="5"/>
    <x v="0"/>
    <n v="235061"/>
    <n v="231204"/>
    <n v="182"/>
    <n v="231386"/>
    <n v="98.436576037709358"/>
    <n v="100"/>
    <n v="27.264273381791828"/>
    <n v="97.85054190700933"/>
  </r>
  <r>
    <s v="04"/>
    <x v="5"/>
    <x v="1"/>
    <n v="6785"/>
    <n v="6603"/>
    <n v="1"/>
    <n v="6604"/>
    <n v="97.332350773765668"/>
    <n v="100"/>
    <n v="27.264273381791828"/>
    <n v="96.332408638416595"/>
  </r>
  <r>
    <s v="04"/>
    <x v="5"/>
    <x v="2"/>
    <n v="228276"/>
    <n v="224601"/>
    <n v="181"/>
    <n v="224782"/>
    <n v="98.469396695228582"/>
    <n v="100"/>
    <n v="27.264273381791828"/>
    <n v="97.895665065937138"/>
  </r>
  <r>
    <s v="22"/>
    <x v="6"/>
    <x v="0"/>
    <n v="5622850"/>
    <n v="4231941"/>
    <n v="49798"/>
    <n v="4281739"/>
    <n v="76.148910250140062"/>
    <n v="100"/>
    <n v="27.264273381791828"/>
    <n v="67.208563303347518"/>
  </r>
  <r>
    <s v="22"/>
    <x v="6"/>
    <x v="1"/>
    <n v="4384112"/>
    <n v="3070879"/>
    <n v="48935"/>
    <n v="3119814"/>
    <n v="71.161822508184102"/>
    <n v="100"/>
    <n v="27.264273381791828"/>
    <n v="60.352114658607483"/>
  </r>
  <r>
    <s v="22"/>
    <x v="6"/>
    <x v="2"/>
    <n v="1238738"/>
    <n v="1161062"/>
    <n v="863"/>
    <n v="1161925"/>
    <n v="93.799092302004141"/>
    <n v="100"/>
    <n v="27.264273381791828"/>
    <n v="91.47474289966938"/>
  </r>
  <r>
    <s v="26"/>
    <x v="7"/>
    <x v="0"/>
    <n v="73063"/>
    <n v="69558"/>
    <n v="20"/>
    <n v="69578"/>
    <n v="95.230143848459548"/>
    <n v="100"/>
    <n v="27.264273381791828"/>
    <n v="93.442210075692842"/>
  </r>
  <r>
    <s v="26"/>
    <x v="7"/>
    <x v="1"/>
    <n v="35408"/>
    <n v="32452"/>
    <n v="19"/>
    <n v="32471"/>
    <n v="91.705264347040213"/>
    <n v="100"/>
    <n v="27.264273381791828"/>
    <n v="88.59606408209946"/>
  </r>
  <r>
    <s v="26"/>
    <x v="7"/>
    <x v="2"/>
    <n v="37655"/>
    <n v="37106"/>
    <n v="1"/>
    <n v="37107"/>
    <n v="98.544681981144606"/>
    <n v="100"/>
    <n v="27.264273381791828"/>
    <n v="97.999170302519417"/>
  </r>
  <r>
    <s v="25"/>
    <x v="8"/>
    <x v="0"/>
    <n v="60381"/>
    <n v="59824"/>
    <n v="8"/>
    <n v="59832"/>
    <n v="99.09077358771799"/>
    <n v="100"/>
    <n v="27.264273381791828"/>
    <n v="98.749958989129837"/>
  </r>
  <r>
    <s v="25"/>
    <x v="8"/>
    <x v="1"/>
    <n v="12750"/>
    <n v="12532"/>
    <n v="4"/>
    <n v="12536"/>
    <n v="98.321568627450986"/>
    <n v="100"/>
    <n v="27.264273381791828"/>
    <n v="97.692425097560175"/>
  </r>
  <r>
    <s v="25"/>
    <x v="8"/>
    <x v="2"/>
    <n v="47631"/>
    <n v="47292"/>
    <n v="4"/>
    <n v="47296"/>
    <n v="99.296676534189913"/>
    <n v="100"/>
    <n v="27.264273381791828"/>
    <n v="99.033042634602594"/>
  </r>
  <r>
    <s v="30"/>
    <x v="9"/>
    <x v="0"/>
    <n v="322813"/>
    <n v="312761"/>
    <n v="576"/>
    <n v="313337"/>
    <n v="97.064554401464619"/>
    <n v="100"/>
    <n v="27.264273381791828"/>
    <n v="95.96423142379038"/>
  </r>
  <r>
    <s v="30"/>
    <x v="9"/>
    <x v="1"/>
    <n v="124674"/>
    <n v="119208"/>
    <n v="269"/>
    <n v="119477"/>
    <n v="95.831528626658326"/>
    <n v="100"/>
    <n v="27.264273381791828"/>
    <n v="94.269018036731666"/>
  </r>
  <r>
    <s v="30"/>
    <x v="9"/>
    <x v="2"/>
    <n v="198139"/>
    <n v="193553"/>
    <n v="307"/>
    <n v="193860"/>
    <n v="97.840404968229379"/>
    <n v="100"/>
    <n v="27.264273381791828"/>
    <n v="97.030901962241472"/>
  </r>
  <r>
    <s v="24"/>
    <x v="10"/>
    <x v="0"/>
    <n v="12181718"/>
    <n v="11013214"/>
    <n v="16016"/>
    <n v="11029230"/>
    <n v="90.539199807449165"/>
    <n v="100"/>
    <n v="27.264273381791828"/>
    <n v="86.9929116921993"/>
  </r>
  <r>
    <s v="24"/>
    <x v="10"/>
    <x v="1"/>
    <n v="6765403"/>
    <n v="5749271"/>
    <n v="13874"/>
    <n v="5763145"/>
    <n v="85.185538836341308"/>
    <n v="100"/>
    <n v="27.264273381791828"/>
    <n v="79.632483440469088"/>
  </r>
  <r>
    <s v="24"/>
    <x v="10"/>
    <x v="2"/>
    <n v="5416315"/>
    <n v="5263943"/>
    <n v="2142"/>
    <n v="5266085"/>
    <n v="97.226343002576471"/>
    <n v="100"/>
    <n v="27.264273381791828"/>
    <n v="96.186664894430038"/>
  </r>
  <r>
    <s v="06"/>
    <x v="11"/>
    <x v="0"/>
    <n v="4717954"/>
    <n v="4270297"/>
    <n v="7511"/>
    <n v="4277808"/>
    <n v="90.670828922876311"/>
    <n v="100"/>
    <n v="27.264273381791828"/>
    <n v="87.173880689894304"/>
  </r>
  <r>
    <s v="06"/>
    <x v="11"/>
    <x v="1"/>
    <n v="2966053"/>
    <n v="2585338"/>
    <n v="5632"/>
    <n v="2590970"/>
    <n v="87.354136962488539"/>
    <n v="100"/>
    <n v="27.264273381791828"/>
    <n v="82.613959294185719"/>
  </r>
  <r>
    <s v="06"/>
    <x v="11"/>
    <x v="2"/>
    <n v="1751901"/>
    <n v="1684959"/>
    <n v="1879"/>
    <n v="1686838"/>
    <n v="96.286148589446555"/>
    <n v="100"/>
    <n v="27.264273381791828"/>
    <n v="94.894047831476882"/>
  </r>
  <r>
    <s v="02"/>
    <x v="12"/>
    <x v="0"/>
    <n v="1476581"/>
    <n v="1428783"/>
    <n v="1834"/>
    <n v="1430617"/>
    <n v="96.887133181315491"/>
    <n v="100"/>
    <n v="27.264273381791828"/>
    <n v="95.720305600267068"/>
  </r>
  <r>
    <s v="02"/>
    <x v="12"/>
    <x v="1"/>
    <n v="1310538"/>
    <n v="1265897"/>
    <n v="1762"/>
    <n v="1267659"/>
    <n v="96.728137604556295"/>
    <n v="100"/>
    <n v="27.264273381791828"/>
    <n v="95.501712091751273"/>
  </r>
  <r>
    <s v="02"/>
    <x v="12"/>
    <x v="2"/>
    <n v="166043"/>
    <n v="162886"/>
    <n v="72"/>
    <n v="162958"/>
    <n v="98.142047541901803"/>
    <n v="100"/>
    <n v="27.264273381791828"/>
    <n v="97.445612294697156"/>
  </r>
  <r>
    <s v="01"/>
    <x v="13"/>
    <x v="0"/>
    <n v="2015088"/>
    <n v="1715557"/>
    <n v="20813"/>
    <n v="1736370"/>
    <n v="86.168445249041241"/>
    <n v="100"/>
    <n v="27.264273381791828"/>
    <n v="80.983822676906811"/>
  </r>
  <r>
    <s v="01"/>
    <x v="13"/>
    <x v="1"/>
    <n v="1497920"/>
    <n v="1208527"/>
    <n v="20260"/>
    <n v="1228787"/>
    <n v="82.032885601367241"/>
    <n v="100"/>
    <n v="27.264273381791828"/>
    <n v="75.29808907671655"/>
  </r>
  <r>
    <s v="01"/>
    <x v="13"/>
    <x v="2"/>
    <n v="517168"/>
    <n v="507030"/>
    <n v="553"/>
    <n v="507583"/>
    <n v="98.146637069578929"/>
    <n v="100"/>
    <n v="27.264273381791828"/>
    <n v="97.451922161787934"/>
  </r>
  <r>
    <s v="20"/>
    <x v="14"/>
    <x v="0"/>
    <n v="6181607"/>
    <n v="2829867"/>
    <n v="44919"/>
    <n v="2874786"/>
    <n v="46.50547988573198"/>
    <n v="100"/>
    <n v="27.264273381791828"/>
    <n v="26.453583951855975"/>
  </r>
  <r>
    <s v="20"/>
    <x v="14"/>
    <x v="1"/>
    <n v="4685965"/>
    <n v="1514050"/>
    <n v="41723"/>
    <n v="1555773"/>
    <n v="33.200696121289852"/>
    <n v="100"/>
    <n v="27.264273381791828"/>
    <n v="8.1616325504775258"/>
  </r>
  <r>
    <s v="20"/>
    <x v="14"/>
    <x v="2"/>
    <n v="1495642"/>
    <n v="1315817"/>
    <n v="3196"/>
    <n v="1319013"/>
    <n v="88.190422574386119"/>
    <n v="100"/>
    <n v="27.264273381791828"/>
    <n v="83.763718361400748"/>
  </r>
  <r>
    <s v="29"/>
    <x v="15"/>
    <x v="0"/>
    <n v="13179911"/>
    <n v="11945467"/>
    <n v="25080"/>
    <n v="11970547"/>
    <n v="90.824186900806851"/>
    <n v="100"/>
    <n v="27.264273381791828"/>
    <n v="87.38472340098113"/>
  </r>
  <r>
    <s v="29"/>
    <x v="15"/>
    <x v="1"/>
    <n v="7864196"/>
    <n v="6819812"/>
    <n v="19187"/>
    <n v="6838999"/>
    <n v="86.963740476458113"/>
    <n v="100"/>
    <n v="27.264273381791828"/>
    <n v="82.077226516248928"/>
  </r>
  <r>
    <s v="29"/>
    <x v="15"/>
    <x v="2"/>
    <n v="5315715"/>
    <n v="5125655"/>
    <n v="5893"/>
    <n v="5131548"/>
    <n v="96.535423738857332"/>
    <n v="100"/>
    <n v="27.264273381791828"/>
    <n v="95.236761324557435"/>
  </r>
  <r>
    <s v="32"/>
    <x v="16"/>
    <x v="0"/>
    <n v="7716370"/>
    <n v="7284706"/>
    <n v="13523"/>
    <n v="7298229"/>
    <n v="94.58111780539295"/>
    <n v="100"/>
    <n v="27.264273381791828"/>
    <n v="92.549902989144641"/>
  </r>
  <r>
    <s v="32"/>
    <x v="16"/>
    <x v="1"/>
    <n v="4095674"/>
    <n v="3772137"/>
    <n v="10997"/>
    <n v="3783134"/>
    <n v="92.369021557868138"/>
    <n v="100"/>
    <n v="27.264273381791828"/>
    <n v="89.508624170090329"/>
  </r>
  <r>
    <s v="32"/>
    <x v="16"/>
    <x v="2"/>
    <n v="3620696"/>
    <n v="3512569"/>
    <n v="2526"/>
    <n v="3515095"/>
    <n v="97.083406063364606"/>
    <n v="100"/>
    <n v="27.264273381791828"/>
    <n v="95.990149446166015"/>
  </r>
  <r>
    <s v="31"/>
    <x v="17"/>
    <x v="0"/>
    <n v="10703"/>
    <n v="10669"/>
    <n v="4"/>
    <n v="10673"/>
    <n v="99.719704755675977"/>
    <n v="100"/>
    <n v="27.264273381791828"/>
    <n v="99.614638833821928"/>
  </r>
  <r>
    <s v="31"/>
    <x v="17"/>
    <x v="1"/>
    <n v="2523"/>
    <n v="2517"/>
    <n v="0"/>
    <n v="2517"/>
    <n v="99.76218787158146"/>
    <n v="100"/>
    <n v="27.264273381791828"/>
    <n v="99.673046328846311"/>
  </r>
  <r>
    <s v="31"/>
    <x v="17"/>
    <x v="2"/>
    <n v="8180"/>
    <n v="8152"/>
    <n v="4"/>
    <n v="8156"/>
    <n v="99.706601466992666"/>
    <n v="100"/>
    <n v="27.264273381791828"/>
    <n v="99.59662390595561"/>
  </r>
  <r>
    <s v="23"/>
    <x v="18"/>
    <x v="0"/>
    <n v="14967597"/>
    <n v="10044644"/>
    <n v="40089"/>
    <n v="10084733"/>
    <n v="67.377101347664563"/>
    <n v="100"/>
    <n v="27.264273381791828"/>
    <n v="55.148727909774067"/>
  </r>
  <r>
    <s v="23"/>
    <x v="18"/>
    <x v="1"/>
    <n v="11122365"/>
    <n v="6479144"/>
    <n v="36275"/>
    <n v="6515419"/>
    <n v="58.579438815395825"/>
    <n v="100"/>
    <n v="27.264273381791828"/>
    <n v="43.053347906975837"/>
  </r>
  <r>
    <s v="23"/>
    <x v="18"/>
    <x v="2"/>
    <n v="3845232"/>
    <n v="3565500"/>
    <n v="3814"/>
    <n v="3569314"/>
    <n v="92.824412155105335"/>
    <n v="100"/>
    <n v="27.264273381791828"/>
    <n v="90.134713464045632"/>
  </r>
  <r>
    <s v="27"/>
    <x v="19"/>
    <x v="0"/>
    <n v="23830580"/>
    <n v="20004164"/>
    <n v="57589"/>
    <n v="20061753"/>
    <n v="84.184912830489239"/>
    <n v="100"/>
    <n v="27.264273381791828"/>
    <n v="78.256782595264923"/>
  </r>
  <r>
    <s v="27"/>
    <x v="19"/>
    <x v="1"/>
    <n v="13016652"/>
    <n v="9605299"/>
    <n v="48506"/>
    <n v="9653805"/>
    <n v="74.165038751900255"/>
    <n v="100"/>
    <n v="27.264273381791828"/>
    <n v="64.481057041324192"/>
  </r>
  <r>
    <s v="27"/>
    <x v="19"/>
    <x v="2"/>
    <n v="10813928"/>
    <n v="10398865"/>
    <n v="9083"/>
    <n v="10407948"/>
    <n v="96.245767495400386"/>
    <n v="100"/>
    <n v="27.264273381791828"/>
    <n v="94.838530280579064"/>
  </r>
  <r>
    <s v="14"/>
    <x v="20"/>
    <x v="0"/>
    <n v="554713"/>
    <n v="384533"/>
    <n v="10022"/>
    <n v="394555"/>
    <n v="71.127772379590894"/>
    <n v="100"/>
    <n v="27.264273381791828"/>
    <n v="60.305301173438167"/>
  </r>
  <r>
    <s v="14"/>
    <x v="20"/>
    <x v="1"/>
    <n v="383313"/>
    <n v="243342"/>
    <n v="9313"/>
    <n v="252655"/>
    <n v="65.913496281107086"/>
    <n v="100"/>
    <n v="27.264273381791828"/>
    <n v="53.136504846079411"/>
  </r>
  <r>
    <s v="14"/>
    <x v="20"/>
    <x v="2"/>
    <n v="171400"/>
    <n v="141191"/>
    <n v="709"/>
    <n v="141900"/>
    <n v="82.788798133022169"/>
    <n v="100"/>
    <n v="27.264273381791828"/>
    <n v="76.337348003244813"/>
  </r>
  <r>
    <s v="17"/>
    <x v="21"/>
    <x v="0"/>
    <n v="538299"/>
    <n v="327958"/>
    <n v="4302"/>
    <n v="332260"/>
    <n v="61.724060419952473"/>
    <n v="100"/>
    <n v="27.264273381791828"/>
    <n v="47.376700062461751"/>
  </r>
  <r>
    <s v="17"/>
    <x v="21"/>
    <x v="1"/>
    <n v="422197"/>
    <n v="217739"/>
    <n v="4224"/>
    <n v="221963"/>
    <n v="52.573324774927343"/>
    <n v="100"/>
    <n v="27.264273381791828"/>
    <n v="34.79590095522579"/>
  </r>
  <r>
    <s v="17"/>
    <x v="21"/>
    <x v="2"/>
    <n v="116102"/>
    <n v="110219"/>
    <n v="78"/>
    <n v="110297"/>
    <n v="95.000086131160529"/>
    <n v="100"/>
    <n v="27.264273381791828"/>
    <n v="93.125917480574358"/>
  </r>
  <r>
    <s v="15"/>
    <x v="22"/>
    <x v="0"/>
    <n v="221077"/>
    <n v="186155"/>
    <n v="2936"/>
    <n v="189091"/>
    <n v="85.531737810807996"/>
    <n v="100"/>
    <n v="27.264273381791828"/>
    <n v="80.108451703333756"/>
  </r>
  <r>
    <s v="15"/>
    <x v="22"/>
    <x v="1"/>
    <n v="104874"/>
    <n v="72138"/>
    <n v="2872"/>
    <n v="75010"/>
    <n v="71.523923946831431"/>
    <n v="100"/>
    <n v="27.264273381791828"/>
    <n v="60.849946268303235"/>
  </r>
  <r>
    <s v="15"/>
    <x v="22"/>
    <x v="2"/>
    <n v="116203"/>
    <n v="114017"/>
    <n v="64"/>
    <n v="114081"/>
    <n v="98.173885355799769"/>
    <n v="100"/>
    <n v="27.264273381791828"/>
    <n v="97.489384200716714"/>
  </r>
  <r>
    <s v="13"/>
    <x v="23"/>
    <x v="0"/>
    <n v="399965"/>
    <n v="326405"/>
    <n v="1257"/>
    <n v="327662"/>
    <n v="81.922668233470432"/>
    <n v="100"/>
    <n v="27.264273381791828"/>
    <n v="75.146557810004452"/>
  </r>
  <r>
    <s v="13"/>
    <x v="23"/>
    <x v="1"/>
    <n v="284911"/>
    <n v="214319"/>
    <n v="1163"/>
    <n v="215482"/>
    <n v="75.631337505396417"/>
    <n v="100"/>
    <n v="27.264273381791828"/>
    <n v="66.496983494073874"/>
  </r>
  <r>
    <s v="13"/>
    <x v="23"/>
    <x v="2"/>
    <n v="115054"/>
    <n v="112086"/>
    <n v="94"/>
    <n v="112180"/>
    <n v="97.502042519164917"/>
    <n v="100"/>
    <n v="27.264273381791828"/>
    <n v="96.565707669427809"/>
  </r>
  <r>
    <s v="07"/>
    <x v="24"/>
    <x v="0"/>
    <n v="3340538"/>
    <n v="3310809"/>
    <n v="1621"/>
    <n v="3312430"/>
    <n v="99.15857864810998"/>
    <n v="100"/>
    <n v="27.264273381791828"/>
    <n v="98.843180111052348"/>
  </r>
  <r>
    <s v="07"/>
    <x v="24"/>
    <x v="1"/>
    <n v="79115"/>
    <n v="77366"/>
    <n v="65"/>
    <n v="77431"/>
    <n v="97.871452948239906"/>
    <n v="100"/>
    <n v="27.264273381791828"/>
    <n v="97.073587972891374"/>
  </r>
  <r>
    <s v="07"/>
    <x v="24"/>
    <x v="2"/>
    <n v="3261423"/>
    <n v="3233443"/>
    <n v="1556"/>
    <n v="3234999"/>
    <n v="99.189801506888259"/>
    <n v="100"/>
    <n v="27.264273381791828"/>
    <n v="98.886106552060042"/>
  </r>
  <r>
    <s v="21"/>
    <x v="25"/>
    <x v="0"/>
    <n v="9661085"/>
    <n v="4155886"/>
    <n v="34216"/>
    <n v="4190102"/>
    <n v="43.370925729356486"/>
    <n v="100"/>
    <n v="27.264273381791828"/>
    <n v="22.144072928712074"/>
  </r>
  <r>
    <s v="21"/>
    <x v="25"/>
    <x v="1"/>
    <n v="8144012"/>
    <n v="2895252"/>
    <n v="31870"/>
    <n v="2927122"/>
    <n v="35.94201482021392"/>
    <n v="100"/>
    <n v="27.264273381791828"/>
    <n v="11.93050766368472"/>
  </r>
  <r>
    <s v="21"/>
    <x v="25"/>
    <x v="2"/>
    <n v="1517073"/>
    <n v="1260634"/>
    <n v="2346"/>
    <n v="1262980"/>
    <n v="83.251102616683568"/>
    <n v="100"/>
    <n v="27.264273381791828"/>
    <n v="76.972942786105847"/>
  </r>
  <r>
    <s v="34"/>
    <x v="26"/>
    <x v="0"/>
    <n v="301276"/>
    <n v="294205"/>
    <n v="30"/>
    <n v="294235"/>
    <n v="97.662940293949731"/>
    <n v="100"/>
    <n v="27.264273381791828"/>
    <n v="96.786916396233224"/>
  </r>
  <r>
    <s v="34"/>
    <x v="26"/>
    <x v="1"/>
    <n v="95133"/>
    <n v="91105"/>
    <n v="22"/>
    <n v="91127"/>
    <n v="95.789053220228524"/>
    <n v="100"/>
    <n v="27.264273381791828"/>
    <n v="94.210621141004268"/>
  </r>
  <r>
    <s v="34"/>
    <x v="26"/>
    <x v="2"/>
    <n v="206143"/>
    <n v="203100"/>
    <n v="8"/>
    <n v="203108"/>
    <n v="98.527721048010363"/>
    <n v="100"/>
    <n v="27.264273381791828"/>
    <n v="97.975851730034037"/>
  </r>
  <r>
    <s v="03"/>
    <x v="27"/>
    <x v="0"/>
    <n v="5409699"/>
    <n v="5225793"/>
    <n v="5754"/>
    <n v="5231547"/>
    <n v="96.706803835111714"/>
    <n v="100"/>
    <n v="27.264273381791828"/>
    <n v="95.472381568174384"/>
  </r>
  <r>
    <s v="03"/>
    <x v="27"/>
    <x v="1"/>
    <n v="3315632"/>
    <n v="3166394"/>
    <n v="4431"/>
    <n v="3170825"/>
    <n v="95.632597344940578"/>
    <n v="100"/>
    <n v="27.264273381791828"/>
    <n v="93.995519316134647"/>
  </r>
  <r>
    <s v="03"/>
    <x v="27"/>
    <x v="2"/>
    <n v="2094067"/>
    <n v="2059399"/>
    <n v="1323"/>
    <n v="2060722"/>
    <n v="98.407644072515353"/>
    <n v="100"/>
    <n v="27.264273381791828"/>
    <n v="97.810765078565908"/>
  </r>
  <r>
    <s v="08"/>
    <x v="28"/>
    <x v="0"/>
    <n v="12581303"/>
    <n v="8430040"/>
    <n v="78212"/>
    <n v="8508252"/>
    <n v="67.626159230089286"/>
    <n v="100"/>
    <n v="27.264273381791828"/>
    <n v="55.491142695470828"/>
  </r>
  <r>
    <s v="08"/>
    <x v="28"/>
    <x v="1"/>
    <n v="9490363"/>
    <n v="5528360"/>
    <n v="75583"/>
    <n v="5603943"/>
    <n v="59.048774003691953"/>
    <n v="100"/>
    <n v="27.264273381791828"/>
    <n v="43.698608785113045"/>
  </r>
  <r>
    <s v="08"/>
    <x v="28"/>
    <x v="2"/>
    <n v="3090940"/>
    <n v="2901680"/>
    <n v="2629"/>
    <n v="2904309"/>
    <n v="93.961998615307962"/>
    <n v="100"/>
    <n v="27.264273381791828"/>
    <n v="91.698713045948281"/>
  </r>
  <r>
    <s v="11"/>
    <x v="29"/>
    <x v="0"/>
    <n v="128131"/>
    <n v="118578"/>
    <n v="305"/>
    <n v="118883"/>
    <n v="92.782386776033903"/>
    <n v="100"/>
    <n v="27.264273381791828"/>
    <n v="90.076935284015875"/>
  </r>
  <r>
    <s v="11"/>
    <x v="29"/>
    <x v="1"/>
    <n v="92370"/>
    <n v="83277"/>
    <n v="293"/>
    <n v="83570"/>
    <n v="90.473097325971636"/>
    <n v="100"/>
    <n v="27.264273381791828"/>
    <n v="86.902031344190263"/>
  </r>
  <r>
    <s v="11"/>
    <x v="29"/>
    <x v="2"/>
    <n v="35761"/>
    <n v="35301"/>
    <n v="12"/>
    <n v="35313"/>
    <n v="98.747238611895639"/>
    <n v="100"/>
    <n v="27.264273381791828"/>
    <n v="98.277653298660042"/>
  </r>
  <r>
    <s v="33"/>
    <x v="30"/>
    <x v="0"/>
    <n v="18493003"/>
    <n v="17265059"/>
    <n v="13669"/>
    <n v="17278728"/>
    <n v="93.433867933726063"/>
    <n v="100"/>
    <n v="27.264273381791828"/>
    <n v="90.972617760815481"/>
  </r>
  <r>
    <s v="33"/>
    <x v="30"/>
    <x v="1"/>
    <n v="9563899"/>
    <n v="8683426"/>
    <n v="8720"/>
    <n v="8692146"/>
    <n v="90.884962294143847"/>
    <n v="100"/>
    <n v="27.264273381791828"/>
    <n v="87.468279854133797"/>
  </r>
  <r>
    <s v="33"/>
    <x v="30"/>
    <x v="2"/>
    <n v="8929104"/>
    <n v="8581633"/>
    <n v="4949"/>
    <n v="8586582"/>
    <n v="96.163982410777166"/>
    <n v="100"/>
    <n v="27.264273381791828"/>
    <n v="94.72608885952539"/>
  </r>
  <r>
    <s v="16"/>
    <x v="31"/>
    <x v="0"/>
    <n v="842781"/>
    <n v="576787"/>
    <n v="15868"/>
    <n v="592655"/>
    <n v="70.321352759495042"/>
    <n v="100"/>
    <n v="27.264273381791828"/>
    <n v="59.196603071982778"/>
  </r>
  <r>
    <s v="16"/>
    <x v="31"/>
    <x v="1"/>
    <n v="607779"/>
    <n v="361573"/>
    <n v="13368"/>
    <n v="374941"/>
    <n v="61.690351262547736"/>
    <n v="100"/>
    <n v="27.264273381791828"/>
    <n v="47.330355358185031"/>
  </r>
  <r>
    <s v="16"/>
    <x v="31"/>
    <x v="2"/>
    <n v="235002"/>
    <n v="215214"/>
    <n v="2500"/>
    <n v="217714"/>
    <n v="92.643466864111787"/>
    <n v="100"/>
    <n v="27.264273381791828"/>
    <n v="89.885942606302876"/>
  </r>
  <r>
    <s v="09"/>
    <x v="32"/>
    <x v="0"/>
    <n v="32924266"/>
    <n v="12120231"/>
    <n v="156837"/>
    <n v="12277068"/>
    <n v="37.288813059644212"/>
    <n v="100"/>
    <n v="27.264273381791828"/>
    <n v="13.782140007305447"/>
  </r>
  <r>
    <s v="09"/>
    <x v="32"/>
    <x v="1"/>
    <n v="25475071"/>
    <n v="6054978"/>
    <n v="141108"/>
    <n v="6196086"/>
    <n v="24.322153999099747"/>
    <n v="100"/>
    <n v="27.264273381791828"/>
    <n v="0"/>
  </r>
  <r>
    <s v="09"/>
    <x v="32"/>
    <x v="2"/>
    <n v="7449195"/>
    <n v="6065253"/>
    <n v="15729"/>
    <n v="6080982"/>
    <n v="81.63274018199283"/>
    <n v="100"/>
    <n v="27.264273381791828"/>
    <n v="74.747953073436079"/>
  </r>
  <r>
    <s v="05"/>
    <x v="33"/>
    <x v="0"/>
    <n v="1997068"/>
    <n v="1738175"/>
    <n v="24267"/>
    <n v="1762442"/>
    <n v="88.251476664790587"/>
    <n v="100"/>
    <n v="27.264273381791828"/>
    <n v="83.847657978481834"/>
  </r>
  <r>
    <s v="05"/>
    <x v="33"/>
    <x v="1"/>
    <n v="1404845"/>
    <n v="1166756"/>
    <n v="23789"/>
    <n v="1190545"/>
    <n v="84.745648096409212"/>
    <n v="100"/>
    <n v="27.264273381791828"/>
    <n v="79.027703973232704"/>
  </r>
  <r>
    <s v="05"/>
    <x v="33"/>
    <x v="2"/>
    <n v="592223"/>
    <n v="571419"/>
    <n v="478"/>
    <n v="571897"/>
    <n v="96.567846909019067"/>
    <n v="100"/>
    <n v="27.264273381791828"/>
    <n v="95.281338001892252"/>
  </r>
  <r>
    <s v="19"/>
    <x v="34"/>
    <x v="0"/>
    <n v="20067299"/>
    <n v="10935123"/>
    <n v="238571"/>
    <n v="11173694"/>
    <n v="55.681105862826882"/>
    <n v="100"/>
    <n v="27.264273381791828"/>
    <n v="39.068603287894256"/>
  </r>
  <r>
    <s v="19"/>
    <x v="34"/>
    <x v="1"/>
    <n v="13717186"/>
    <n v="5529496"/>
    <n v="160497"/>
    <n v="5689993"/>
    <n v="41.480759975114431"/>
    <n v="100"/>
    <n v="27.264273381791828"/>
    <n v="19.545397089308437"/>
  </r>
  <r>
    <s v="19"/>
    <x v="34"/>
    <x v="2"/>
    <n v="6350113"/>
    <n v="5405627"/>
    <n v="78074"/>
    <n v="5483701"/>
    <n v="86.355959334896866"/>
    <n v="100"/>
    <n v="27.264273381791828"/>
    <n v="81.241624577807443"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9.1"/>
    <n v="0"/>
    <n v="16.919999999999987"/>
    <n v="46.217494089834474"/>
  </r>
  <r>
    <s v="35"/>
    <x v="0"/>
    <x v="1"/>
    <n v="7.9"/>
    <n v="0"/>
    <n v="16.919999999999987"/>
    <n v="53.309692671394757"/>
  </r>
  <r>
    <s v="35"/>
    <x v="0"/>
    <x v="2"/>
    <n v="10.6"/>
    <n v="0"/>
    <n v="16.919999999999987"/>
    <n v="37.352245862884118"/>
  </r>
  <r>
    <s v="28"/>
    <x v="1"/>
    <x v="0"/>
    <n v="4.0999999999999996"/>
    <n v="0"/>
    <n v="16.919999999999987"/>
    <n v="75.768321513002348"/>
  </r>
  <r>
    <s v="28"/>
    <x v="1"/>
    <x v="1"/>
    <n v="3.3"/>
    <n v="0"/>
    <n v="16.919999999999987"/>
    <n v="80.496453900709199"/>
  </r>
  <r>
    <s v="28"/>
    <x v="1"/>
    <x v="2"/>
    <n v="6"/>
    <n v="0"/>
    <n v="16.919999999999987"/>
    <n v="64.539007092198545"/>
  </r>
  <r>
    <s v="12"/>
    <x v="2"/>
    <x v="0"/>
    <n v="5.7"/>
    <n v="0"/>
    <n v="16.919999999999987"/>
    <n v="66.312056737588634"/>
  </r>
  <r>
    <s v="12"/>
    <x v="2"/>
    <x v="1"/>
    <n v="4.8"/>
    <n v="0"/>
    <n v="16.919999999999987"/>
    <n v="71.631205673758842"/>
  </r>
  <r>
    <s v="12"/>
    <x v="2"/>
    <x v="2"/>
    <n v="10.6"/>
    <n v="0"/>
    <n v="16.919999999999987"/>
    <n v="37.352245862884118"/>
  </r>
  <r>
    <s v="18"/>
    <x v="3"/>
    <x v="0"/>
    <n v="4.0999999999999996"/>
    <n v="0"/>
    <n v="16.919999999999987"/>
    <n v="75.768321513002348"/>
  </r>
  <r>
    <s v="18"/>
    <x v="3"/>
    <x v="1"/>
    <n v="3.6"/>
    <n v="0"/>
    <n v="16.919999999999987"/>
    <n v="78.723404255319139"/>
  </r>
  <r>
    <s v="18"/>
    <x v="3"/>
    <x v="2"/>
    <n v="7.8"/>
    <n v="0"/>
    <n v="16.919999999999987"/>
    <n v="53.900709219858122"/>
  </r>
  <r>
    <s v="10"/>
    <x v="4"/>
    <x v="0"/>
    <n v="4.5999999999999996"/>
    <n v="0"/>
    <n v="16.919999999999987"/>
    <n v="72.813238770685558"/>
  </r>
  <r>
    <s v="10"/>
    <x v="4"/>
    <x v="1"/>
    <n v="4.0999999999999996"/>
    <n v="0"/>
    <n v="16.919999999999987"/>
    <n v="75.768321513002348"/>
  </r>
  <r>
    <s v="10"/>
    <x v="4"/>
    <x v="2"/>
    <n v="9.6"/>
    <n v="0"/>
    <n v="16.919999999999987"/>
    <n v="43.262411347517691"/>
  </r>
  <r>
    <s v="04"/>
    <x v="5"/>
    <x v="0"/>
    <n v="7.1"/>
    <n v="0"/>
    <n v="16.919999999999987"/>
    <n v="58.037825059101621"/>
  </r>
  <r>
    <s v="04"/>
    <x v="5"/>
    <x v="1"/>
    <n v="1.5"/>
    <n v="0"/>
    <n v="16.919999999999987"/>
    <n v="91.134751773049643"/>
  </r>
  <r>
    <s v="04"/>
    <x v="5"/>
    <x v="2"/>
    <n v="7.4"/>
    <n v="0"/>
    <n v="16.919999999999987"/>
    <n v="56.264775413711554"/>
  </r>
  <r>
    <s v="22"/>
    <x v="6"/>
    <x v="0"/>
    <n v="2.5"/>
    <n v="0"/>
    <n v="16.919999999999987"/>
    <n v="85.224586288416063"/>
  </r>
  <r>
    <s v="22"/>
    <x v="6"/>
    <x v="1"/>
    <n v="1.8"/>
    <n v="0"/>
    <n v="16.919999999999987"/>
    <n v="89.361702127659555"/>
  </r>
  <r>
    <s v="22"/>
    <x v="6"/>
    <x v="2"/>
    <n v="6.1"/>
    <n v="0"/>
    <n v="16.919999999999987"/>
    <n v="63.947990543735202"/>
  </r>
  <r>
    <s v="26"/>
    <x v="7"/>
    <x v="0"/>
    <n v="4.2"/>
    <n v="0"/>
    <n v="16.919999999999987"/>
    <n v="75.17730496453899"/>
  </r>
  <r>
    <s v="26"/>
    <x v="7"/>
    <x v="1"/>
    <n v="5.2"/>
    <n v="0"/>
    <n v="16.919999999999987"/>
    <n v="69.26713947990541"/>
  </r>
  <r>
    <s v="26"/>
    <x v="7"/>
    <x v="2"/>
    <n v="3.4"/>
    <n v="0"/>
    <n v="16.919999999999987"/>
    <n v="79.905437352245841"/>
  </r>
  <r>
    <s v="25"/>
    <x v="8"/>
    <x v="0"/>
    <n v="4.2"/>
    <n v="0"/>
    <n v="16.919999999999987"/>
    <n v="75.17730496453899"/>
  </r>
  <r>
    <s v="25"/>
    <x v="8"/>
    <x v="1"/>
    <n v="5.2"/>
    <n v="0"/>
    <n v="16.919999999999987"/>
    <n v="69.26713947990541"/>
  </r>
  <r>
    <s v="25"/>
    <x v="8"/>
    <x v="2"/>
    <n v="3.4"/>
    <n v="0"/>
    <n v="16.919999999999987"/>
    <n v="79.905437352245841"/>
  </r>
  <r>
    <s v="30"/>
    <x v="9"/>
    <x v="0"/>
    <n v="10.5"/>
    <n v="0"/>
    <n v="16.919999999999987"/>
    <n v="37.943262411347476"/>
  </r>
  <r>
    <s v="30"/>
    <x v="9"/>
    <x v="1"/>
    <n v="10"/>
    <n v="0"/>
    <n v="16.919999999999987"/>
    <n v="40.898345153664259"/>
  </r>
  <r>
    <s v="30"/>
    <x v="9"/>
    <x v="2"/>
    <n v="10.9"/>
    <n v="0"/>
    <n v="16.919999999999987"/>
    <n v="35.579196217494044"/>
  </r>
  <r>
    <s v="24"/>
    <x v="10"/>
    <x v="0"/>
    <n v="2.2000000000000002"/>
    <n v="0"/>
    <n v="16.919999999999987"/>
    <n v="86.997635933806137"/>
  </r>
  <r>
    <s v="24"/>
    <x v="10"/>
    <x v="1"/>
    <n v="0.8"/>
    <n v="0"/>
    <n v="16.919999999999987"/>
    <n v="95.271867612293136"/>
  </r>
  <r>
    <s v="24"/>
    <x v="10"/>
    <x v="2"/>
    <n v="4.5999999999999996"/>
    <n v="0"/>
    <n v="16.919999999999987"/>
    <n v="72.813238770685558"/>
  </r>
  <r>
    <s v="06"/>
    <x v="11"/>
    <x v="0"/>
    <n v="6.3"/>
    <n v="0"/>
    <n v="16.919999999999987"/>
    <n v="62.765957446808471"/>
  </r>
  <r>
    <s v="06"/>
    <x v="11"/>
    <x v="1"/>
    <n v="5.4"/>
    <n v="0"/>
    <n v="16.919999999999987"/>
    <n v="68.085106382978694"/>
  </r>
  <r>
    <s v="06"/>
    <x v="11"/>
    <x v="2"/>
    <n v="8.1"/>
    <n v="0"/>
    <n v="16.919999999999987"/>
    <n v="52.127659574468055"/>
  </r>
  <r>
    <s v="02"/>
    <x v="12"/>
    <x v="0"/>
    <n v="3.3"/>
    <n v="0"/>
    <n v="16.919999999999987"/>
    <n v="80.496453900709199"/>
  </r>
  <r>
    <s v="02"/>
    <x v="12"/>
    <x v="1"/>
    <n v="3"/>
    <n v="0"/>
    <n v="16.919999999999987"/>
    <n v="82.269503546099273"/>
  </r>
  <r>
    <s v="02"/>
    <x v="12"/>
    <x v="2"/>
    <n v="6.9"/>
    <n v="0"/>
    <n v="16.919999999999987"/>
    <n v="59.219858156028337"/>
  </r>
  <r>
    <s v="01"/>
    <x v="13"/>
    <x v="0"/>
    <n v="5.9"/>
    <n v="0"/>
    <n v="16.919999999999987"/>
    <n v="65.130023640661918"/>
  </r>
  <r>
    <s v="01"/>
    <x v="13"/>
    <x v="1"/>
    <n v="4.3"/>
    <n v="0"/>
    <n v="16.919999999999987"/>
    <n v="74.586288416075632"/>
  </r>
  <r>
    <s v="01"/>
    <x v="13"/>
    <x v="2"/>
    <n v="13.3"/>
    <n v="0"/>
    <n v="16.919999999999987"/>
    <n v="21.394799054373458"/>
  </r>
  <r>
    <s v="20"/>
    <x v="14"/>
    <x v="0"/>
    <n v="3.1"/>
    <n v="0"/>
    <n v="16.919999999999987"/>
    <n v="81.678486997635929"/>
  </r>
  <r>
    <s v="20"/>
    <x v="14"/>
    <x v="1"/>
    <n v="1.9"/>
    <n v="0"/>
    <n v="16.919999999999987"/>
    <n v="88.770685579196211"/>
  </r>
  <r>
    <s v="20"/>
    <x v="14"/>
    <x v="2"/>
    <n v="9.3000000000000007"/>
    <n v="0"/>
    <n v="16.919999999999987"/>
    <n v="45.035460992907758"/>
  </r>
  <r>
    <s v="29"/>
    <x v="15"/>
    <x v="0"/>
    <n v="2.7"/>
    <n v="0"/>
    <n v="16.919999999999987"/>
    <n v="84.042553191489361"/>
  </r>
  <r>
    <s v="29"/>
    <x v="15"/>
    <x v="1"/>
    <n v="2.1"/>
    <n v="0"/>
    <n v="16.919999999999987"/>
    <n v="87.588652482269495"/>
  </r>
  <r>
    <s v="29"/>
    <x v="15"/>
    <x v="2"/>
    <n v="3.8"/>
    <n v="0"/>
    <n v="16.919999999999987"/>
    <n v="77.541371158392408"/>
  </r>
  <r>
    <s v="32"/>
    <x v="16"/>
    <x v="0"/>
    <n v="10.1"/>
    <n v="0"/>
    <n v="16.919999999999987"/>
    <n v="40.307328605200901"/>
  </r>
  <r>
    <s v="32"/>
    <x v="16"/>
    <x v="1"/>
    <n v="8.9"/>
    <n v="0"/>
    <n v="16.919999999999987"/>
    <n v="47.399527186761183"/>
  </r>
  <r>
    <s v="32"/>
    <x v="16"/>
    <x v="2"/>
    <n v="11.6"/>
    <n v="0"/>
    <n v="16.919999999999987"/>
    <n v="31.442080378250541"/>
  </r>
  <r>
    <s v="31"/>
    <x v="17"/>
    <x v="0"/>
    <n v="13.4"/>
    <n v="0"/>
    <n v="16.919999999999987"/>
    <n v="20.803782505910103"/>
  </r>
  <r>
    <s v="31"/>
    <x v="17"/>
    <x v="1"/>
    <n v="3.2"/>
    <n v="0"/>
    <n v="16.919999999999987"/>
    <n v="81.087470449172571"/>
  </r>
  <r>
    <s v="31"/>
    <x v="17"/>
    <x v="2"/>
    <n v="16.399999999999999"/>
    <n v="0"/>
    <n v="16.919999999999987"/>
    <n v="3.0732860520093932"/>
  </r>
  <r>
    <s v="23"/>
    <x v="18"/>
    <x v="0"/>
    <n v="1.9"/>
    <n v="0"/>
    <n v="16.919999999999987"/>
    <n v="88.770685579196211"/>
  </r>
  <r>
    <s v="23"/>
    <x v="18"/>
    <x v="1"/>
    <n v="1.1000000000000001"/>
    <n v="0"/>
    <n v="16.919999999999987"/>
    <n v="93.498817966903076"/>
  </r>
  <r>
    <s v="23"/>
    <x v="18"/>
    <x v="2"/>
    <n v="4.7"/>
    <n v="0"/>
    <n v="16.919999999999987"/>
    <n v="72.222222222222214"/>
  </r>
  <r>
    <s v="27"/>
    <x v="19"/>
    <x v="0"/>
    <n v="3.7"/>
    <n v="0"/>
    <n v="16.919999999999987"/>
    <n v="78.132387706855781"/>
  </r>
  <r>
    <s v="27"/>
    <x v="19"/>
    <x v="1"/>
    <n v="2.2000000000000002"/>
    <n v="0"/>
    <n v="16.919999999999987"/>
    <n v="86.997635933806137"/>
  </r>
  <r>
    <s v="27"/>
    <x v="19"/>
    <x v="2"/>
    <n v="6.5"/>
    <n v="0"/>
    <n v="16.919999999999987"/>
    <n v="61.583924349881769"/>
  </r>
  <r>
    <s v="14"/>
    <x v="20"/>
    <x v="0"/>
    <n v="5.6"/>
    <n v="0"/>
    <n v="16.919999999999987"/>
    <n v="66.903073286051978"/>
  </r>
  <r>
    <s v="14"/>
    <x v="20"/>
    <x v="1"/>
    <n v="3.8"/>
    <n v="0"/>
    <n v="16.919999999999987"/>
    <n v="77.541371158392408"/>
  </r>
  <r>
    <s v="14"/>
    <x v="20"/>
    <x v="2"/>
    <n v="9.9"/>
    <n v="0"/>
    <n v="16.919999999999987"/>
    <n v="41.489361702127617"/>
  </r>
  <r>
    <s v="17"/>
    <x v="21"/>
    <x v="0"/>
    <n v="1.7"/>
    <n v="0"/>
    <n v="16.919999999999987"/>
    <n v="89.952718676122927"/>
  </r>
  <r>
    <s v="17"/>
    <x v="21"/>
    <x v="1"/>
    <n v="0.7"/>
    <n v="0"/>
    <n v="16.919999999999987"/>
    <n v="95.862884160756494"/>
  </r>
  <r>
    <s v="17"/>
    <x v="21"/>
    <x v="2"/>
    <n v="7.1"/>
    <n v="0"/>
    <n v="16.919999999999987"/>
    <n v="58.037825059101621"/>
  </r>
  <r>
    <s v="15"/>
    <x v="22"/>
    <x v="0"/>
    <n v="3.5"/>
    <n v="0"/>
    <n v="16.919999999999987"/>
    <n v="79.314420803782497"/>
  </r>
  <r>
    <s v="15"/>
    <x v="22"/>
    <x v="1"/>
    <n v="2.7"/>
    <n v="0"/>
    <n v="16.919999999999987"/>
    <n v="84.042553191489361"/>
  </r>
  <r>
    <s v="15"/>
    <x v="22"/>
    <x v="2"/>
    <n v="4.4000000000000004"/>
    <n v="0"/>
    <n v="16.919999999999987"/>
    <n v="73.99527186761226"/>
  </r>
  <r>
    <s v="13"/>
    <x v="23"/>
    <x v="0"/>
    <n v="19.2"/>
    <n v="0"/>
    <n v="16.919999999999987"/>
    <n v="0"/>
  </r>
  <r>
    <s v="13"/>
    <x v="23"/>
    <x v="1"/>
    <n v="17.7"/>
    <n v="0"/>
    <n v="16.919999999999987"/>
    <n v="0"/>
  </r>
  <r>
    <s v="13"/>
    <x v="23"/>
    <x v="2"/>
    <n v="24"/>
    <n v="0"/>
    <n v="16.919999999999987"/>
    <n v="0"/>
  </r>
  <r>
    <s v="07"/>
    <x v="24"/>
    <x v="0"/>
    <n v="6.3"/>
    <n v="0"/>
    <n v="16.919999999999987"/>
    <n v="62.765957446808471"/>
  </r>
  <r>
    <s v="07"/>
    <x v="24"/>
    <x v="1"/>
    <n v="5.8"/>
    <n v="0"/>
    <n v="16.919999999999987"/>
    <n v="65.721040189125262"/>
  </r>
  <r>
    <s v="07"/>
    <x v="24"/>
    <x v="2"/>
    <n v="6.3"/>
    <n v="0"/>
    <n v="16.919999999999987"/>
    <n v="62.765957446808471"/>
  </r>
  <r>
    <s v="21"/>
    <x v="25"/>
    <x v="0"/>
    <n v="5.3"/>
    <n v="0"/>
    <n v="16.919999999999987"/>
    <n v="68.676122931442052"/>
  </r>
  <r>
    <s v="21"/>
    <x v="25"/>
    <x v="1"/>
    <n v="4.9000000000000004"/>
    <n v="0"/>
    <n v="16.919999999999987"/>
    <n v="71.040189125295484"/>
  </r>
  <r>
    <s v="21"/>
    <x v="25"/>
    <x v="2"/>
    <n v="7.8"/>
    <n v="0"/>
    <n v="16.919999999999987"/>
    <n v="53.900709219858122"/>
  </r>
  <r>
    <s v="34"/>
    <x v="26"/>
    <x v="0"/>
    <n v="6.7"/>
    <n v="0"/>
    <n v="16.919999999999987"/>
    <n v="60.401891252955053"/>
  </r>
  <r>
    <s v="34"/>
    <x v="26"/>
    <x v="1"/>
    <n v="6"/>
    <n v="0"/>
    <n v="16.919999999999987"/>
    <n v="64.539007092198545"/>
  </r>
  <r>
    <s v="34"/>
    <x v="26"/>
    <x v="2"/>
    <n v="7.2"/>
    <n v="0"/>
    <n v="16.919999999999987"/>
    <n v="57.44680851063827"/>
  </r>
  <r>
    <s v="03"/>
    <x v="27"/>
    <x v="0"/>
    <n v="6.2"/>
    <n v="0"/>
    <n v="16.919999999999987"/>
    <n v="63.356973995271851"/>
  </r>
  <r>
    <s v="03"/>
    <x v="27"/>
    <x v="1"/>
    <n v="6.3"/>
    <n v="0"/>
    <n v="16.919999999999987"/>
    <n v="62.765957446808471"/>
  </r>
  <r>
    <s v="03"/>
    <x v="27"/>
    <x v="2"/>
    <n v="6.1"/>
    <n v="0"/>
    <n v="16.919999999999987"/>
    <n v="63.947990543735202"/>
  </r>
  <r>
    <s v="08"/>
    <x v="28"/>
    <x v="0"/>
    <n v="4.7"/>
    <n v="0"/>
    <n v="16.919999999999987"/>
    <n v="72.222222222222214"/>
  </r>
  <r>
    <s v="08"/>
    <x v="28"/>
    <x v="1"/>
    <n v="3.5"/>
    <n v="0"/>
    <n v="16.919999999999987"/>
    <n v="79.314420803782497"/>
  </r>
  <r>
    <s v="08"/>
    <x v="28"/>
    <x v="2"/>
    <n v="10.199999999999999"/>
    <n v="0"/>
    <n v="16.919999999999987"/>
    <n v="39.716312056737543"/>
  </r>
  <r>
    <s v="11"/>
    <x v="29"/>
    <x v="0"/>
    <n v="1.1000000000000001"/>
    <n v="0"/>
    <n v="16.919999999999987"/>
    <n v="93.498817966903076"/>
  </r>
  <r>
    <s v="11"/>
    <x v="29"/>
    <x v="1"/>
    <n v="0.5"/>
    <n v="0"/>
    <n v="16.919999999999987"/>
    <n v="97.04491725768321"/>
  </r>
  <r>
    <s v="11"/>
    <x v="29"/>
    <x v="2"/>
    <n v="3"/>
    <n v="0"/>
    <n v="16.919999999999987"/>
    <n v="82.269503546099273"/>
  </r>
  <r>
    <s v="33"/>
    <x v="30"/>
    <x v="0"/>
    <n v="5.2"/>
    <n v="0"/>
    <n v="16.919999999999987"/>
    <n v="69.26713947990541"/>
  </r>
  <r>
    <s v="33"/>
    <x v="30"/>
    <x v="1"/>
    <n v="4.8"/>
    <n v="0"/>
    <n v="16.919999999999987"/>
    <n v="71.631205673758842"/>
  </r>
  <r>
    <s v="33"/>
    <x v="30"/>
    <x v="2"/>
    <n v="5.8"/>
    <n v="0"/>
    <n v="16.919999999999987"/>
    <n v="65.721040189125262"/>
  </r>
  <r>
    <s v="16"/>
    <x v="31"/>
    <x v="0"/>
    <n v="3.2"/>
    <n v="0"/>
    <n v="16.919999999999987"/>
    <n v="81.087470449172571"/>
  </r>
  <r>
    <s v="16"/>
    <x v="31"/>
    <x v="1"/>
    <n v="2.9"/>
    <n v="0"/>
    <n v="16.919999999999987"/>
    <n v="82.860520094562631"/>
  </r>
  <r>
    <s v="16"/>
    <x v="31"/>
    <x v="2"/>
    <n v="4.5999999999999996"/>
    <n v="0"/>
    <n v="16.919999999999987"/>
    <n v="72.813238770685558"/>
  </r>
  <r>
    <s v="09"/>
    <x v="32"/>
    <x v="0"/>
    <n v="4.2"/>
    <n v="0"/>
    <n v="16.919999999999987"/>
    <n v="75.17730496453899"/>
  </r>
  <r>
    <s v="09"/>
    <x v="32"/>
    <x v="1"/>
    <n v="3.3"/>
    <n v="0"/>
    <n v="16.919999999999987"/>
    <n v="80.496453900709199"/>
  </r>
  <r>
    <s v="09"/>
    <x v="32"/>
    <x v="2"/>
    <n v="8"/>
    <n v="0"/>
    <n v="16.919999999999987"/>
    <n v="52.718676122931406"/>
  </r>
  <r>
    <s v="05"/>
    <x v="33"/>
    <x v="0"/>
    <n v="6.9"/>
    <n v="0"/>
    <n v="16.919999999999987"/>
    <n v="59.219858156028337"/>
  </r>
  <r>
    <s v="05"/>
    <x v="33"/>
    <x v="1"/>
    <n v="5.5"/>
    <n v="0"/>
    <n v="16.919999999999987"/>
    <n v="67.49408983451535"/>
  </r>
  <r>
    <s v="05"/>
    <x v="33"/>
    <x v="2"/>
    <n v="10.5"/>
    <n v="0"/>
    <n v="16.919999999999987"/>
    <n v="37.943262411347476"/>
  </r>
  <r>
    <s v="19"/>
    <x v="34"/>
    <x v="0"/>
    <n v="3.5"/>
    <n v="0"/>
    <n v="16.919999999999987"/>
    <n v="79.314420803782497"/>
  </r>
  <r>
    <s v="19"/>
    <x v="34"/>
    <x v="1"/>
    <n v="3.2"/>
    <n v="0"/>
    <n v="16.919999999999987"/>
    <n v="81.087470449172571"/>
  </r>
  <r>
    <s v="19"/>
    <x v="34"/>
    <x v="2"/>
    <n v="4.4000000000000004"/>
    <n v="0"/>
    <n v="16.919999999999987"/>
    <n v="73.99527186761226"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">
  <r>
    <s v="35"/>
    <x v="0"/>
    <x v="0"/>
    <n v="121540"/>
    <n v="94"/>
    <n v="54"/>
    <n v="599"/>
    <n v="95843"/>
    <n v="15395"/>
    <n v="111985"/>
    <n v="92.138390653282869"/>
    <n v="100"/>
    <n v="33.500691944009667"/>
    <n v="88.177908046655318"/>
  </r>
  <r>
    <s v="35"/>
    <x v="0"/>
    <x v="1"/>
    <n v="76124"/>
    <n v="16"/>
    <n v="28"/>
    <n v="264"/>
    <n v="63815"/>
    <n v="3720"/>
    <n v="67843"/>
    <n v="89.121696179916981"/>
    <n v="100"/>
    <n v="33.500691944009667"/>
    <n v="83.641478177601755"/>
  </r>
  <r>
    <s v="35"/>
    <x v="0"/>
    <x v="2"/>
    <n v="45416"/>
    <n v="78"/>
    <n v="26"/>
    <n v="335"/>
    <n v="32028"/>
    <n v="11675"/>
    <n v="44142"/>
    <n v="97.19482120838471"/>
    <n v="100"/>
    <n v="33.500691944009667"/>
    <n v="95.781642134902498"/>
  </r>
  <r>
    <s v="28"/>
    <x v="1"/>
    <x v="0"/>
    <n v="23635932"/>
    <n v="2513987"/>
    <n v="74037"/>
    <n v="1190742"/>
    <n v="2934989"/>
    <n v="11556866"/>
    <n v="18270621"/>
    <n v="77.300192774289584"/>
    <n v="100"/>
    <n v="33.500691944009667"/>
    <n v="65.864596355502101"/>
  </r>
  <r>
    <s v="28"/>
    <x v="1"/>
    <x v="1"/>
    <n v="15866569"/>
    <n v="2179950"/>
    <n v="45136"/>
    <n v="956129"/>
    <n v="1573265"/>
    <n v="6435589"/>
    <n v="11190069"/>
    <n v="70.526079078595998"/>
    <n v="100"/>
    <n v="33.500691944009667"/>
    <n v="55.677853224295383"/>
  </r>
  <r>
    <s v="28"/>
    <x v="1"/>
    <x v="2"/>
    <n v="7769363"/>
    <n v="334037"/>
    <n v="28901"/>
    <n v="234613"/>
    <n v="1361724"/>
    <n v="5121277"/>
    <n v="7080552"/>
    <n v="91.134266734608744"/>
    <n v="100"/>
    <n v="33.500691944009667"/>
    <n v="86.667931555127481"/>
  </r>
  <r>
    <s v="12"/>
    <x v="2"/>
    <x v="0"/>
    <n v="339823"/>
    <n v="463"/>
    <n v="861"/>
    <n v="3419"/>
    <n v="165637"/>
    <n v="17877"/>
    <n v="188257"/>
    <n v="55.3985457135038"/>
    <n v="100"/>
    <n v="33.500691944009667"/>
    <n v="32.929446049358631"/>
  </r>
  <r>
    <s v="12"/>
    <x v="2"/>
    <x v="1"/>
    <n v="249860"/>
    <n v="203"/>
    <n v="318"/>
    <n v="1898"/>
    <n v="106948"/>
    <n v="3853"/>
    <n v="113220"/>
    <n v="45.313375490274552"/>
    <n v="100"/>
    <n v="33.500691944009667"/>
    <n v="17.763618737685178"/>
  </r>
  <r>
    <s v="12"/>
    <x v="2"/>
    <x v="2"/>
    <n v="89963"/>
    <n v="260"/>
    <n v="543"/>
    <n v="1521"/>
    <n v="58689"/>
    <n v="14024"/>
    <n v="75037"/>
    <n v="83.408734702044171"/>
    <n v="100"/>
    <n v="33.500691944009667"/>
    <n v="75.050469271068948"/>
  </r>
  <r>
    <s v="18"/>
    <x v="3"/>
    <x v="0"/>
    <n v="8756707"/>
    <n v="21488"/>
    <n v="13320"/>
    <n v="74502"/>
    <n v="6298932"/>
    <n v="277445"/>
    <n v="6685687"/>
    <n v="76.349328577512082"/>
    <n v="100"/>
    <n v="33.500691944009667"/>
    <n v="64.434710504694593"/>
  </r>
  <r>
    <s v="18"/>
    <x v="3"/>
    <x v="1"/>
    <n v="7400278"/>
    <n v="18002"/>
    <n v="8983"/>
    <n v="40739"/>
    <n v="5274847"/>
    <n v="51669"/>
    <n v="5394240"/>
    <n v="72.892396745095255"/>
    <n v="100"/>
    <n v="33.500691944009667"/>
    <n v="59.236262680987615"/>
  </r>
  <r>
    <s v="18"/>
    <x v="3"/>
    <x v="2"/>
    <n v="1356429"/>
    <n v="3486"/>
    <n v="4337"/>
    <n v="33763"/>
    <n v="1024085"/>
    <n v="225776"/>
    <n v="1291447"/>
    <n v="95.209332740600502"/>
    <n v="100"/>
    <n v="33.500691944009667"/>
    <n v="92.795914123849371"/>
  </r>
  <r>
    <s v="10"/>
    <x v="4"/>
    <x v="0"/>
    <n v="22783067"/>
    <n v="210681"/>
    <n v="1615410"/>
    <n v="1236476"/>
    <n v="2412593"/>
    <n v="5234365"/>
    <n v="10709525"/>
    <n v="47.006511458707465"/>
    <n v="100"/>
    <n v="33.500691944009667"/>
    <n v="20.30971435571378"/>
  </r>
  <r>
    <s v="10"/>
    <x v="4"/>
    <x v="1"/>
    <n v="20264455"/>
    <n v="181105"/>
    <n v="1452856"/>
    <n v="1091751"/>
    <n v="2193346"/>
    <n v="3908191"/>
    <n v="8827249"/>
    <n v="43.560258590719563"/>
    <n v="100"/>
    <n v="33.500691944009667"/>
    <n v="15.127325292227187"/>
  </r>
  <r>
    <s v="10"/>
    <x v="4"/>
    <x v="2"/>
    <n v="2518612"/>
    <n v="29576"/>
    <n v="162554"/>
    <n v="144725"/>
    <n v="219247"/>
    <n v="1326174"/>
    <n v="1882276"/>
    <n v="74.734655437201127"/>
    <n v="100"/>
    <n v="33.500691944009667"/>
    <n v="62.006605329597953"/>
  </r>
  <r>
    <s v="04"/>
    <x v="5"/>
    <x v="0"/>
    <n v="277058"/>
    <n v="594"/>
    <n v="4984"/>
    <n v="2248"/>
    <n v="27716"/>
    <n v="230483"/>
    <n v="266025"/>
    <n v="96.017801326798008"/>
    <n v="100"/>
    <n v="33.500691944009667"/>
    <n v="94.011669008872843"/>
  </r>
  <r>
    <s v="04"/>
    <x v="5"/>
    <x v="1"/>
    <n v="8300"/>
    <n v="57"/>
    <n v="72"/>
    <n v="96"/>
    <n v="701"/>
    <n v="6924"/>
    <n v="7850"/>
    <n v="94.578313253012041"/>
    <n v="100"/>
    <n v="33.500691944009667"/>
    <n v="91.847002765167034"/>
  </r>
  <r>
    <s v="04"/>
    <x v="5"/>
    <x v="2"/>
    <n v="268758"/>
    <n v="537"/>
    <n v="4912"/>
    <n v="2152"/>
    <n v="27015"/>
    <n v="223559"/>
    <n v="258175"/>
    <n v="96.062256751426929"/>
    <n v="100"/>
    <n v="33.500691944009667"/>
    <n v="94.078519967068516"/>
  </r>
  <r>
    <s v="22"/>
    <x v="6"/>
    <x v="0"/>
    <n v="6361111"/>
    <n v="78335"/>
    <n v="21949"/>
    <n v="109346"/>
    <n v="272590"/>
    <n v="1288698"/>
    <n v="1770918"/>
    <n v="27.839759438249072"/>
    <n v="100"/>
    <n v="33.500691944009667"/>
    <n v="0"/>
  </r>
  <r>
    <s v="22"/>
    <x v="6"/>
    <x v="1"/>
    <n v="4896900"/>
    <n v="55517"/>
    <n v="13266"/>
    <n v="88289"/>
    <n v="97413"/>
    <n v="592097"/>
    <n v="846582"/>
    <n v="17.288121056178397"/>
    <n v="100"/>
    <n v="33.500691944009667"/>
    <n v="0"/>
  </r>
  <r>
    <s v="22"/>
    <x v="6"/>
    <x v="2"/>
    <n v="1464211"/>
    <n v="22818"/>
    <n v="8683"/>
    <n v="21057"/>
    <n v="175177"/>
    <n v="696601"/>
    <n v="924336"/>
    <n v="63.128606464505452"/>
    <n v="100"/>
    <n v="33.500691944009667"/>
    <n v="44.553718507191107"/>
  </r>
  <r>
    <s v="26"/>
    <x v="7"/>
    <x v="0"/>
    <n v="89652"/>
    <n v="22841"/>
    <n v="172"/>
    <n v="1138"/>
    <n v="33431"/>
    <n v="25896"/>
    <n v="83478"/>
    <n v="93.113371703921828"/>
    <n v="100"/>
    <n v="33.500691944009667"/>
    <n v="89.644060220476518"/>
  </r>
  <r>
    <s v="26"/>
    <x v="7"/>
    <x v="1"/>
    <n v="41038"/>
    <n v="20446"/>
    <n v="44"/>
    <n v="337"/>
    <n v="11047"/>
    <n v="4339"/>
    <n v="36213"/>
    <n v="88.242604415419862"/>
    <n v="100"/>
    <n v="33.500691944009667"/>
    <n v="82.319521919414896"/>
  </r>
  <r>
    <s v="26"/>
    <x v="7"/>
    <x v="2"/>
    <n v="48614"/>
    <n v="2395"/>
    <n v="128"/>
    <n v="801"/>
    <n v="22384"/>
    <n v="21557"/>
    <n v="47265"/>
    <n v="97.225079195293546"/>
    <n v="100"/>
    <n v="33.500691944009667"/>
    <n v="95.827143340544168"/>
  </r>
  <r>
    <s v="25"/>
    <x v="8"/>
    <x v="0"/>
    <n v="75108"/>
    <n v="6318"/>
    <n v="219"/>
    <n v="1491"/>
    <n v="33778"/>
    <n v="31120"/>
    <n v="72926"/>
    <n v="97.094850082547808"/>
    <n v="100"/>
    <n v="33.500691944009667"/>
    <n v="95.631308050594839"/>
  </r>
  <r>
    <s v="25"/>
    <x v="8"/>
    <x v="1"/>
    <n v="17208"/>
    <n v="3357"/>
    <n v="3"/>
    <n v="236"/>
    <n v="5418"/>
    <n v="7439"/>
    <n v="16453"/>
    <n v="95.612505811250585"/>
    <n v="100"/>
    <n v="33.500691944009667"/>
    <n v="93.402195726525036"/>
  </r>
  <r>
    <s v="25"/>
    <x v="8"/>
    <x v="2"/>
    <n v="57900"/>
    <n v="2961"/>
    <n v="216"/>
    <n v="1255"/>
    <n v="28360"/>
    <n v="23681"/>
    <n v="56473"/>
    <n v="97.535405872193436"/>
    <n v="100"/>
    <n v="33.500691944009667"/>
    <n v="96.293804853230284"/>
  </r>
  <r>
    <s v="30"/>
    <x v="9"/>
    <x v="0"/>
    <n v="443153"/>
    <n v="201684"/>
    <n v="2866"/>
    <n v="9007"/>
    <n v="40709"/>
    <n v="159492"/>
    <n v="413758"/>
    <n v="93.366850726498512"/>
    <n v="100"/>
    <n v="33.500691944009667"/>
    <n v="90.025235649194158"/>
  </r>
  <r>
    <s v="30"/>
    <x v="9"/>
    <x v="1"/>
    <n v="167180"/>
    <n v="101157"/>
    <n v="1231"/>
    <n v="3362"/>
    <n v="14089"/>
    <n v="33793"/>
    <n v="153632"/>
    <n v="91.8961598277306"/>
    <n v="100"/>
    <n v="33.500691944009667"/>
    <n v="87.813647375930273"/>
  </r>
  <r>
    <s v="30"/>
    <x v="9"/>
    <x v="2"/>
    <n v="275973"/>
    <n v="100527"/>
    <n v="1635"/>
    <n v="5645"/>
    <n v="26620"/>
    <n v="125699"/>
    <n v="260126"/>
    <n v="94.257771593597923"/>
    <n v="100"/>
    <n v="33.500691944009667"/>
    <n v="91.364980216685424"/>
  </r>
  <r>
    <s v="24"/>
    <x v="10"/>
    <x v="0"/>
    <n v="15083296"/>
    <n v="3139055"/>
    <n v="86279"/>
    <n v="480620"/>
    <n v="2885551"/>
    <n v="6990721"/>
    <n v="13582226"/>
    <n v="90.048130063879938"/>
    <n v="100"/>
    <n v="33.500691944009667"/>
    <n v="85.034626333644113"/>
  </r>
  <r>
    <s v="24"/>
    <x v="10"/>
    <x v="1"/>
    <n v="8108315"/>
    <n v="2775412"/>
    <n v="32493"/>
    <n v="275636"/>
    <n v="1594891"/>
    <n v="2153693"/>
    <n v="6832125"/>
    <n v="84.260724947168427"/>
    <n v="100"/>
    <n v="33.500691944009667"/>
    <n v="76.331670940726795"/>
  </r>
  <r>
    <s v="24"/>
    <x v="10"/>
    <x v="2"/>
    <n v="6974981"/>
    <n v="363643"/>
    <n v="53786"/>
    <n v="204984"/>
    <n v="1290660"/>
    <n v="4837028"/>
    <n v="6750101"/>
    <n v="96.775905196014151"/>
    <n v="100"/>
    <n v="33.500691944009667"/>
    <n v="95.151686689324265"/>
  </r>
  <r>
    <s v="06"/>
    <x v="11"/>
    <x v="0"/>
    <n v="6435086"/>
    <n v="78148"/>
    <n v="904973"/>
    <n v="1465165"/>
    <n v="216953"/>
    <n v="2081551"/>
    <n v="4746790"/>
    <n v="73.764204549869262"/>
    <n v="100"/>
    <n v="33.500691944009667"/>
    <n v="60.547265502310168"/>
  </r>
  <r>
    <s v="06"/>
    <x v="11"/>
    <x v="1"/>
    <n v="4108338"/>
    <n v="50337"/>
    <n v="722292"/>
    <n v="1041038"/>
    <n v="130528"/>
    <n v="722566"/>
    <n v="2666761"/>
    <n v="64.910944523065041"/>
    <n v="100"/>
    <n v="33.500691944009667"/>
    <n v="47.233954002361841"/>
  </r>
  <r>
    <s v="06"/>
    <x v="11"/>
    <x v="2"/>
    <n v="2326748"/>
    <n v="27811"/>
    <n v="182681"/>
    <n v="424127"/>
    <n v="86425"/>
    <n v="1358985"/>
    <n v="2080029"/>
    <n v="89.396402188806007"/>
    <n v="100"/>
    <n v="33.500691944009667"/>
    <n v="84.05457421862782"/>
  </r>
  <r>
    <s v="02"/>
    <x v="12"/>
    <x v="0"/>
    <n v="2575947"/>
    <n v="4089"/>
    <n v="18422"/>
    <n v="1041373"/>
    <n v="364872"/>
    <n v="972713"/>
    <n v="2401469"/>
    <n v="93.226646355689766"/>
    <n v="100"/>
    <n v="33.500691944009667"/>
    <n v="89.81439981509692"/>
  </r>
  <r>
    <s v="02"/>
    <x v="12"/>
    <x v="1"/>
    <n v="2315162"/>
    <n v="3512"/>
    <n v="16203"/>
    <n v="1023519"/>
    <n v="297005"/>
    <n v="806286"/>
    <n v="2146525"/>
    <n v="92.715974087342474"/>
    <n v="100"/>
    <n v="33.500691944009667"/>
    <n v="89.04646360150906"/>
  </r>
  <r>
    <s v="02"/>
    <x v="12"/>
    <x v="2"/>
    <n v="260785"/>
    <n v="577"/>
    <n v="2219"/>
    <n v="17854"/>
    <n v="67867"/>
    <n v="166427"/>
    <n v="254944"/>
    <n v="97.760223939260314"/>
    <n v="100"/>
    <n v="33.500691944009667"/>
    <n v="96.631880652271079"/>
  </r>
  <r>
    <s v="01"/>
    <x v="13"/>
    <x v="0"/>
    <n v="3275945"/>
    <n v="6267"/>
    <n v="12604"/>
    <n v="36987"/>
    <n v="1565270"/>
    <n v="729625"/>
    <n v="2350753"/>
    <n v="71.75801181033259"/>
    <n v="100"/>
    <n v="33.500691944009667"/>
    <n v="57.5304029240597"/>
  </r>
  <r>
    <s v="01"/>
    <x v="13"/>
    <x v="1"/>
    <n v="2461419"/>
    <n v="4519"/>
    <n v="9225"/>
    <n v="26111"/>
    <n v="1151260"/>
    <n v="406468"/>
    <n v="1597583"/>
    <n v="64.904959293805732"/>
    <n v="100"/>
    <n v="33.500691944009667"/>
    <n v="47.224953563959879"/>
  </r>
  <r>
    <s v="01"/>
    <x v="13"/>
    <x v="2"/>
    <n v="814526"/>
    <n v="1748"/>
    <n v="3379"/>
    <n v="10876"/>
    <n v="414010"/>
    <n v="323157"/>
    <n v="753170"/>
    <n v="92.467275446087655"/>
    <n v="100"/>
    <n v="33.500691944009667"/>
    <n v="88.672476790931384"/>
  </r>
  <r>
    <s v="20"/>
    <x v="14"/>
    <x v="0"/>
    <n v="7323748"/>
    <n v="259121"/>
    <n v="62854"/>
    <n v="90746"/>
    <n v="567264"/>
    <n v="2036004"/>
    <n v="3015989"/>
    <n v="41.180949972609653"/>
    <n v="100"/>
    <n v="33.500691944009667"/>
    <n v="11.549380366685096"/>
  </r>
  <r>
    <s v="20"/>
    <x v="14"/>
    <x v="1"/>
    <n v="5476304"/>
    <n v="211717"/>
    <n v="30069"/>
    <n v="53863"/>
    <n v="227359"/>
    <n v="1039151"/>
    <n v="1562159"/>
    <n v="28.525790387093192"/>
    <n v="100"/>
    <n v="33.500691944009667"/>
    <n v="0"/>
  </r>
  <r>
    <s v="20"/>
    <x v="14"/>
    <x v="2"/>
    <n v="1847444"/>
    <n v="47404"/>
    <n v="32785"/>
    <n v="36883"/>
    <n v="339905"/>
    <n v="996853"/>
    <n v="1453830"/>
    <n v="78.694130918176683"/>
    <n v="100"/>
    <n v="33.500691944009667"/>
    <n v="67.960765751300087"/>
  </r>
  <r>
    <s v="29"/>
    <x v="15"/>
    <x v="0"/>
    <n v="16141834"/>
    <n v="3937576"/>
    <n v="77889"/>
    <n v="1358323"/>
    <n v="2638598"/>
    <n v="4818546"/>
    <n v="12830932"/>
    <n v="79.488687592748136"/>
    <n v="100"/>
    <n v="33.500691944009667"/>
    <n v="69.155600250784602"/>
  </r>
  <r>
    <s v="29"/>
    <x v="15"/>
    <x v="1"/>
    <n v="9560389"/>
    <n v="3279772"/>
    <n v="41893"/>
    <n v="1004228"/>
    <n v="1553335"/>
    <n v="1004122"/>
    <n v="6883350"/>
    <n v="71.998639385907836"/>
    <n v="100"/>
    <n v="33.500691944009667"/>
    <n v="57.892252667477543"/>
  </r>
  <r>
    <s v="29"/>
    <x v="15"/>
    <x v="2"/>
    <n v="6581445"/>
    <n v="657804"/>
    <n v="35996"/>
    <n v="354095"/>
    <n v="1085263"/>
    <n v="3814424"/>
    <n v="5947582"/>
    <n v="90.368938736098229"/>
    <n v="100"/>
    <n v="33.500691944009667"/>
    <n v="85.517050409317477"/>
  </r>
  <r>
    <s v="32"/>
    <x v="16"/>
    <x v="0"/>
    <n v="9935155"/>
    <n v="3313560"/>
    <n v="30437"/>
    <n v="90128"/>
    <n v="958712"/>
    <n v="4866989"/>
    <n v="9259826"/>
    <n v="93.202632470253349"/>
    <n v="100"/>
    <n v="33.500691944009667"/>
    <n v="89.778288333431263"/>
  </r>
  <r>
    <s v="32"/>
    <x v="16"/>
    <x v="1"/>
    <n v="5228235"/>
    <n v="2000885"/>
    <n v="16450"/>
    <n v="51463"/>
    <n v="658737"/>
    <n v="2100403"/>
    <n v="4827938"/>
    <n v="92.343553799704864"/>
    <n v="100"/>
    <n v="33.500691944009667"/>
    <n v="88.486427266508343"/>
  </r>
  <r>
    <s v="32"/>
    <x v="16"/>
    <x v="2"/>
    <n v="4706920"/>
    <n v="1312675"/>
    <n v="13987"/>
    <n v="38665"/>
    <n v="299975"/>
    <n v="2766586"/>
    <n v="4431888"/>
    <n v="94.156858412719984"/>
    <n v="100"/>
    <n v="33.500691944009667"/>
    <n v="91.213229493515541"/>
  </r>
  <r>
    <s v="31"/>
    <x v="17"/>
    <x v="0"/>
    <n v="17617"/>
    <n v="6452"/>
    <n v="20"/>
    <n v="98"/>
    <n v="2428"/>
    <n v="6827"/>
    <n v="15825"/>
    <n v="89.828007038655841"/>
    <n v="100"/>
    <n v="33.500691944009667"/>
    <n v="84.703610821364251"/>
  </r>
  <r>
    <s v="31"/>
    <x v="17"/>
    <x v="1"/>
    <n v="4489"/>
    <n v="1814"/>
    <n v="7"/>
    <n v="22"/>
    <n v="521"/>
    <n v="1336"/>
    <n v="3700"/>
    <n v="82.423702383604365"/>
    <n v="100"/>
    <n v="33.500691944009667"/>
    <n v="73.569202251552852"/>
  </r>
  <r>
    <s v="31"/>
    <x v="17"/>
    <x v="2"/>
    <n v="13128"/>
    <n v="4638"/>
    <n v="13"/>
    <n v="76"/>
    <n v="1907"/>
    <n v="5491"/>
    <n v="12125"/>
    <n v="92.359841560024378"/>
    <n v="100"/>
    <n v="33.500691944009667"/>
    <n v="88.510920394024481"/>
  </r>
  <r>
    <s v="23"/>
    <x v="18"/>
    <x v="0"/>
    <n v="17427469"/>
    <n v="1225392"/>
    <n v="140054"/>
    <n v="2238892"/>
    <n v="1819607"/>
    <n v="3344067"/>
    <n v="8768012"/>
    <n v="50.311447979049632"/>
    <n v="100"/>
    <n v="33.500691944009667"/>
    <n v="25.279595422084451"/>
  </r>
  <r>
    <s v="23"/>
    <x v="18"/>
    <x v="1"/>
    <n v="12865680"/>
    <n v="1076697"/>
    <n v="81712"/>
    <n v="1482593"/>
    <n v="1066314"/>
    <n v="1214368"/>
    <n v="4921684"/>
    <n v="38.254363547049202"/>
    <n v="100"/>
    <n v="33.500691944009667"/>
    <n v="7.1484527313233004"/>
  </r>
  <r>
    <s v="23"/>
    <x v="18"/>
    <x v="2"/>
    <n v="4561789"/>
    <n v="148695"/>
    <n v="58342"/>
    <n v="756299"/>
    <n v="753293"/>
    <n v="2129699"/>
    <n v="3846328"/>
    <n v="84.316218922006257"/>
    <n v="100"/>
    <n v="33.500691944009667"/>
    <n v="76.415121395265516"/>
  </r>
  <r>
    <s v="27"/>
    <x v="19"/>
    <x v="0"/>
    <n v="29596106"/>
    <n v="3937750"/>
    <n v="196292"/>
    <n v="883768"/>
    <n v="10941907"/>
    <n v="9437703"/>
    <n v="25397420"/>
    <n v="85.813383693111518"/>
    <n v="100"/>
    <n v="33.500691944009667"/>
    <n v="78.666520417109027"/>
  </r>
  <r>
    <s v="27"/>
    <x v="19"/>
    <x v="1"/>
    <n v="15796550"/>
    <n v="3125693"/>
    <n v="73401"/>
    <n v="387509"/>
    <n v="6718290"/>
    <n v="2096562"/>
    <n v="12401455"/>
    <n v="78.507363949723199"/>
    <n v="100"/>
    <n v="33.500691944009667"/>
    <n v="67.679910244809363"/>
  </r>
  <r>
    <s v="27"/>
    <x v="19"/>
    <x v="2"/>
    <n v="13799556"/>
    <n v="812057"/>
    <n v="122891"/>
    <n v="496259"/>
    <n v="4223617"/>
    <n v="7341141"/>
    <n v="12995965"/>
    <n v="94.176689452907041"/>
    <n v="100"/>
    <n v="33.500691944009667"/>
    <n v="91.243050916875845"/>
  </r>
  <r>
    <s v="14"/>
    <x v="20"/>
    <x v="0"/>
    <n v="650891"/>
    <n v="1528"/>
    <n v="2847"/>
    <n v="12705"/>
    <n v="485576"/>
    <n v="31117"/>
    <n v="533773"/>
    <n v="82.006511074818974"/>
    <n v="100"/>
    <n v="33.500691944009667"/>
    <n v="72.941840372186931"/>
  </r>
  <r>
    <s v="14"/>
    <x v="20"/>
    <x v="1"/>
    <n v="443967"/>
    <n v="1306"/>
    <n v="1064"/>
    <n v="5321"/>
    <n v="323655"/>
    <n v="7374"/>
    <n v="338720"/>
    <n v="76.29395878522503"/>
    <n v="100"/>
    <n v="33.500691944009667"/>
    <n v="64.351446792776827"/>
  </r>
  <r>
    <s v="14"/>
    <x v="20"/>
    <x v="2"/>
    <n v="206924"/>
    <n v="222"/>
    <n v="1783"/>
    <n v="7384"/>
    <n v="161921"/>
    <n v="23743"/>
    <n v="195053"/>
    <n v="94.263111093928202"/>
    <n v="100"/>
    <n v="33.500691944009667"/>
    <n v="91.373009624037721"/>
  </r>
  <r>
    <s v="17"/>
    <x v="21"/>
    <x v="0"/>
    <n v="680597"/>
    <n v="2882"/>
    <n v="2935"/>
    <n v="11935"/>
    <n v="457782"/>
    <n v="79493"/>
    <n v="555027"/>
    <n v="81.550021525219776"/>
    <n v="100"/>
    <n v="33.500691944009667"/>
    <n v="72.255382778951756"/>
  </r>
  <r>
    <s v="17"/>
    <x v="21"/>
    <x v="1"/>
    <n v="531006"/>
    <n v="2697"/>
    <n v="2089"/>
    <n v="8391"/>
    <n v="373509"/>
    <n v="25062"/>
    <n v="411748"/>
    <n v="77.5411200626735"/>
    <n v="100"/>
    <n v="33.500691944009667"/>
    <n v="66.226896799562454"/>
  </r>
  <r>
    <s v="17"/>
    <x v="21"/>
    <x v="2"/>
    <n v="149591"/>
    <n v="185"/>
    <n v="846"/>
    <n v="3544"/>
    <n v="84273"/>
    <n v="54431"/>
    <n v="143279"/>
    <n v="95.780494815864586"/>
    <n v="100"/>
    <n v="33.500691944009667"/>
    <n v="93.654813399587994"/>
  </r>
  <r>
    <s v="15"/>
    <x v="22"/>
    <x v="0"/>
    <n v="257033"/>
    <n v="320"/>
    <n v="350"/>
    <n v="2531"/>
    <n v="170508"/>
    <n v="40509"/>
    <n v="214218"/>
    <n v="83.342605813261329"/>
    <n v="100"/>
    <n v="33.500691944009667"/>
    <n v="74.951026298328301"/>
  </r>
  <r>
    <s v="15"/>
    <x v="22"/>
    <x v="1"/>
    <n v="118967"/>
    <n v="93"/>
    <n v="62"/>
    <n v="817"/>
    <n v="80301"/>
    <n v="2114"/>
    <n v="83387"/>
    <n v="70.092546672606687"/>
    <n v="100"/>
    <n v="33.500691944009667"/>
    <n v="55.025918010737541"/>
  </r>
  <r>
    <s v="15"/>
    <x v="22"/>
    <x v="2"/>
    <n v="138066"/>
    <n v="227"/>
    <n v="288"/>
    <n v="1714"/>
    <n v="90207"/>
    <n v="38395"/>
    <n v="130831"/>
    <n v="94.759752582098429"/>
    <n v="100"/>
    <n v="33.500691944009667"/>
    <n v="92.119846700525912"/>
  </r>
  <r>
    <s v="13"/>
    <x v="23"/>
    <x v="0"/>
    <n v="492370"/>
    <n v="1098"/>
    <n v="1230"/>
    <n v="7968"/>
    <n v="347933"/>
    <n v="35751"/>
    <n v="393980"/>
    <n v="80.017060340800612"/>
    <n v="100"/>
    <n v="33.500691944009667"/>
    <n v="69.950154004047121"/>
  </r>
  <r>
    <s v="13"/>
    <x v="23"/>
    <x v="1"/>
    <n v="342559"/>
    <n v="782"/>
    <n v="321"/>
    <n v="2987"/>
    <n v="243968"/>
    <n v="5680"/>
    <n v="253738"/>
    <n v="74.071327858850594"/>
    <n v="100"/>
    <n v="33.500691944009667"/>
    <n v="61.00910987025869"/>
  </r>
  <r>
    <s v="13"/>
    <x v="23"/>
    <x v="2"/>
    <n v="149811"/>
    <n v="316"/>
    <n v="909"/>
    <n v="4981"/>
    <n v="103965"/>
    <n v="30071"/>
    <n v="140242"/>
    <n v="93.612618566059908"/>
    <n v="100"/>
    <n v="33.500691944009667"/>
    <n v="90.394815193321847"/>
  </r>
  <r>
    <s v="07"/>
    <x v="24"/>
    <x v="0"/>
    <n v="4053376"/>
    <n v="25067"/>
    <n v="171662"/>
    <n v="942754"/>
    <n v="230111"/>
    <n v="2583893"/>
    <n v="3953487"/>
    <n v="97.535659164114065"/>
    <n v="100"/>
    <n v="33.500691944009667"/>
    <n v="96.29418574729975"/>
  </r>
  <r>
    <s v="07"/>
    <x v="24"/>
    <x v="1"/>
    <n v="101062"/>
    <n v="721"/>
    <n v="7749"/>
    <n v="45577"/>
    <n v="13247"/>
    <n v="28384"/>
    <n v="95678"/>
    <n v="94.672577229819325"/>
    <n v="100"/>
    <n v="33.500691944009667"/>
    <n v="91.988754581182803"/>
  </r>
  <r>
    <s v="07"/>
    <x v="24"/>
    <x v="2"/>
    <n v="3952314"/>
    <n v="24346"/>
    <n v="163913"/>
    <n v="897177"/>
    <n v="216864"/>
    <n v="2555509"/>
    <n v="3857809"/>
    <n v="97.608869133373517"/>
    <n v="100"/>
    <n v="33.500691944009667"/>
    <n v="96.404277072156589"/>
  </r>
  <r>
    <s v="21"/>
    <x v="25"/>
    <x v="0"/>
    <n v="12018689"/>
    <n v="559941"/>
    <n v="29850"/>
    <n v="139331"/>
    <n v="1660563"/>
    <n v="2833289"/>
    <n v="5222974"/>
    <n v="43.457102517587401"/>
    <n v="100"/>
    <n v="33.500691944009667"/>
    <n v="14.972201763655571"/>
  </r>
  <r>
    <s v="21"/>
    <x v="25"/>
    <x v="1"/>
    <n v="10047868"/>
    <n v="517126"/>
    <n v="21983"/>
    <n v="104649"/>
    <n v="1164945"/>
    <n v="1890650"/>
    <n v="3699353"/>
    <n v="36.817292981953983"/>
    <n v="100"/>
    <n v="33.500691944009667"/>
    <n v="4.9874218768589929"/>
  </r>
  <r>
    <s v="21"/>
    <x v="25"/>
    <x v="2"/>
    <n v="1970821"/>
    <n v="42815"/>
    <n v="7867"/>
    <n v="34682"/>
    <n v="495618"/>
    <n v="942639"/>
    <n v="1523621"/>
    <n v="77.308948910124258"/>
    <n v="100"/>
    <n v="33.500691944009667"/>
    <n v="65.8777636140656"/>
  </r>
  <r>
    <s v="34"/>
    <x v="26"/>
    <x v="0"/>
    <n v="348848"/>
    <n v="19799"/>
    <n v="3215"/>
    <n v="2991"/>
    <n v="23428"/>
    <n v="221451"/>
    <n v="270884"/>
    <n v="77.651011328716237"/>
    <n v="100"/>
    <n v="33.500691944009667"/>
    <n v="66.392148543159863"/>
  </r>
  <r>
    <s v="34"/>
    <x v="26"/>
    <x v="1"/>
    <n v="110380"/>
    <n v="7022"/>
    <n v="746"/>
    <n v="959"/>
    <n v="5736"/>
    <n v="49596"/>
    <n v="64059"/>
    <n v="58.034970103279583"/>
    <n v="100"/>
    <n v="33.500691944009667"/>
    <n v="36.894035256145564"/>
  </r>
  <r>
    <s v="34"/>
    <x v="26"/>
    <x v="2"/>
    <n v="238468"/>
    <n v="12777"/>
    <n v="2469"/>
    <n v="2032"/>
    <n v="17692"/>
    <n v="171855"/>
    <n v="206825"/>
    <n v="86.730714393545455"/>
    <n v="100"/>
    <n v="33.500691944009667"/>
    <n v="80.045979432925506"/>
  </r>
  <r>
    <s v="03"/>
    <x v="27"/>
    <x v="0"/>
    <n v="7139767"/>
    <n v="117770"/>
    <n v="1750008"/>
    <n v="81086"/>
    <n v="173140"/>
    <n v="3525752"/>
    <n v="5647756"/>
    <n v="79.102805455696242"/>
    <n v="100"/>
    <n v="33.500691944009667"/>
    <n v="68.575320322567919"/>
  </r>
  <r>
    <s v="03"/>
    <x v="27"/>
    <x v="1"/>
    <n v="4325977"/>
    <n v="91819"/>
    <n v="1371628"/>
    <n v="51704"/>
    <n v="121195"/>
    <n v="1468297"/>
    <n v="3104643"/>
    <n v="71.767441204611117"/>
    <n v="100"/>
    <n v="33.500691944009667"/>
    <n v="57.544582611870268"/>
  </r>
  <r>
    <s v="03"/>
    <x v="27"/>
    <x v="2"/>
    <n v="2813790"/>
    <n v="25951"/>
    <n v="378380"/>
    <n v="29382"/>
    <n v="51945"/>
    <n v="2057455"/>
    <n v="2543113"/>
    <n v="90.38034110576838"/>
    <n v="100"/>
    <n v="33.500691944009667"/>
    <n v="85.534197008287421"/>
  </r>
  <r>
    <s v="08"/>
    <x v="28"/>
    <x v="0"/>
    <n v="16152834"/>
    <n v="329312"/>
    <n v="708094"/>
    <n v="8178323"/>
    <n v="999639"/>
    <n v="1884448"/>
    <n v="12099816"/>
    <n v="74.908316398224599"/>
    <n v="100"/>
    <n v="33.500691944009667"/>
    <n v="62.267752349168823"/>
  </r>
  <r>
    <s v="08"/>
    <x v="28"/>
    <x v="1"/>
    <n v="12063832"/>
    <n v="301277"/>
    <n v="502021"/>
    <n v="5918405"/>
    <n v="782466"/>
    <n v="715675"/>
    <n v="8219844"/>
    <n v="68.136260518216758"/>
    <n v="100"/>
    <n v="33.500691944009667"/>
    <n v="52.084103709838658"/>
  </r>
  <r>
    <s v="08"/>
    <x v="28"/>
    <x v="2"/>
    <n v="4089002"/>
    <n v="28035"/>
    <n v="206073"/>
    <n v="2259918"/>
    <n v="217173"/>
    <n v="1168773"/>
    <n v="3879972"/>
    <n v="94.887994674495147"/>
    <n v="100"/>
    <n v="33.500691944009667"/>
    <n v="92.312693958859398"/>
  </r>
  <r>
    <s v="11"/>
    <x v="29"/>
    <x v="0"/>
    <n v="151772"/>
    <n v="126"/>
    <n v="645"/>
    <n v="1781"/>
    <n v="99761"/>
    <n v="39339"/>
    <n v="141652"/>
    <n v="93.332103418285328"/>
    <n v="100"/>
    <n v="33.500691944009667"/>
    <n v="89.972983514203634"/>
  </r>
  <r>
    <s v="11"/>
    <x v="29"/>
    <x v="1"/>
    <n v="105001"/>
    <n v="73"/>
    <n v="198"/>
    <n v="1069"/>
    <n v="81634"/>
    <n v="12642"/>
    <n v="95616"/>
    <n v="91.061989885810618"/>
    <n v="100"/>
    <n v="33.500691944009667"/>
    <n v="86.559243433534903"/>
  </r>
  <r>
    <s v="11"/>
    <x v="29"/>
    <x v="2"/>
    <n v="46771"/>
    <n v="53"/>
    <n v="447"/>
    <n v="712"/>
    <n v="18127"/>
    <n v="26697"/>
    <n v="46036"/>
    <n v="98.428513395052491"/>
    <n v="100"/>
    <n v="33.500691944009667"/>
    <n v="97.636837659086083"/>
  </r>
  <r>
    <s v="33"/>
    <x v="30"/>
    <x v="0"/>
    <n v="21398122"/>
    <n v="4135387"/>
    <n v="278621"/>
    <n v="286576"/>
    <n v="1774153"/>
    <n v="9649601"/>
    <n v="16124338"/>
    <n v="75.353986672288343"/>
    <n v="100"/>
    <n v="33.500691944009667"/>
    <n v="62.937940185843011"/>
  </r>
  <r>
    <s v="33"/>
    <x v="30"/>
    <x v="1"/>
    <n v="10930031"/>
    <n v="2538350"/>
    <n v="121965"/>
    <n v="122731"/>
    <n v="873511"/>
    <n v="3550103"/>
    <n v="7206660"/>
    <n v="65.934488200445173"/>
    <n v="100"/>
    <n v="33.500691944009667"/>
    <n v="48.773133442422093"/>
  </r>
  <r>
    <s v="33"/>
    <x v="30"/>
    <x v="2"/>
    <n v="10468091"/>
    <n v="1597037"/>
    <n v="156656"/>
    <n v="163845"/>
    <n v="900642"/>
    <n v="6099498"/>
    <n v="8917678"/>
    <n v="85.189152444318637"/>
    <n v="100"/>
    <n v="33.500691944009667"/>
    <n v="77.727817042530603"/>
  </r>
  <r>
    <s v="16"/>
    <x v="31"/>
    <x v="0"/>
    <n v="1022646"/>
    <n v="1614"/>
    <n v="8274"/>
    <n v="8755"/>
    <n v="825309"/>
    <n v="54475"/>
    <n v="898427"/>
    <n v="87.853176954684216"/>
    <n v="100"/>
    <n v="33.500691944009667"/>
    <n v="81.733910621914248"/>
  </r>
  <r>
    <s v="16"/>
    <x v="31"/>
    <x v="1"/>
    <n v="725309"/>
    <n v="1429"/>
    <n v="2598"/>
    <n v="4136"/>
    <n v="592085"/>
    <n v="7861"/>
    <n v="608109"/>
    <n v="83.841369678302627"/>
    <n v="100"/>
    <n v="33.500691944009667"/>
    <n v="75.701054952192422"/>
  </r>
  <r>
    <s v="16"/>
    <x v="31"/>
    <x v="2"/>
    <n v="297337"/>
    <n v="185"/>
    <n v="5676"/>
    <n v="4619"/>
    <n v="233224"/>
    <n v="46614"/>
    <n v="290318"/>
    <n v="97.639378886583245"/>
    <n v="100"/>
    <n v="33.500691944009667"/>
    <n v="96.450156877678808"/>
  </r>
  <r>
    <s v="09"/>
    <x v="32"/>
    <x v="0"/>
    <n v="42602359"/>
    <n v="293264"/>
    <n v="13321900"/>
    <n v="5817251"/>
    <n v="1554894"/>
    <n v="7453987"/>
    <n v="28441296"/>
    <n v="66.759908764676624"/>
    <n v="100"/>
    <n v="33.500691944009667"/>
    <n v="50.014380288985471"/>
  </r>
  <r>
    <s v="09"/>
    <x v="32"/>
    <x v="1"/>
    <n v="33195626"/>
    <n v="225184"/>
    <n v="9842902"/>
    <n v="4331821"/>
    <n v="1187980"/>
    <n v="4510056"/>
    <n v="20097943"/>
    <n v="60.543949374535067"/>
    <n v="100"/>
    <n v="33.500691944009667"/>
    <n v="40.666975674026304"/>
  </r>
  <r>
    <s v="09"/>
    <x v="32"/>
    <x v="2"/>
    <n v="9406733"/>
    <n v="68080"/>
    <n v="3478998"/>
    <n v="1485430"/>
    <n v="366914"/>
    <n v="2943931"/>
    <n v="8343353"/>
    <n v="88.695543925824197"/>
    <n v="100"/>
    <n v="33.500691944009667"/>
    <n v="83.000641052298178"/>
  </r>
  <r>
    <s v="05"/>
    <x v="33"/>
    <x v="0"/>
    <n v="3029917"/>
    <n v="7949"/>
    <n v="556476"/>
    <n v="745408"/>
    <n v="271140"/>
    <n v="1221027"/>
    <n v="2802000"/>
    <n v="92.477780744489039"/>
    <n v="100"/>
    <n v="33.500691944009667"/>
    <n v="88.688274396513293"/>
  </r>
  <r>
    <s v="05"/>
    <x v="33"/>
    <x v="1"/>
    <n v="2244519"/>
    <n v="5814"/>
    <n v="364536"/>
    <n v="729146"/>
    <n v="178323"/>
    <n v="769135"/>
    <n v="2046954"/>
    <n v="91.197891396775873"/>
    <n v="100"/>
    <n v="33.500691944009667"/>
    <n v="86.763608734375069"/>
  </r>
  <r>
    <s v="05"/>
    <x v="33"/>
    <x v="2"/>
    <n v="785398"/>
    <n v="2135"/>
    <n v="191940"/>
    <n v="16262"/>
    <n v="92817"/>
    <n v="451892"/>
    <n v="755046"/>
    <n v="96.135462529825645"/>
    <n v="100"/>
    <n v="33.500691944009667"/>
    <n v="94.188604989813541"/>
  </r>
  <r>
    <s v="19"/>
    <x v="34"/>
    <x v="0"/>
    <n v="24238129"/>
    <n v="1965314"/>
    <n v="155173"/>
    <n v="427656"/>
    <n v="7028204"/>
    <n v="6468481"/>
    <n v="16044828"/>
    <n v="66.196644138662691"/>
    <n v="100"/>
    <n v="33.500691944009667"/>
    <n v="49.167357000352638"/>
  </r>
  <r>
    <s v="19"/>
    <x v="34"/>
    <x v="1"/>
    <n v="16415049"/>
    <n v="1308829"/>
    <n v="75403"/>
    <n v="262780"/>
    <n v="5662523"/>
    <n v="2603994"/>
    <n v="9913529"/>
    <n v="60.392929683000027"/>
    <n v="100"/>
    <n v="33.500691944009667"/>
    <n v="40.439876030511392"/>
  </r>
  <r>
    <s v="19"/>
    <x v="34"/>
    <x v="2"/>
    <n v="7823080"/>
    <n v="656485"/>
    <n v="79770"/>
    <n v="164876"/>
    <n v="1365681"/>
    <n v="3864487"/>
    <n v="6131299"/>
    <n v="78.374489331567617"/>
    <n v="100"/>
    <n v="33.500691944009667"/>
    <n v="67.480096709841888"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  <r>
    <m/>
    <x v="35"/>
    <x v="3"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46.1"/>
    <n v="80.900000000000006"/>
    <n v="56.983930778739179"/>
    <n v="100"/>
    <n v="15.453133950970901"/>
    <n v="49.121627765225959"/>
  </r>
  <r>
    <s v="35"/>
    <x v="0"/>
    <x v="1"/>
    <n v="50.3"/>
    <n v="79.2"/>
    <n v="63.510101010101003"/>
    <n v="100"/>
    <n v="15.453133950970901"/>
    <n v="56.840624975101569"/>
  </r>
  <r>
    <s v="35"/>
    <x v="0"/>
    <x v="2"/>
    <n v="40.200000000000003"/>
    <n v="83"/>
    <n v="48.433734939759034"/>
    <n v="100"/>
    <n v="15.453133950970901"/>
    <n v="39.008661739942603"/>
  </r>
  <r>
    <s v="28"/>
    <x v="1"/>
    <x v="0"/>
    <n v="45.1"/>
    <n v="77.599999999999994"/>
    <n v="58.118556701030933"/>
    <n v="100"/>
    <n v="15.453133950970901"/>
    <n v="50.46363602090014"/>
  </r>
  <r>
    <s v="28"/>
    <x v="1"/>
    <x v="1"/>
    <n v="51.7"/>
    <n v="78"/>
    <n v="66.282051282051285"/>
    <n v="100"/>
    <n v="15.453133950970901"/>
    <n v="60.119221097567923"/>
  </r>
  <r>
    <s v="28"/>
    <x v="1"/>
    <x v="2"/>
    <n v="31.7"/>
    <n v="76.7"/>
    <n v="41.329856584093875"/>
    <n v="100"/>
    <n v="15.453133950970901"/>
    <n v="30.606365253227665"/>
  </r>
  <r>
    <s v="12"/>
    <x v="2"/>
    <x v="0"/>
    <n v="27.6"/>
    <n v="73"/>
    <n v="37.80821917808219"/>
    <n v="100"/>
    <n v="15.453133950970901"/>
    <n v="26.44105721689019"/>
  </r>
  <r>
    <s v="12"/>
    <x v="2"/>
    <x v="1"/>
    <n v="28.7"/>
    <n v="74.3"/>
    <n v="38.627187079407804"/>
    <n v="100"/>
    <n v="15.453133950970901"/>
    <n v="27.409712756234121"/>
  </r>
  <r>
    <s v="12"/>
    <x v="2"/>
    <x v="2"/>
    <n v="23.1"/>
    <n v="67"/>
    <n v="34.477611940298509"/>
    <n v="100"/>
    <n v="15.453133950970901"/>
    <n v="22.501695069685056"/>
  </r>
  <r>
    <s v="18"/>
    <x v="3"/>
    <x v="0"/>
    <n v="24.6"/>
    <n v="79.2"/>
    <n v="31.060606060606062"/>
    <n v="100"/>
    <n v="15.453133950970901"/>
    <n v="18.46014268652409"/>
  </r>
  <r>
    <s v="18"/>
    <x v="3"/>
    <x v="1"/>
    <n v="25.3"/>
    <n v="79.599999999999994"/>
    <n v="31.78391959798995"/>
    <n v="100"/>
    <n v="15.453133950970901"/>
    <n v="19.315660544470987"/>
  </r>
  <r>
    <s v="18"/>
    <x v="3"/>
    <x v="2"/>
    <n v="20"/>
    <n v="76.3"/>
    <n v="26.212319790301443"/>
    <n v="100"/>
    <n v="15.453133950970901"/>
    <n v="12.725706276435183"/>
  </r>
  <r>
    <s v="10"/>
    <x v="4"/>
    <x v="0"/>
    <n v="10.7"/>
    <n v="71"/>
    <n v="15.070422535211266"/>
    <n v="100"/>
    <n v="15.453133950970901"/>
    <n v="-0.45266185920800328"/>
  </r>
  <r>
    <s v="10"/>
    <x v="4"/>
    <x v="1"/>
    <n v="11.2"/>
    <n v="71.3"/>
    <n v="15.708274894810659"/>
    <n v="100"/>
    <n v="15.453133950970901"/>
    <n v="0.30177457280533621"/>
  </r>
  <r>
    <s v="10"/>
    <x v="4"/>
    <x v="2"/>
    <n v="6.3"/>
    <n v="68"/>
    <n v="9.264705882352942"/>
    <n v="100"/>
    <n v="15.453133950970901"/>
    <n v="0"/>
  </r>
  <r>
    <s v="04"/>
    <x v="5"/>
    <x v="0"/>
    <n v="24.1"/>
    <n v="68.7"/>
    <n v="35.080058224163032"/>
    <n v="100"/>
    <n v="15.453133950970901"/>
    <n v="23.214254046756025"/>
  </r>
  <r>
    <s v="04"/>
    <x v="5"/>
    <x v="1"/>
    <n v="17.7"/>
    <n v="84.4"/>
    <n v="20.97156398104265"/>
    <n v="100"/>
    <n v="15.453133950970901"/>
    <n v="6.5270663336847834"/>
  </r>
  <r>
    <s v="04"/>
    <x v="5"/>
    <x v="2"/>
    <n v="24.4"/>
    <n v="68.099999999999994"/>
    <n v="35.829662261380321"/>
    <n v="100"/>
    <n v="15.453133950970901"/>
    <n v="24.100867675678224"/>
  </r>
  <r>
    <s v="22"/>
    <x v="6"/>
    <x v="0"/>
    <n v="53.9"/>
    <n v="76.2"/>
    <n v="70.734908136482929"/>
    <n v="100"/>
    <n v="15.453133950970901"/>
    <n v="65.385953103754176"/>
  </r>
  <r>
    <s v="22"/>
    <x v="6"/>
    <x v="1"/>
    <n v="60.5"/>
    <n v="76.599999999999994"/>
    <n v="78.981723237597919"/>
    <n v="100"/>
    <n v="15.453133950970901"/>
    <n v="75.140087687917983"/>
  </r>
  <r>
    <s v="22"/>
    <x v="6"/>
    <x v="2"/>
    <n v="26.9"/>
    <n v="74.5"/>
    <n v="36.107382550335572"/>
    <n v="100"/>
    <n v="15.453133950970901"/>
    <n v="24.429348554903481"/>
  </r>
  <r>
    <s v="26"/>
    <x v="7"/>
    <x v="0"/>
    <n v="30.6"/>
    <n v="76.900000000000006"/>
    <n v="39.791937581274382"/>
    <n v="100"/>
    <n v="15.453133950970901"/>
    <n v="28.787351640200718"/>
  </r>
  <r>
    <s v="26"/>
    <x v="7"/>
    <x v="1"/>
    <n v="48.2"/>
    <n v="75.7"/>
    <n v="63.672391017173055"/>
    <n v="100"/>
    <n v="15.453133950970901"/>
    <n v="57.032577692755162"/>
  </r>
  <r>
    <s v="26"/>
    <x v="7"/>
    <x v="2"/>
    <n v="16.5"/>
    <n v="77.599999999999994"/>
    <n v="21.262886597938145"/>
    <n v="100"/>
    <n v="15.453133950970901"/>
    <n v="6.8716357192922368"/>
  </r>
  <r>
    <s v="25"/>
    <x v="8"/>
    <x v="0"/>
    <n v="30.6"/>
    <n v="76.900000000000006"/>
    <n v="39.791937581274382"/>
    <n v="100"/>
    <n v="15.453133950970901"/>
    <n v="28.787351640200718"/>
  </r>
  <r>
    <s v="25"/>
    <x v="8"/>
    <x v="1"/>
    <n v="48.2"/>
    <n v="75.7"/>
    <n v="63.672391017173055"/>
    <n v="100"/>
    <n v="15.453133950970901"/>
    <n v="57.032577692755162"/>
  </r>
  <r>
    <s v="25"/>
    <x v="8"/>
    <x v="2"/>
    <n v="16.5"/>
    <n v="77.599999999999994"/>
    <n v="21.262886597938145"/>
    <n v="100"/>
    <n v="15.453133950970901"/>
    <n v="6.8716357192922368"/>
  </r>
  <r>
    <s v="30"/>
    <x v="9"/>
    <x v="0"/>
    <n v="27.3"/>
    <n v="68.7"/>
    <n v="39.737991266375545"/>
    <n v="100"/>
    <n v="15.453133950970901"/>
    <n v="28.723545236226439"/>
  </r>
  <r>
    <s v="30"/>
    <x v="9"/>
    <x v="1"/>
    <n v="33.299999999999997"/>
    <n v="64.599999999999994"/>
    <n v="51.547987616099064"/>
    <n v="100"/>
    <n v="15.453133950970901"/>
    <n v="42.692124914714881"/>
  </r>
  <r>
    <s v="30"/>
    <x v="9"/>
    <x v="2"/>
    <n v="23.8"/>
    <n v="71.599999999999994"/>
    <n v="33.240223463687151"/>
    <n v="100"/>
    <n v="15.453133950970901"/>
    <n v="21.038141735970957"/>
  </r>
  <r>
    <s v="24"/>
    <x v="10"/>
    <x v="0"/>
    <n v="33.1"/>
    <n v="78.400000000000006"/>
    <n v="42.219387755102041"/>
    <n v="100"/>
    <n v="15.453133950970901"/>
    <n v="31.658481331063498"/>
  </r>
  <r>
    <s v="24"/>
    <x v="10"/>
    <x v="1"/>
    <n v="43.1"/>
    <n v="78.7"/>
    <n v="54.764930114358322"/>
    <n v="100"/>
    <n v="15.453133950970901"/>
    <n v="46.497047141392969"/>
  </r>
  <r>
    <s v="24"/>
    <x v="10"/>
    <x v="2"/>
    <n v="19.100000000000001"/>
    <n v="78"/>
    <n v="24.487179487179489"/>
    <n v="100"/>
    <n v="15.453133950970901"/>
    <n v="10.685251811663493"/>
  </r>
  <r>
    <s v="06"/>
    <x v="11"/>
    <x v="0"/>
    <n v="19.100000000000001"/>
    <n v="72.400000000000006"/>
    <n v="26.381215469613263"/>
    <n v="100"/>
    <n v="15.453133950970901"/>
    <n v="12.925472024362348"/>
  </r>
  <r>
    <s v="06"/>
    <x v="11"/>
    <x v="1"/>
    <n v="19.3"/>
    <n v="73.3"/>
    <n v="26.330150068212827"/>
    <n v="100"/>
    <n v="15.453133950970901"/>
    <n v="12.865073095594456"/>
  </r>
  <r>
    <s v="06"/>
    <x v="11"/>
    <x v="2"/>
    <n v="18.600000000000001"/>
    <n v="70.599999999999994"/>
    <n v="26.345609065155813"/>
    <n v="100"/>
    <n v="15.453133950970901"/>
    <n v="12.883357625424363"/>
  </r>
  <r>
    <s v="02"/>
    <x v="12"/>
    <x v="0"/>
    <n v="62.6"/>
    <n v="81.7"/>
    <n v="76.621787025703796"/>
    <n v="100"/>
    <n v="15.453133950970901"/>
    <n v="72.348811887670593"/>
  </r>
  <r>
    <s v="02"/>
    <x v="12"/>
    <x v="1"/>
    <n v="65.3"/>
    <n v="82.4"/>
    <n v="79.247572815533971"/>
    <n v="100"/>
    <n v="15.453133950970901"/>
    <n v="75.454528175613746"/>
  </r>
  <r>
    <s v="02"/>
    <x v="12"/>
    <x v="2"/>
    <n v="34"/>
    <n v="75.3"/>
    <n v="45.152722443559099"/>
    <n v="100"/>
    <n v="15.453133950970901"/>
    <n v="35.127959060440247"/>
  </r>
  <r>
    <s v="01"/>
    <x v="13"/>
    <x v="0"/>
    <n v="43.4"/>
    <n v="74"/>
    <n v="58.648648648648646"/>
    <n v="100"/>
    <n v="15.453133950970901"/>
    <n v="51.090616029018129"/>
  </r>
  <r>
    <s v="01"/>
    <x v="13"/>
    <x v="1"/>
    <n v="47.6"/>
    <n v="74.2"/>
    <n v="64.15094339622641"/>
    <n v="100"/>
    <n v="15.453133950970901"/>
    <n v="57.598597938586437"/>
  </r>
  <r>
    <s v="01"/>
    <x v="13"/>
    <x v="2"/>
    <n v="27.3"/>
    <n v="73.3"/>
    <n v="37.244201909959074"/>
    <n v="100"/>
    <n v="15.453133950970901"/>
    <n v="25.773951155506392"/>
  </r>
  <r>
    <s v="20"/>
    <x v="14"/>
    <x v="0"/>
    <n v="43.9"/>
    <n v="78.900000000000006"/>
    <n v="55.640050697084909"/>
    <n v="100"/>
    <n v="15.453133950970901"/>
    <n v="47.532118721951733"/>
  </r>
  <r>
    <s v="20"/>
    <x v="14"/>
    <x v="1"/>
    <n v="51.1"/>
    <n v="80.8"/>
    <n v="63.242574257425744"/>
    <n v="100"/>
    <n v="15.453133950970901"/>
    <n v="56.52420076545657"/>
  </r>
  <r>
    <s v="20"/>
    <x v="14"/>
    <x v="2"/>
    <n v="18.5"/>
    <n v="72.5"/>
    <n v="25.517241379310345"/>
    <n v="100"/>
    <n v="15.453133950970901"/>
    <n v="11.903584246994116"/>
  </r>
  <r>
    <s v="29"/>
    <x v="15"/>
    <x v="0"/>
    <n v="35.9"/>
    <n v="78.400000000000006"/>
    <n v="45.79081632653061"/>
    <n v="100"/>
    <n v="15.453133950970901"/>
    <n v="35.882681160490037"/>
  </r>
  <r>
    <s v="29"/>
    <x v="15"/>
    <x v="1"/>
    <n v="41.9"/>
    <n v="80.400000000000006"/>
    <n v="52.114427860696509"/>
    <n v="100"/>
    <n v="15.453133950970901"/>
    <n v="43.362096814405355"/>
  </r>
  <r>
    <s v="29"/>
    <x v="15"/>
    <x v="2"/>
    <n v="26"/>
    <n v="75.2"/>
    <n v="34.574468085106382"/>
    <n v="100"/>
    <n v="15.453133950970901"/>
    <n v="22.616254188590428"/>
  </r>
  <r>
    <s v="32"/>
    <x v="16"/>
    <x v="0"/>
    <n v="33.200000000000003"/>
    <n v="72.2"/>
    <n v="45.983379501385038"/>
    <n v="100"/>
    <n v="15.453133950970901"/>
    <n v="36.110440252994728"/>
  </r>
  <r>
    <s v="32"/>
    <x v="16"/>
    <x v="1"/>
    <n v="35.4"/>
    <n v="75.7"/>
    <n v="46.763540290620867"/>
    <n v="100"/>
    <n v="15.453133950970901"/>
    <n v="37.033195673382998"/>
  </r>
  <r>
    <s v="32"/>
    <x v="16"/>
    <x v="2"/>
    <n v="30.6"/>
    <n v="68.5"/>
    <n v="44.67153284671533"/>
    <n v="100"/>
    <n v="15.453133950970901"/>
    <n v="34.558819576825655"/>
  </r>
  <r>
    <s v="31"/>
    <x v="17"/>
    <x v="0"/>
    <n v="19.399999999999999"/>
    <n v="74.5"/>
    <n v="26.040268456375838"/>
    <n v="100"/>
    <n v="15.453133950970901"/>
    <n v="12.522208096117261"/>
  </r>
  <r>
    <s v="31"/>
    <x v="17"/>
    <x v="1"/>
    <n v="16.7"/>
    <n v="68.599999999999994"/>
    <n v="24.344023323615161"/>
    <n v="100"/>
    <n v="15.453133950970901"/>
    <n v="10.515930143984752"/>
  </r>
  <r>
    <s v="31"/>
    <x v="17"/>
    <x v="2"/>
    <n v="20.5"/>
    <n v="76.400000000000006"/>
    <n v="26.832460732984291"/>
    <n v="100"/>
    <n v="15.453133950970901"/>
    <n v="13.459194070439548"/>
  </r>
  <r>
    <s v="23"/>
    <x v="18"/>
    <x v="0"/>
    <n v="40.5"/>
    <n v="81.400000000000006"/>
    <n v="49.754299754299751"/>
    <n v="100"/>
    <n v="15.453133950970901"/>
    <n v="40.570594045954891"/>
  </r>
  <r>
    <s v="23"/>
    <x v="18"/>
    <x v="1"/>
    <n v="47.2"/>
    <n v="82.8"/>
    <n v="57.004830917874408"/>
    <n v="100"/>
    <n v="15.453133950970901"/>
    <n v="49.146347947193568"/>
  </r>
  <r>
    <s v="23"/>
    <x v="18"/>
    <x v="2"/>
    <n v="23.4"/>
    <n v="77.599999999999994"/>
    <n v="30.154639175257731"/>
    <n v="100"/>
    <n v="15.453133950970901"/>
    <n v="17.388586841008824"/>
  </r>
  <r>
    <s v="27"/>
    <x v="19"/>
    <x v="0"/>
    <n v="36"/>
    <n v="75.400000000000006"/>
    <n v="47.745358090185675"/>
    <n v="100"/>
    <n v="15.453133950970901"/>
    <n v="38.194466156188895"/>
  </r>
  <r>
    <s v="27"/>
    <x v="19"/>
    <x v="1"/>
    <n v="43.5"/>
    <n v="76.8"/>
    <n v="56.640625"/>
    <n v="100"/>
    <n v="15.453133950970901"/>
    <n v="48.715573945868428"/>
  </r>
  <r>
    <s v="27"/>
    <x v="19"/>
    <x v="2"/>
    <n v="24.9"/>
    <n v="73.400000000000006"/>
    <n v="33.923705722070842"/>
    <n v="100"/>
    <n v="15.453133950970901"/>
    <n v="21.846548114969487"/>
  </r>
  <r>
    <s v="14"/>
    <x v="20"/>
    <x v="0"/>
    <n v="21.4"/>
    <n v="65.400000000000006"/>
    <n v="32.721712538226292"/>
    <n v="100"/>
    <n v="15.453133950970901"/>
    <n v="20.424859482362443"/>
  </r>
  <r>
    <s v="14"/>
    <x v="20"/>
    <x v="1"/>
    <n v="19.5"/>
    <n v="65.400000000000006"/>
    <n v="29.816513761467888"/>
    <n v="100"/>
    <n v="15.453133950970901"/>
    <n v="16.988660232737189"/>
  </r>
  <r>
    <s v="14"/>
    <x v="20"/>
    <x v="2"/>
    <n v="25.7"/>
    <n v="65.2"/>
    <n v="39.417177914110425"/>
    <n v="100"/>
    <n v="15.453133950970901"/>
    <n v="28.344094918009937"/>
  </r>
  <r>
    <s v="17"/>
    <x v="21"/>
    <x v="0"/>
    <n v="51.6"/>
    <n v="75.400000000000006"/>
    <n v="68.435013262599469"/>
    <n v="100"/>
    <n v="15.453133950970901"/>
    <n v="62.665692754246081"/>
  </r>
  <r>
    <s v="17"/>
    <x v="21"/>
    <x v="1"/>
    <n v="56.2"/>
    <n v="77.099999999999994"/>
    <n v="72.892347600518818"/>
    <n v="100"/>
    <n v="15.453133950970901"/>
    <n v="67.937720620228163"/>
  </r>
  <r>
    <s v="17"/>
    <x v="21"/>
    <x v="2"/>
    <n v="34.700000000000003"/>
    <n v="68.5"/>
    <n v="50.656934306569347"/>
    <n v="100"/>
    <n v="15.453133950970901"/>
    <n v="41.638208488039766"/>
  </r>
  <r>
    <s v="15"/>
    <x v="22"/>
    <x v="0"/>
    <n v="41.7"/>
    <n v="70.3"/>
    <n v="59.317211948790906"/>
    <n v="100"/>
    <n v="15.453133950970901"/>
    <n v="51.881376622976227"/>
  </r>
  <r>
    <s v="15"/>
    <x v="22"/>
    <x v="1"/>
    <n v="45.8"/>
    <n v="75"/>
    <n v="61.066666666666656"/>
    <n v="100"/>
    <n v="15.453133950970901"/>
    <n v="53.950589592811482"/>
  </r>
  <r>
    <s v="15"/>
    <x v="22"/>
    <x v="2"/>
    <n v="37.700000000000003"/>
    <n v="65.2"/>
    <n v="57.822085889570552"/>
    <n v="100"/>
    <n v="15.453133950970901"/>
    <n v="50.112977474563891"/>
  </r>
  <r>
    <s v="13"/>
    <x v="23"/>
    <x v="0"/>
    <n v="47.6"/>
    <n v="74.099999999999994"/>
    <n v="64.237516869095828"/>
    <n v="100"/>
    <n v="15.453133950970901"/>
    <n v="57.700994960398248"/>
  </r>
  <r>
    <s v="13"/>
    <x v="23"/>
    <x v="1"/>
    <n v="54.6"/>
    <n v="76.2"/>
    <n v="71.653543307086608"/>
    <n v="100"/>
    <n v="15.453133950970901"/>
    <n v="66.472492692425575"/>
  </r>
  <r>
    <s v="13"/>
    <x v="23"/>
    <x v="2"/>
    <n v="31.1"/>
    <n v="68.7"/>
    <n v="45.269286754002913"/>
    <n v="100"/>
    <n v="15.453133950970901"/>
    <n v="35.265828523722561"/>
  </r>
  <r>
    <s v="07"/>
    <x v="24"/>
    <x v="0"/>
    <n v="13.8"/>
    <n v="72.3"/>
    <n v="19.087136929460584"/>
    <n v="100"/>
    <n v="15.453133950970901"/>
    <n v="4.2982113333240628"/>
  </r>
  <r>
    <s v="07"/>
    <x v="24"/>
    <x v="1"/>
    <n v="9.1999999999999993"/>
    <n v="74.3"/>
    <n v="12.382234185733513"/>
    <n v="100"/>
    <n v="15.453133950970901"/>
    <n v="0"/>
  </r>
  <r>
    <s v="07"/>
    <x v="24"/>
    <x v="2"/>
    <n v="13.9"/>
    <n v="72.3"/>
    <n v="19.22544951590595"/>
    <n v="100"/>
    <n v="15.453133950970901"/>
    <n v="4.4618041344636792"/>
  </r>
  <r>
    <s v="21"/>
    <x v="25"/>
    <x v="0"/>
    <n v="33.200000000000003"/>
    <n v="80.099999999999994"/>
    <n v="41.44818976279651"/>
    <n v="100"/>
    <n v="15.453133950970901"/>
    <n v="30.746326891349192"/>
  </r>
  <r>
    <s v="21"/>
    <x v="25"/>
    <x v="1"/>
    <n v="34.799999999999997"/>
    <n v="80.8"/>
    <n v="43.069306930693067"/>
    <n v="100"/>
    <n v="15.453133950970901"/>
    <n v="32.663745293299726"/>
  </r>
  <r>
    <s v="21"/>
    <x v="25"/>
    <x v="2"/>
    <n v="24.9"/>
    <n v="76.7"/>
    <n v="32.464146023468054"/>
    <n v="100"/>
    <n v="15.453133950970901"/>
    <n v="20.120216002604273"/>
  </r>
  <r>
    <s v="34"/>
    <x v="26"/>
    <x v="0"/>
    <n v="29.3"/>
    <n v="76.900000000000006"/>
    <n v="38.101430429128733"/>
    <n v="100"/>
    <n v="15.453133950970901"/>
    <n v="26.78786043355408"/>
  </r>
  <r>
    <s v="34"/>
    <x v="26"/>
    <x v="1"/>
    <n v="32.200000000000003"/>
    <n v="84.9"/>
    <n v="37.926972909305064"/>
    <n v="100"/>
    <n v="15.453133950970901"/>
    <n v="26.581516274419307"/>
  </r>
  <r>
    <s v="34"/>
    <x v="26"/>
    <x v="2"/>
    <n v="27.4"/>
    <n v="71.8"/>
    <n v="38.16155988857939"/>
    <n v="100"/>
    <n v="15.453133950970901"/>
    <n v="26.858980112213469"/>
  </r>
  <r>
    <s v="03"/>
    <x v="27"/>
    <x v="0"/>
    <n v="23.1"/>
    <n v="77.2"/>
    <n v="29.922279792746114"/>
    <n v="100"/>
    <n v="15.453133950970901"/>
    <n v="17.11375775109688"/>
  </r>
  <r>
    <s v="03"/>
    <x v="27"/>
    <x v="1"/>
    <n v="24"/>
    <n v="77.099999999999994"/>
    <n v="31.1284046692607"/>
    <n v="100"/>
    <n v="15.453133950970901"/>
    <n v="18.540333250436085"/>
  </r>
  <r>
    <s v="03"/>
    <x v="27"/>
    <x v="2"/>
    <n v="21.5"/>
    <n v="77.400000000000006"/>
    <n v="27.777777777777775"/>
    <n v="100"/>
    <n v="15.453133950970901"/>
    <n v="14.577292338263327"/>
  </r>
  <r>
    <s v="08"/>
    <x v="28"/>
    <x v="0"/>
    <n v="39.9"/>
    <n v="75.7"/>
    <n v="52.708058124174372"/>
    <n v="100"/>
    <n v="15.453133950970901"/>
    <n v="44.064228414568532"/>
  </r>
  <r>
    <s v="08"/>
    <x v="28"/>
    <x v="1"/>
    <n v="46.5"/>
    <n v="76.8"/>
    <n v="60.546875"/>
    <n v="100"/>
    <n v="15.453133950970901"/>
    <n v="53.335792509303701"/>
  </r>
  <r>
    <s v="08"/>
    <x v="28"/>
    <x v="2"/>
    <n v="17.8"/>
    <n v="72.3"/>
    <n v="24.619640387275243"/>
    <n v="100"/>
    <n v="15.453133950970901"/>
    <n v="10.84192337890874"/>
  </r>
  <r>
    <s v="11"/>
    <x v="29"/>
    <x v="0"/>
    <n v="61.1"/>
    <n v="82.5"/>
    <n v="74.060606060606062"/>
    <n v="100"/>
    <n v="15.453133950970901"/>
    <n v="69.31950863281962"/>
  </r>
  <r>
    <s v="11"/>
    <x v="29"/>
    <x v="1"/>
    <n v="69.099999999999994"/>
    <n v="82.2"/>
    <n v="84.063260340632596"/>
    <n v="100"/>
    <n v="15.453133950970901"/>
    <n v="81.150407573799839"/>
  </r>
  <r>
    <s v="11"/>
    <x v="29"/>
    <x v="2"/>
    <n v="38.1"/>
    <n v="83.5"/>
    <n v="45.628742514970064"/>
    <n v="100"/>
    <n v="15.453133950970901"/>
    <n v="35.69098415368844"/>
  </r>
  <r>
    <s v="33"/>
    <x v="30"/>
    <x v="0"/>
    <n v="43"/>
    <n v="78.5"/>
    <n v="54.777070063694268"/>
    <n v="100"/>
    <n v="15.453133950970901"/>
    <n v="46.511405981528924"/>
  </r>
  <r>
    <s v="33"/>
    <x v="30"/>
    <x v="1"/>
    <n v="52.4"/>
    <n v="79.3"/>
    <n v="66.078184110970994"/>
    <n v="100"/>
    <n v="15.453133950970901"/>
    <n v="59.878091910163064"/>
  </r>
  <r>
    <s v="33"/>
    <x v="30"/>
    <x v="2"/>
    <n v="31.6"/>
    <n v="77.5"/>
    <n v="40.774193548387103"/>
    <n v="100"/>
    <n v="15.453133950970901"/>
    <n v="29.949140377045332"/>
  </r>
  <r>
    <s v="16"/>
    <x v="31"/>
    <x v="0"/>
    <n v="30.8"/>
    <n v="80.599999999999994"/>
    <n v="38.213399503722087"/>
    <n v="100"/>
    <n v="15.453133950970901"/>
    <n v="26.920294762377601"/>
  </r>
  <r>
    <s v="16"/>
    <x v="31"/>
    <x v="1"/>
    <n v="32.799999999999997"/>
    <n v="82"/>
    <n v="40"/>
    <n v="100"/>
    <n v="15.453133950970901"/>
    <n v="29.03344286563415"/>
  </r>
  <r>
    <s v="16"/>
    <x v="31"/>
    <x v="2"/>
    <n v="23.3"/>
    <n v="74.900000000000006"/>
    <n v="31.108144192256344"/>
    <n v="100"/>
    <n v="15.453133950970901"/>
    <n v="18.516369645454432"/>
  </r>
  <r>
    <s v="09"/>
    <x v="32"/>
    <x v="0"/>
    <n v="22.6"/>
    <n v="77.3"/>
    <n v="29.236739974126781"/>
    <n v="100"/>
    <n v="15.453133950970901"/>
    <n v="16.302917739331352"/>
  </r>
  <r>
    <s v="09"/>
    <x v="32"/>
    <x v="1"/>
    <n v="36.5"/>
    <n v="73.099999999999994"/>
    <n v="49.931600547195629"/>
    <n v="100"/>
    <n v="15.453133950970901"/>
    <n v="40.780301160105111"/>
  </r>
  <r>
    <s v="09"/>
    <x v="32"/>
    <x v="2"/>
    <n v="13.1"/>
    <n v="73.400000000000006"/>
    <n v="17.847411444141688"/>
    <n v="100"/>
    <n v="15.453133950970901"/>
    <n v="2.8318938419105146"/>
  </r>
  <r>
    <s v="05"/>
    <x v="33"/>
    <x v="0"/>
    <n v="31.5"/>
    <n v="72.5"/>
    <n v="43.448275862068961"/>
    <n v="100"/>
    <n v="15.453133950970901"/>
    <n v="33.111980631977012"/>
  </r>
  <r>
    <s v="05"/>
    <x v="33"/>
    <x v="1"/>
    <n v="25.1"/>
    <n v="78.400000000000006"/>
    <n v="32.015306122448976"/>
    <n v="100"/>
    <n v="15.453133950970901"/>
    <n v="19.589338961273384"/>
  </r>
  <r>
    <s v="05"/>
    <x v="33"/>
    <x v="2"/>
    <n v="19.3"/>
    <n v="71.099999999999994"/>
    <n v="27.144866385372719"/>
    <n v="100"/>
    <n v="15.453133950970901"/>
    <n v="13.828699963428251"/>
  </r>
  <r>
    <s v="19"/>
    <x v="34"/>
    <x v="0"/>
    <n v="28.7"/>
    <n v="81.7"/>
    <n v="35.128518971848223"/>
    <n v="100"/>
    <n v="15.453133950970901"/>
    <n v="23.27157225374561"/>
  </r>
  <r>
    <s v="19"/>
    <x v="34"/>
    <x v="1"/>
    <n v="30.1"/>
    <n v="83.7"/>
    <n v="35.961768219832734"/>
    <n v="100"/>
    <n v="15.453133950970901"/>
    <n v="24.257119426483282"/>
  </r>
  <r>
    <s v="19"/>
    <x v="34"/>
    <x v="2"/>
    <n v="25.5"/>
    <n v="76.900000000000006"/>
    <n v="33.159947984395316"/>
    <n v="100"/>
    <n v="15.453133950970901"/>
    <n v="20.943193829510083"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  <r>
    <m/>
    <x v="35"/>
    <x v="3"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4">
  <r>
    <s v="35"/>
    <x v="0"/>
    <x v="0"/>
    <n v="9.8800000000000008"/>
    <n v="0"/>
    <n v="32.597999999999992"/>
    <n v="69.691392109945383"/>
  </r>
  <r>
    <s v="28"/>
    <x v="1"/>
    <x v="0"/>
    <n v="36.1"/>
    <n v="0"/>
    <n v="32.597999999999992"/>
    <n v="0"/>
  </r>
  <r>
    <s v="12"/>
    <x v="2"/>
    <x v="0"/>
    <n v="4.9000000000000004"/>
    <n v="0"/>
    <n v="32.597999999999992"/>
    <n v="84.968402969507324"/>
  </r>
  <r>
    <s v="18"/>
    <x v="3"/>
    <x v="0"/>
    <n v="4.4800000000000004"/>
    <n v="0"/>
    <n v="32.597999999999992"/>
    <n v="86.256825572120988"/>
  </r>
  <r>
    <s v="10"/>
    <x v="4"/>
    <x v="0"/>
    <n v="10.53"/>
    <n v="0"/>
    <n v="32.597999999999992"/>
    <n v="67.697404748757577"/>
  </r>
  <r>
    <s v="04"/>
    <x v="5"/>
    <x v="0"/>
    <n v="9.27"/>
    <n v="0"/>
    <n v="32.597999999999992"/>
    <n v="71.562672556598557"/>
  </r>
  <r>
    <s v="22"/>
    <x v="6"/>
    <x v="0"/>
    <n v="31.98"/>
    <n v="0"/>
    <n v="32.597999999999992"/>
    <n v="1.8958218295600699"/>
  </r>
  <r>
    <s v="26"/>
    <x v="7"/>
    <x v="0"/>
    <n v="1"/>
    <n v="0"/>
    <n v="32.597999999999992"/>
    <n v="96.932327136634143"/>
  </r>
  <r>
    <s v="25"/>
    <x v="8"/>
    <x v="0"/>
    <n v="1"/>
    <n v="0"/>
    <n v="32.597999999999992"/>
    <n v="96.932327136634143"/>
  </r>
  <r>
    <s v="30"/>
    <x v="9"/>
    <x v="0"/>
    <n v="2.89"/>
    <n v="0"/>
    <n v="32.597999999999992"/>
    <n v="91.134425424872688"/>
  </r>
  <r>
    <s v="24"/>
    <x v="10"/>
    <x v="0"/>
    <n v="6.53"/>
    <n v="0"/>
    <n v="32.597999999999992"/>
    <n v="79.968096202220977"/>
  </r>
  <r>
    <s v="06"/>
    <x v="11"/>
    <x v="0"/>
    <n v="18.8"/>
    <n v="0"/>
    <n v="32.597999999999992"/>
    <n v="42.327750168721991"/>
  </r>
  <r>
    <s v="02"/>
    <x v="12"/>
    <x v="0"/>
    <n v="8.9"/>
    <n v="0"/>
    <n v="32.597999999999992"/>
    <n v="72.697711516043924"/>
  </r>
  <r>
    <s v="01"/>
    <x v="13"/>
    <x v="0"/>
    <n v="19.28"/>
    <n v="0"/>
    <n v="32.597999999999992"/>
    <n v="40.855267194306386"/>
  </r>
  <r>
    <s v="20"/>
    <x v="14"/>
    <x v="0"/>
    <n v="4.7"/>
    <n v="0"/>
    <n v="32.597999999999992"/>
    <n v="85.581937542180498"/>
  </r>
  <r>
    <s v="29"/>
    <x v="15"/>
    <x v="0"/>
    <n v="13.93"/>
    <n v="0"/>
    <n v="32.597999999999992"/>
    <n v="57.267317013313686"/>
  </r>
  <r>
    <s v="32"/>
    <x v="16"/>
    <x v="0"/>
    <n v="1.27"/>
    <n v="0"/>
    <n v="32.597999999999992"/>
    <n v="96.10405546352537"/>
  </r>
  <r>
    <s v="31"/>
    <x v="17"/>
    <x v="0"/>
    <n v="1"/>
    <n v="0"/>
    <n v="32.597999999999992"/>
    <n v="96.932327136634143"/>
  </r>
  <r>
    <s v="23"/>
    <x v="18"/>
    <x v="0"/>
    <n v="28.35"/>
    <n v="0"/>
    <n v="32.597999999999992"/>
    <n v="13.031474323578108"/>
  </r>
  <r>
    <s v="27"/>
    <x v="19"/>
    <x v="0"/>
    <n v="23.32"/>
    <n v="0"/>
    <n v="32.597999999999992"/>
    <n v="28.461868826308347"/>
  </r>
  <r>
    <s v="14"/>
    <x v="20"/>
    <x v="0"/>
    <n v="1"/>
    <n v="0"/>
    <n v="32.597999999999992"/>
    <n v="96.932327136634143"/>
  </r>
  <r>
    <s v="17"/>
    <x v="21"/>
    <x v="0"/>
    <n v="9.64"/>
    <n v="0"/>
    <n v="32.597999999999992"/>
    <n v="70.427633597153189"/>
  </r>
  <r>
    <s v="15"/>
    <x v="22"/>
    <x v="0"/>
    <n v="13.74"/>
    <n v="0"/>
    <n v="32.597999999999992"/>
    <n v="57.850174857353196"/>
  </r>
  <r>
    <s v="13"/>
    <x v="23"/>
    <x v="0"/>
    <n v="14.42"/>
    <n v="0"/>
    <n v="32.597999999999992"/>
    <n v="55.764157310264416"/>
  </r>
  <r>
    <s v="07"/>
    <x v="24"/>
    <x v="0"/>
    <n v="10.91"/>
    <n v="0"/>
    <n v="32.597999999999992"/>
    <n v="66.531689060678559"/>
  </r>
  <r>
    <s v="21"/>
    <x v="25"/>
    <x v="0"/>
    <n v="22.28"/>
    <n v="0"/>
    <n v="32.597999999999992"/>
    <n v="31.652248604208825"/>
  </r>
  <r>
    <s v="34"/>
    <x v="26"/>
    <x v="0"/>
    <n v="16.95"/>
    <n v="0"/>
    <n v="32.597999999999992"/>
    <n v="48.002944965948821"/>
  </r>
  <r>
    <s v="03"/>
    <x v="27"/>
    <x v="0"/>
    <n v="14.04"/>
    <n v="0"/>
    <n v="32.597999999999992"/>
    <n v="56.929872998343441"/>
  </r>
  <r>
    <s v="08"/>
    <x v="28"/>
    <x v="0"/>
    <n v="12.13"/>
    <n v="0"/>
    <n v="32.597999999999992"/>
    <n v="62.789128167372212"/>
  </r>
  <r>
    <s v="11"/>
    <x v="29"/>
    <x v="0"/>
    <n v="20.43"/>
    <n v="0"/>
    <n v="32.597999999999992"/>
    <n v="37.327443401435659"/>
  </r>
  <r>
    <s v="33"/>
    <x v="30"/>
    <x v="0"/>
    <n v="16.61"/>
    <n v="0"/>
    <n v="32.597999999999992"/>
    <n v="49.045953739493207"/>
  </r>
  <r>
    <s v="16"/>
    <x v="31"/>
    <x v="0"/>
    <n v="14.54"/>
    <n v="0"/>
    <n v="32.597999999999992"/>
    <n v="55.39603656666052"/>
  </r>
  <r>
    <s v="09"/>
    <x v="32"/>
    <x v="0"/>
    <n v="14.02"/>
    <n v="0"/>
    <n v="32.597999999999992"/>
    <n v="56.991226455610764"/>
  </r>
  <r>
    <s v="05"/>
    <x v="33"/>
    <x v="0"/>
    <n v="15.99"/>
    <n v="0"/>
    <n v="32.597999999999992"/>
    <n v="50.947910914780024"/>
  </r>
  <r>
    <s v="19"/>
    <x v="34"/>
    <x v="0"/>
    <n v="22.06"/>
    <n v="0"/>
    <n v="32.597999999999992"/>
    <n v="32.327136634149326"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35"/>
    <x v="0"/>
    <x v="0"/>
    <n v="93376"/>
    <n v="41539"/>
    <n v="35"/>
    <n v="41574"/>
    <n v="44.523217957505139"/>
    <n v="100"/>
    <n v="2.8572129926656209"/>
    <n v="42.891506666051995"/>
  </r>
  <r>
    <s v="35"/>
    <x v="0"/>
    <x v="1"/>
    <n v="59030"/>
    <n v="18578"/>
    <n v="21"/>
    <n v="18599"/>
    <n v="31.507707945112656"/>
    <n v="100"/>
    <n v="2.8572129926656209"/>
    <n v="29.493177862278024"/>
  </r>
  <r>
    <s v="35"/>
    <x v="0"/>
    <x v="2"/>
    <n v="34346"/>
    <n v="22961"/>
    <n v="14"/>
    <n v="22975"/>
    <n v="66.892796832236641"/>
    <n v="100"/>
    <n v="2.8572129926656209"/>
    <n v="65.919030956705271"/>
  </r>
  <r>
    <s v="28"/>
    <x v="1"/>
    <x v="0"/>
    <n v="21024534"/>
    <n v="7525445"/>
    <n v="149059"/>
    <n v="7674504"/>
    <n v="36.502611663117001"/>
    <n v="100"/>
    <n v="2.8572129926656209"/>
    <n v="34.634994225470514"/>
  </r>
  <r>
    <s v="28"/>
    <x v="1"/>
    <x v="1"/>
    <n v="14246309"/>
    <n v="2938126"/>
    <n v="86355"/>
    <n v="3024481"/>
    <n v="21.229926993721673"/>
    <n v="100"/>
    <n v="2.8572129926656209"/>
    <n v="18.913101597207515"/>
  </r>
  <r>
    <s v="28"/>
    <x v="1"/>
    <x v="2"/>
    <n v="6778225"/>
    <n v="4587319"/>
    <n v="62704"/>
    <n v="4650023"/>
    <n v="68.602370089514579"/>
    <n v="100"/>
    <n v="2.8572129926656209"/>
    <n v="67.678887050960483"/>
  </r>
  <r>
    <s v="12"/>
    <x v="2"/>
    <x v="0"/>
    <n v="261614"/>
    <n v="76445"/>
    <n v="348"/>
    <n v="76793"/>
    <n v="29.35355141544413"/>
    <n v="100"/>
    <n v="2.8572129926656209"/>
    <n v="27.27566218660991"/>
  </r>
  <r>
    <s v="12"/>
    <x v="2"/>
    <x v="1"/>
    <n v="195723"/>
    <n v="25363"/>
    <n v="169"/>
    <n v="25532"/>
    <n v="13.044966610975717"/>
    <n v="100"/>
    <n v="2.8572129926656209"/>
    <n v="10.487401002341954"/>
  </r>
  <r>
    <s v="12"/>
    <x v="2"/>
    <x v="2"/>
    <n v="65891"/>
    <n v="51082"/>
    <n v="179"/>
    <n v="51261"/>
    <n v="77.796664187825343"/>
    <n v="100"/>
    <n v="2.8572129926656209"/>
    <n v="77.143608397298408"/>
  </r>
  <r>
    <s v="18"/>
    <x v="3"/>
    <x v="0"/>
    <n v="6367295"/>
    <n v="1206621"/>
    <n v="7546"/>
    <n v="1214167"/>
    <n v="19.068803942647545"/>
    <n v="100"/>
    <n v="2.8572129926656209"/>
    <n v="16.688414497267754"/>
  </r>
  <r>
    <s v="18"/>
    <x v="3"/>
    <x v="1"/>
    <n v="5374553"/>
    <n v="531807"/>
    <n v="5647"/>
    <n v="537454"/>
    <n v="9.9999758119419404"/>
    <n v="100"/>
    <n v="2.8572129926656209"/>
    <n v="7.35284938730143"/>
  </r>
  <r>
    <s v="18"/>
    <x v="3"/>
    <x v="2"/>
    <n v="992742"/>
    <n v="674814"/>
    <n v="1899"/>
    <n v="676713"/>
    <n v="68.16604918498463"/>
    <n v="100"/>
    <n v="2.8572129926656209"/>
    <n v="67.229732854368407"/>
  </r>
  <r>
    <s v="10"/>
    <x v="4"/>
    <x v="0"/>
    <n v="18940629"/>
    <n v="1528380"/>
    <n v="47335"/>
    <n v="1575715"/>
    <n v="8.3192326928530189"/>
    <n v="100"/>
    <n v="2.8572129926656209"/>
    <n v="5.622671397903181"/>
  </r>
  <r>
    <s v="10"/>
    <x v="4"/>
    <x v="1"/>
    <n v="16926958"/>
    <n v="573165"/>
    <n v="39497"/>
    <n v="612662"/>
    <n v="3.6194453841026841"/>
    <n v="100"/>
    <n v="2.8572129926656209"/>
    <n v="0.78465155769055084"/>
  </r>
  <r>
    <s v="10"/>
    <x v="4"/>
    <x v="2"/>
    <n v="2013671"/>
    <n v="955215"/>
    <n v="7838"/>
    <n v="963053"/>
    <n v="47.825737173550195"/>
    <n v="100"/>
    <n v="2.8572129926656209"/>
    <n v="46.291161254709941"/>
  </r>
  <r>
    <s v="04"/>
    <x v="5"/>
    <x v="0"/>
    <n v="235061"/>
    <n v="168344"/>
    <n v="147"/>
    <n v="168491"/>
    <n v="71.679691654506712"/>
    <n v="100"/>
    <n v="2.8572129926656209"/>
    <n v="70.846720360869327"/>
  </r>
  <r>
    <s v="04"/>
    <x v="5"/>
    <x v="1"/>
    <n v="6785"/>
    <n v="4553"/>
    <n v="6"/>
    <n v="4559"/>
    <n v="67.192336035372151"/>
    <n v="100"/>
    <n v="2.8572129926656209"/>
    <n v="66.227380359026725"/>
  </r>
  <r>
    <s v="04"/>
    <x v="5"/>
    <x v="2"/>
    <n v="228276"/>
    <n v="163791"/>
    <n v="141"/>
    <n v="163932"/>
    <n v="71.813068390895225"/>
    <n v="100"/>
    <n v="2.8572129926656209"/>
    <n v="70.984020041573814"/>
  </r>
  <r>
    <s v="22"/>
    <x v="6"/>
    <x v="0"/>
    <n v="5622850"/>
    <n v="628600"/>
    <n v="10520"/>
    <n v="639120"/>
    <n v="11.366477853757436"/>
    <n v="100"/>
    <n v="2.8572129926656209"/>
    <n v="8.7595436812507312"/>
  </r>
  <r>
    <s v="22"/>
    <x v="6"/>
    <x v="1"/>
    <n v="4384112"/>
    <n v="71181"/>
    <n v="9374"/>
    <n v="80555"/>
    <n v="1.837430248132347"/>
    <n v="100"/>
    <n v="2.8572129926656209"/>
    <n v="0"/>
  </r>
  <r>
    <s v="22"/>
    <x v="6"/>
    <x v="2"/>
    <n v="1238738"/>
    <n v="557419"/>
    <n v="1146"/>
    <n v="558565"/>
    <n v="45.091455981813752"/>
    <n v="100"/>
    <n v="2.8572129926656209"/>
    <n v="43.476457995753613"/>
  </r>
  <r>
    <s v="26"/>
    <x v="7"/>
    <x v="0"/>
    <n v="73063"/>
    <n v="29101"/>
    <n v="277"/>
    <n v="29378"/>
    <n v="40.209134582483607"/>
    <n v="100"/>
    <n v="2.8572129926656209"/>
    <n v="38.45053527957549"/>
  </r>
  <r>
    <s v="26"/>
    <x v="7"/>
    <x v="1"/>
    <n v="35408"/>
    <n v="4185"/>
    <n v="39"/>
    <n v="4224"/>
    <n v="11.92950745594216"/>
    <n v="100"/>
    <n v="2.8572129926656209"/>
    <n v="9.3391333960714675"/>
  </r>
  <r>
    <s v="26"/>
    <x v="7"/>
    <x v="2"/>
    <n v="37655"/>
    <n v="24916"/>
    <n v="238"/>
    <n v="25154"/>
    <n v="66.801221617315093"/>
    <n v="100"/>
    <n v="2.8572129926656209"/>
    <n v="65.824762285049161"/>
  </r>
  <r>
    <s v="25"/>
    <x v="8"/>
    <x v="0"/>
    <n v="60381"/>
    <n v="32021"/>
    <n v="563"/>
    <n v="32584"/>
    <n v="53.963995296533675"/>
    <n v="100"/>
    <n v="2.8572129926656209"/>
    <n v="52.609960943378574"/>
  </r>
  <r>
    <s v="25"/>
    <x v="8"/>
    <x v="1"/>
    <n v="12750"/>
    <n v="5397"/>
    <n v="109"/>
    <n v="5506"/>
    <n v="43.184313725490199"/>
    <n v="100"/>
    <n v="2.8572129926656209"/>
    <n v="41.513221902702711"/>
  </r>
  <r>
    <s v="25"/>
    <x v="8"/>
    <x v="2"/>
    <n v="47631"/>
    <n v="26624"/>
    <n v="454"/>
    <n v="27078"/>
    <n v="56.849530767777289"/>
    <n v="100"/>
    <n v="2.8572129926656209"/>
    <n v="55.5803672495367"/>
  </r>
  <r>
    <s v="30"/>
    <x v="9"/>
    <x v="0"/>
    <n v="322813"/>
    <n v="234803"/>
    <n v="1189"/>
    <n v="235992"/>
    <n v="73.104862567492631"/>
    <n v="100"/>
    <n v="2.8572129926656209"/>
    <n v="72.313809124627284"/>
  </r>
  <r>
    <s v="30"/>
    <x v="9"/>
    <x v="1"/>
    <n v="124674"/>
    <n v="74187"/>
    <n v="431"/>
    <n v="74618"/>
    <n v="59.850490078123741"/>
    <n v="100"/>
    <n v="2.8572129926656209"/>
    <n v="58.66959229937995"/>
  </r>
  <r>
    <s v="30"/>
    <x v="9"/>
    <x v="2"/>
    <n v="198139"/>
    <n v="160616"/>
    <n v="758"/>
    <n v="161374"/>
    <n v="81.444844275988075"/>
    <n v="100"/>
    <n v="2.8572129926656209"/>
    <n v="80.899090611214405"/>
  </r>
  <r>
    <s v="24"/>
    <x v="10"/>
    <x v="0"/>
    <n v="12181718"/>
    <n v="4667397"/>
    <n v="110748"/>
    <n v="4778145"/>
    <n v="39.223900930886764"/>
    <n v="100"/>
    <n v="2.8572129926656209"/>
    <n v="37.436323435393533"/>
  </r>
  <r>
    <s v="24"/>
    <x v="10"/>
    <x v="1"/>
    <n v="6765403"/>
    <n v="967185"/>
    <n v="65292"/>
    <n v="1032477"/>
    <n v="15.261130785557048"/>
    <n v="100"/>
    <n v="2.8572129926656209"/>
    <n v="12.768748123270251"/>
  </r>
  <r>
    <s v="24"/>
    <x v="10"/>
    <x v="2"/>
    <n v="5416315"/>
    <n v="3700212"/>
    <n v="45456"/>
    <n v="3745668"/>
    <n v="69.155283619951945"/>
    <n v="100"/>
    <n v="2.8572129926656209"/>
    <n v="68.248063154993432"/>
  </r>
  <r>
    <s v="06"/>
    <x v="11"/>
    <x v="0"/>
    <n v="4717954"/>
    <n v="2075925"/>
    <n v="11722"/>
    <n v="2087647"/>
    <n v="44.248990134282785"/>
    <n v="100"/>
    <n v="2.8572129926656209"/>
    <n v="42.609213114805982"/>
  </r>
  <r>
    <s v="06"/>
    <x v="11"/>
    <x v="1"/>
    <n v="2966053"/>
    <n v="716262"/>
    <n v="8344"/>
    <n v="724606"/>
    <n v="24.429974784671753"/>
    <n v="100"/>
    <n v="2.8572129926656209"/>
    <n v="22.207270819167839"/>
  </r>
  <r>
    <s v="06"/>
    <x v="11"/>
    <x v="2"/>
    <n v="1751901"/>
    <n v="1359663"/>
    <n v="3378"/>
    <n v="1363041"/>
    <n v="77.803540268542577"/>
    <n v="100"/>
    <n v="2.8572129926656209"/>
    <n v="77.150686720794241"/>
  </r>
  <r>
    <s v="02"/>
    <x v="12"/>
    <x v="0"/>
    <n v="1476581"/>
    <n v="569556"/>
    <n v="1266"/>
    <n v="570822"/>
    <n v="38.658360089964589"/>
    <n v="100"/>
    <n v="2.8572129926656209"/>
    <n v="36.854148620006079"/>
  </r>
  <r>
    <s v="02"/>
    <x v="12"/>
    <x v="1"/>
    <n v="1310538"/>
    <n v="428236"/>
    <n v="1097"/>
    <n v="429333"/>
    <n v="32.760057319970883"/>
    <n v="100"/>
    <n v="2.8572129926656209"/>
    <n v="30.782361973048573"/>
  </r>
  <r>
    <s v="02"/>
    <x v="12"/>
    <x v="2"/>
    <n v="166043"/>
    <n v="141320"/>
    <n v="169"/>
    <n v="141489"/>
    <n v="85.212264292984358"/>
    <n v="100"/>
    <n v="2.8572129926656209"/>
    <n v="84.777319899315685"/>
  </r>
  <r>
    <s v="01"/>
    <x v="13"/>
    <x v="0"/>
    <n v="2015088"/>
    <n v="635867"/>
    <n v="15471"/>
    <n v="651338"/>
    <n v="32.323054874030319"/>
    <n v="100"/>
    <n v="2.8572129926656209"/>
    <n v="30.332506189203734"/>
  </r>
  <r>
    <s v="01"/>
    <x v="13"/>
    <x v="1"/>
    <n v="1497920"/>
    <n v="244423"/>
    <n v="8974"/>
    <n v="253397"/>
    <n v="16.916591006195258"/>
    <n v="100"/>
    <n v="2.8572129926656209"/>
    <n v="14.472899580766752"/>
  </r>
  <r>
    <s v="01"/>
    <x v="13"/>
    <x v="2"/>
    <n v="517168"/>
    <n v="391444"/>
    <n v="6497"/>
    <n v="397941"/>
    <n v="76.946176097515703"/>
    <n v="100"/>
    <n v="2.8572129926656209"/>
    <n v="76.268105319292815"/>
  </r>
  <r>
    <s v="20"/>
    <x v="14"/>
    <x v="0"/>
    <n v="6181607"/>
    <n v="720832"/>
    <n v="6595"/>
    <n v="727427"/>
    <n v="11.76760347268922"/>
    <n v="100"/>
    <n v="2.8572129926656209"/>
    <n v="9.1724674106280855"/>
  </r>
  <r>
    <s v="20"/>
    <x v="14"/>
    <x v="1"/>
    <n v="4685965"/>
    <n v="91021"/>
    <n v="4284"/>
    <n v="95305"/>
    <n v="2.033839347925134"/>
    <n v="100"/>
    <n v="2.8572129926656209"/>
    <n v="0"/>
  </r>
  <r>
    <s v="20"/>
    <x v="14"/>
    <x v="2"/>
    <n v="1495642"/>
    <n v="629811"/>
    <n v="2311"/>
    <n v="632122"/>
    <n v="42.264258425478822"/>
    <n v="100"/>
    <n v="2.8572129926656209"/>
    <n v="40.566105468888722"/>
  </r>
  <r>
    <s v="29"/>
    <x v="15"/>
    <x v="0"/>
    <n v="13179911"/>
    <n v="4282430"/>
    <n v="118936"/>
    <n v="4401366"/>
    <n v="33.394504712512848"/>
    <n v="100"/>
    <n v="2.8572129926656209"/>
    <n v="31.435470054551384"/>
  </r>
  <r>
    <s v="29"/>
    <x v="15"/>
    <x v="1"/>
    <n v="7864196"/>
    <n v="862972"/>
    <n v="76418"/>
    <n v="939390"/>
    <n v="11.945149891991502"/>
    <n v="100"/>
    <n v="2.8572129926656209"/>
    <n v="9.3552359153950686"/>
  </r>
  <r>
    <s v="29"/>
    <x v="15"/>
    <x v="2"/>
    <n v="5315715"/>
    <n v="3419458"/>
    <n v="42518"/>
    <n v="3461976"/>
    <n v="65.127193613653105"/>
    <n v="100"/>
    <n v="2.8572129926656209"/>
    <n v="64.101496919463557"/>
  </r>
  <r>
    <s v="32"/>
    <x v="16"/>
    <x v="0"/>
    <n v="7716370"/>
    <n v="2765913"/>
    <n v="48235"/>
    <n v="2814148"/>
    <n v="36.469842685096751"/>
    <n v="100"/>
    <n v="2.8572129926656209"/>
    <n v="34.601261429624557"/>
  </r>
  <r>
    <s v="32"/>
    <x v="16"/>
    <x v="1"/>
    <n v="4095674"/>
    <n v="1013198"/>
    <n v="27320"/>
    <n v="1040518"/>
    <n v="25.405293487714108"/>
    <n v="100"/>
    <n v="2.8572129926656209"/>
    <n v="23.211276091292383"/>
  </r>
  <r>
    <s v="32"/>
    <x v="16"/>
    <x v="2"/>
    <n v="3620696"/>
    <n v="1752715"/>
    <n v="20915"/>
    <n v="1773630"/>
    <n v="48.985885586638588"/>
    <n v="100"/>
    <n v="2.8572129926656209"/>
    <n v="47.485432542191944"/>
  </r>
  <r>
    <s v="31"/>
    <x v="17"/>
    <x v="0"/>
    <n v="10703"/>
    <n v="1779"/>
    <n v="18"/>
    <n v="1797"/>
    <n v="16.789685135008874"/>
    <n v="100"/>
    <n v="2.8572129926656209"/>
    <n v="14.342261089638427"/>
  </r>
  <r>
    <s v="31"/>
    <x v="17"/>
    <x v="1"/>
    <n v="2523"/>
    <n v="72"/>
    <n v="3"/>
    <n v="75"/>
    <n v="2.9726516052318668"/>
    <n v="100"/>
    <n v="2.8572129926656209"/>
    <n v="0.11883395167314907"/>
  </r>
  <r>
    <s v="31"/>
    <x v="17"/>
    <x v="2"/>
    <n v="8180"/>
    <n v="1707"/>
    <n v="15"/>
    <n v="1722"/>
    <n v="21.051344743276285"/>
    <n v="100"/>
    <n v="2.8572129926656209"/>
    <n v="18.729266794905719"/>
  </r>
  <r>
    <s v="23"/>
    <x v="18"/>
    <x v="0"/>
    <n v="14967597"/>
    <n v="2717504"/>
    <n v="52252"/>
    <n v="2769756"/>
    <n v="18.505014532392874"/>
    <n v="100"/>
    <n v="2.8572129926656209"/>
    <n v="16.108042626516188"/>
  </r>
  <r>
    <s v="23"/>
    <x v="18"/>
    <x v="1"/>
    <n v="11122365"/>
    <n v="391348"/>
    <n v="47087"/>
    <n v="438435"/>
    <n v="3.9419224238729802"/>
    <n v="100"/>
    <n v="2.8572129926656209"/>
    <n v="1.1166134559485745"/>
  </r>
  <r>
    <s v="23"/>
    <x v="18"/>
    <x v="2"/>
    <n v="3845232"/>
    <n v="2326156"/>
    <n v="5165"/>
    <n v="2331321"/>
    <n v="60.628877529366243"/>
    <n v="100"/>
    <n v="2.8572129926656209"/>
    <n v="59.470874077700486"/>
  </r>
  <r>
    <s v="27"/>
    <x v="19"/>
    <x v="0"/>
    <n v="23830580"/>
    <n v="10335795"/>
    <n v="159887"/>
    <n v="10495682"/>
    <n v="44.042914608037236"/>
    <n v="100"/>
    <n v="2.8572129926656209"/>
    <n v="42.397076390511685"/>
  </r>
  <r>
    <s v="27"/>
    <x v="19"/>
    <x v="1"/>
    <n v="13016652"/>
    <n v="2326765"/>
    <n v="136215"/>
    <n v="2462980"/>
    <n v="18.921762677530289"/>
    <n v="100"/>
    <n v="2.8572129926656209"/>
    <n v="16.537048379775001"/>
  </r>
  <r>
    <s v="27"/>
    <x v="19"/>
    <x v="2"/>
    <n v="10813928"/>
    <n v="8009030"/>
    <n v="23672"/>
    <n v="8032702"/>
    <n v="74.281075294749513"/>
    <n v="100"/>
    <n v="2.8572129926656209"/>
    <n v="73.524617218045549"/>
  </r>
  <r>
    <s v="14"/>
    <x v="20"/>
    <x v="0"/>
    <n v="554713"/>
    <n v="153084"/>
    <n v="1222"/>
    <n v="154306"/>
    <n v="27.817267668145512"/>
    <n v="100"/>
    <n v="2.8572129926656209"/>
    <n v="25.694192481419524"/>
  </r>
  <r>
    <s v="14"/>
    <x v="20"/>
    <x v="1"/>
    <n v="383313"/>
    <n v="56415"/>
    <n v="695"/>
    <n v="57110"/>
    <n v="14.899051167061906"/>
    <n v="100"/>
    <n v="2.8572129926656209"/>
    <n v="12.396018835126805"/>
  </r>
  <r>
    <s v="14"/>
    <x v="20"/>
    <x v="2"/>
    <n v="171400"/>
    <n v="96669"/>
    <n v="527"/>
    <n v="97196"/>
    <n v="56.7071178529755"/>
    <n v="100"/>
    <n v="2.8572129926656209"/>
    <n v="55.433765613749742"/>
  </r>
  <r>
    <s v="17"/>
    <x v="21"/>
    <x v="0"/>
    <n v="538299"/>
    <n v="63768"/>
    <n v="991"/>
    <n v="64759"/>
    <n v="12.030302861420882"/>
    <n v="100"/>
    <n v="2.8572129926656209"/>
    <n v="9.4428934472125903"/>
  </r>
  <r>
    <s v="17"/>
    <x v="21"/>
    <x v="1"/>
    <n v="422197"/>
    <n v="10783"/>
    <n v="549"/>
    <n v="11332"/>
    <n v="2.6840550738162516"/>
    <n v="100"/>
    <n v="2.8572129926656209"/>
    <n v="-0.17825092750972407"/>
  </r>
  <r>
    <s v="17"/>
    <x v="21"/>
    <x v="2"/>
    <n v="116102"/>
    <n v="52985"/>
    <n v="442"/>
    <n v="53427"/>
    <n v="46.017295137034672"/>
    <n v="100"/>
    <n v="2.8572129926656209"/>
    <n v="44.429528402464328"/>
  </r>
  <r>
    <s v="15"/>
    <x v="22"/>
    <x v="0"/>
    <n v="221077"/>
    <n v="116166"/>
    <n v="211"/>
    <n v="116377"/>
    <n v="52.640935058825654"/>
    <n v="100"/>
    <n v="2.8572129926656209"/>
    <n v="51.247986185944313"/>
  </r>
  <r>
    <s v="15"/>
    <x v="22"/>
    <x v="1"/>
    <n v="104874"/>
    <n v="18800"/>
    <n v="78"/>
    <n v="18878"/>
    <n v="18.00064839712417"/>
    <n v="100"/>
    <n v="2.8572129926656209"/>
    <n v="15.588841818297022"/>
  </r>
  <r>
    <s v="15"/>
    <x v="22"/>
    <x v="2"/>
    <n v="116203"/>
    <n v="97366"/>
    <n v="133"/>
    <n v="97499"/>
    <n v="83.904030016436749"/>
    <n v="100"/>
    <n v="2.8572129926656209"/>
    <n v="83.430607171741954"/>
  </r>
  <r>
    <s v="13"/>
    <x v="23"/>
    <x v="0"/>
    <n v="399965"/>
    <n v="79824"/>
    <n v="402"/>
    <n v="80226"/>
    <n v="20.058255097321016"/>
    <n v="100"/>
    <n v="2.8572129926656209"/>
    <n v="17.706967891869006"/>
  </r>
  <r>
    <s v="13"/>
    <x v="23"/>
    <x v="1"/>
    <n v="284911"/>
    <n v="19136"/>
    <n v="187"/>
    <n v="19323"/>
    <n v="6.7821179245448571"/>
    <n v="100"/>
    <n v="2.8572129926656209"/>
    <n v="4.0403462292912202"/>
  </r>
  <r>
    <s v="13"/>
    <x v="23"/>
    <x v="2"/>
    <n v="115054"/>
    <n v="60688"/>
    <n v="215"/>
    <n v="60903"/>
    <n v="52.934274340744345"/>
    <n v="100"/>
    <n v="2.8572129926656209"/>
    <n v="51.549953311817021"/>
  </r>
  <r>
    <s v="07"/>
    <x v="24"/>
    <x v="0"/>
    <n v="3340538"/>
    <n v="3003996"/>
    <n v="3017"/>
    <n v="3007013"/>
    <n v="90.015829785501623"/>
    <n v="100"/>
    <n v="2.8572129926656209"/>
    <n v="89.722170299947678"/>
  </r>
  <r>
    <s v="07"/>
    <x v="24"/>
    <x v="1"/>
    <n v="79115"/>
    <n v="59510"/>
    <n v="65"/>
    <n v="59575"/>
    <n v="75.301775895847811"/>
    <n v="100"/>
    <n v="2.8572129926656209"/>
    <n v="74.575339183662251"/>
  </r>
  <r>
    <s v="07"/>
    <x v="24"/>
    <x v="2"/>
    <n v="3261423"/>
    <n v="2944486"/>
    <n v="2952"/>
    <n v="2947438"/>
    <n v="90.37276060173734"/>
    <n v="100"/>
    <n v="2.8572129926656209"/>
    <n v="90.089599346644448"/>
  </r>
  <r>
    <s v="21"/>
    <x v="25"/>
    <x v="0"/>
    <n v="9661085"/>
    <n v="949203"/>
    <n v="14920"/>
    <n v="964123"/>
    <n v="9.9794484780953692"/>
    <n v="100"/>
    <n v="2.8572129926656209"/>
    <n v="7.3317182930854266"/>
  </r>
  <r>
    <s v="21"/>
    <x v="25"/>
    <x v="1"/>
    <n v="8144012"/>
    <n v="249134"/>
    <n v="11631"/>
    <n v="260765"/>
    <n v="3.2019230816457536"/>
    <n v="100"/>
    <n v="2.8572129926656209"/>
    <n v="0.35484887720393149"/>
  </r>
  <r>
    <s v="21"/>
    <x v="25"/>
    <x v="2"/>
    <n v="1517073"/>
    <n v="700069"/>
    <n v="3289"/>
    <n v="703358"/>
    <n v="46.362831584241498"/>
    <n v="100"/>
    <n v="2.8572129926656209"/>
    <n v="44.785227943162838"/>
  </r>
  <r>
    <s v="34"/>
    <x v="26"/>
    <x v="0"/>
    <n v="301276"/>
    <n v="212517"/>
    <n v="179"/>
    <n v="212696"/>
    <n v="70.598388188903201"/>
    <n v="100"/>
    <n v="2.8572129926656209"/>
    <n v="69.733613048514925"/>
  </r>
  <r>
    <s v="34"/>
    <x v="26"/>
    <x v="1"/>
    <n v="95133"/>
    <n v="50328"/>
    <n v="53"/>
    <n v="50381"/>
    <n v="52.958489693376642"/>
    <n v="100"/>
    <n v="2.8572129926656209"/>
    <n v="51.574880898700513"/>
  </r>
  <r>
    <s v="34"/>
    <x v="26"/>
    <x v="2"/>
    <n v="206143"/>
    <n v="162189"/>
    <n v="126"/>
    <n v="162315"/>
    <n v="78.739030672882421"/>
    <n v="100"/>
    <n v="2.8572129926656209"/>
    <n v="78.113692244065064"/>
  </r>
  <r>
    <s v="03"/>
    <x v="27"/>
    <x v="0"/>
    <n v="5409699"/>
    <n v="2949753"/>
    <n v="75041"/>
    <n v="3024794"/>
    <n v="55.914275452294113"/>
    <n v="100"/>
    <n v="2.8572129926656209"/>
    <n v="54.617603729675402"/>
  </r>
  <r>
    <s v="03"/>
    <x v="27"/>
    <x v="1"/>
    <n v="3315632"/>
    <n v="1288131"/>
    <n v="58333"/>
    <n v="1346464"/>
    <n v="40.609573076867392"/>
    <n v="100"/>
    <n v="2.8572129926656209"/>
    <n v="38.862751674348637"/>
  </r>
  <r>
    <s v="03"/>
    <x v="27"/>
    <x v="2"/>
    <n v="2094067"/>
    <n v="1661622"/>
    <n v="16708"/>
    <n v="1678330"/>
    <n v="80.14691029465628"/>
    <n v="100"/>
    <n v="2.8572129926656209"/>
    <n v="79.56298113637115"/>
  </r>
  <r>
    <s v="08"/>
    <x v="28"/>
    <x v="0"/>
    <n v="12581303"/>
    <n v="2873314"/>
    <n v="12145"/>
    <n v="2885459"/>
    <n v="22.934500504439008"/>
    <n v="100"/>
    <n v="2.8572129926656209"/>
    <n v="20.667810889816792"/>
  </r>
  <r>
    <s v="08"/>
    <x v="28"/>
    <x v="1"/>
    <n v="9490363"/>
    <n v="728987"/>
    <n v="6928"/>
    <n v="735915"/>
    <n v="7.7543398498034266"/>
    <n v="100"/>
    <n v="2.8572129926656209"/>
    <n v="5.0411636396308745"/>
  </r>
  <r>
    <s v="08"/>
    <x v="28"/>
    <x v="2"/>
    <n v="3090940"/>
    <n v="2144327"/>
    <n v="5217"/>
    <n v="2149544"/>
    <n v="69.543375154483741"/>
    <n v="100"/>
    <n v="2.8572129926656209"/>
    <n v="68.647569434860102"/>
  </r>
  <r>
    <s v="11"/>
    <x v="29"/>
    <x v="0"/>
    <n v="128131"/>
    <n v="52871"/>
    <n v="117"/>
    <n v="52988"/>
    <n v="41.354551201504705"/>
    <n v="100"/>
    <n v="2.8572129926656209"/>
    <n v="39.629641473980456"/>
  </r>
  <r>
    <s v="11"/>
    <x v="29"/>
    <x v="1"/>
    <n v="92370"/>
    <n v="22438"/>
    <n v="84"/>
    <n v="22522"/>
    <n v="24.382375230053047"/>
    <n v="100"/>
    <n v="2.8572129926656209"/>
    <n v="22.158271242271706"/>
  </r>
  <r>
    <s v="11"/>
    <x v="29"/>
    <x v="2"/>
    <n v="35761"/>
    <n v="30433"/>
    <n v="33"/>
    <n v="30466"/>
    <n v="85.193367075864771"/>
    <n v="100"/>
    <n v="2.8572129926656209"/>
    <n v="84.757866867647806"/>
  </r>
  <r>
    <s v="33"/>
    <x v="30"/>
    <x v="0"/>
    <n v="18493003"/>
    <n v="8864716"/>
    <n v="55239"/>
    <n v="8919955"/>
    <n v="48.234215935616298"/>
    <n v="100"/>
    <n v="2.8572129926656209"/>
    <n v="46.711654401602317"/>
  </r>
  <r>
    <s v="33"/>
    <x v="30"/>
    <x v="1"/>
    <n v="9563899"/>
    <n v="2732932"/>
    <n v="32634"/>
    <n v="2765566"/>
    <n v="28.916721098790362"/>
    <n v="100"/>
    <n v="2.8572129926656209"/>
    <n v="26.825983594805887"/>
  </r>
  <r>
    <s v="33"/>
    <x v="30"/>
    <x v="2"/>
    <n v="8929104"/>
    <n v="6131784"/>
    <n v="22605"/>
    <n v="6154389"/>
    <n v="68.925045558882502"/>
    <n v="100"/>
    <n v="2.8572129926656209"/>
    <n v="68.011053215128257"/>
  </r>
  <r>
    <s v="16"/>
    <x v="31"/>
    <x v="0"/>
    <n v="842781"/>
    <n v="148637"/>
    <n v="589"/>
    <n v="149226"/>
    <n v="17.70637923731076"/>
    <n v="100"/>
    <n v="2.8572129926656209"/>
    <n v="15.285917464488652"/>
  </r>
  <r>
    <s v="16"/>
    <x v="31"/>
    <x v="1"/>
    <n v="607779"/>
    <n v="31920"/>
    <n v="264"/>
    <n v="32184"/>
    <n v="5.2953458411692411"/>
    <n v="100"/>
    <n v="2.8572129926656209"/>
    <n v="2.5098444502313266"/>
  </r>
  <r>
    <s v="16"/>
    <x v="31"/>
    <x v="2"/>
    <n v="235002"/>
    <n v="116717"/>
    <n v="325"/>
    <n v="117042"/>
    <n v="49.80468251334031"/>
    <n v="100"/>
    <n v="2.8572129926656209"/>
    <n v="48.328312339988869"/>
  </r>
  <r>
    <s v="09"/>
    <x v="32"/>
    <x v="0"/>
    <n v="32924266"/>
    <n v="6226793"/>
    <n v="52033"/>
    <n v="6278826"/>
    <n v="19.070511701004968"/>
    <n v="100"/>
    <n v="2.8572129926656209"/>
    <n v="16.690172485081398"/>
  </r>
  <r>
    <s v="09"/>
    <x v="32"/>
    <x v="1"/>
    <n v="25475071"/>
    <n v="1627095"/>
    <n v="33956"/>
    <n v="1661051"/>
    <n v="6.5202997864068761"/>
    <n v="100"/>
    <n v="2.8572129926656209"/>
    <n v="3.7708273630904663"/>
  </r>
  <r>
    <s v="09"/>
    <x v="32"/>
    <x v="2"/>
    <n v="7449195"/>
    <n v="4599698"/>
    <n v="18077"/>
    <n v="4617775"/>
    <n v="61.990255322890597"/>
    <n v="100"/>
    <n v="2.8572129926656209"/>
    <n v="60.872293406365173"/>
  </r>
  <r>
    <s v="05"/>
    <x v="33"/>
    <x v="0"/>
    <n v="1997068"/>
    <n v="883286"/>
    <n v="9460"/>
    <n v="892746"/>
    <n v="44.702834355164676"/>
    <n v="100"/>
    <n v="2.8572129926656209"/>
    <n v="43.076406032431066"/>
  </r>
  <r>
    <s v="05"/>
    <x v="33"/>
    <x v="1"/>
    <n v="1404845"/>
    <n v="412972"/>
    <n v="8866"/>
    <n v="421838"/>
    <n v="30.027369567461175"/>
    <n v="100"/>
    <n v="2.8572129926656209"/>
    <n v="27.969299020362865"/>
  </r>
  <r>
    <s v="05"/>
    <x v="33"/>
    <x v="2"/>
    <n v="592223"/>
    <n v="470314"/>
    <n v="594"/>
    <n v="470908"/>
    <n v="79.515317709714068"/>
    <n v="100"/>
    <n v="2.8572129926656209"/>
    <n v="78.912811829519242"/>
  </r>
  <r>
    <s v="19"/>
    <x v="34"/>
    <x v="0"/>
    <n v="20067299"/>
    <n v="3603293"/>
    <n v="51275"/>
    <n v="3654568"/>
    <n v="18.211559014494178"/>
    <n v="100"/>
    <n v="2.8572129926656209"/>
    <n v="15.805955845871797"/>
  </r>
  <r>
    <s v="19"/>
    <x v="34"/>
    <x v="1"/>
    <n v="13717186"/>
    <n v="543381"/>
    <n v="23391"/>
    <n v="566772"/>
    <n v="4.1318387021944591"/>
    <n v="100"/>
    <n v="2.8572129926656209"/>
    <n v="1.3121156483111842"/>
  </r>
  <r>
    <s v="19"/>
    <x v="34"/>
    <x v="2"/>
    <n v="6350113"/>
    <n v="3059912"/>
    <n v="27884"/>
    <n v="3087796"/>
    <n v="48.625843351134066"/>
    <n v="100"/>
    <n v="2.8572129926656209"/>
    <n v="47.11480056158247"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  <r>
    <m/>
    <x v="35"/>
    <x v="3"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s v="35"/>
    <x v="0"/>
    <x v="0"/>
    <n v="81.75"/>
    <n v="82.39"/>
    <n v="3.6640000000000001"/>
    <n v="99.187053832279048"/>
  </r>
  <r>
    <s v="28"/>
    <x v="1"/>
    <x v="0"/>
    <n v="18.28"/>
    <n v="82.39"/>
    <n v="3.6640000000000001"/>
    <n v="18.565658105327341"/>
  </r>
  <r>
    <s v="12"/>
    <x v="2"/>
    <x v="0"/>
    <n v="79.33"/>
    <n v="82.39"/>
    <n v="3.6640000000000001"/>
    <n v="96.113101135584174"/>
  </r>
  <r>
    <s v="18"/>
    <x v="3"/>
    <x v="0"/>
    <n v="36.090000000000003"/>
    <n v="82.39"/>
    <n v="3.6640000000000001"/>
    <n v="41.188425678937072"/>
  </r>
  <r>
    <s v="10"/>
    <x v="4"/>
    <x v="0"/>
    <n v="7.84"/>
    <n v="82.39"/>
    <n v="3.6640000000000001"/>
    <n v="5.3044737443792389"/>
  </r>
  <r>
    <s v="04"/>
    <x v="5"/>
    <x v="0"/>
    <n v="20.07"/>
    <n v="82.39"/>
    <n v="3.6640000000000001"/>
    <n v="20.839366918171887"/>
  </r>
  <r>
    <s v="22"/>
    <x v="6"/>
    <x v="0"/>
    <n v="41.21"/>
    <n v="82.39"/>
    <n v="3.6640000000000001"/>
    <n v="47.691995020704724"/>
  </r>
  <r>
    <s v="26"/>
    <x v="7"/>
    <x v="0"/>
    <n v="37.83"/>
    <n v="82.39"/>
    <n v="3.6640000000000001"/>
    <n v="43.398623072428421"/>
  </r>
  <r>
    <s v="25"/>
    <x v="8"/>
    <x v="0"/>
    <n v="37.83"/>
    <n v="82.39"/>
    <n v="3.6640000000000001"/>
    <n v="43.398623072428421"/>
  </r>
  <r>
    <s v="30"/>
    <x v="9"/>
    <x v="0"/>
    <n v="60.62"/>
    <n v="82.39"/>
    <n v="3.6640000000000001"/>
    <n v="72.347128013616839"/>
  </r>
  <r>
    <s v="24"/>
    <x v="10"/>
    <x v="0"/>
    <n v="7.61"/>
    <n v="82.39"/>
    <n v="3.6640000000000001"/>
    <n v="5.0123212153545209"/>
  </r>
  <r>
    <s v="06"/>
    <x v="11"/>
    <x v="0"/>
    <n v="3.63"/>
    <n v="82.39"/>
    <n v="3.6640000000000001"/>
    <n v="-4.3187765160176118E-2"/>
  </r>
  <r>
    <s v="02"/>
    <x v="12"/>
    <x v="0"/>
    <n v="27.73"/>
    <n v="82.39"/>
    <n v="3.6640000000000001"/>
    <n v="30.569316363082084"/>
  </r>
  <r>
    <s v="01"/>
    <x v="13"/>
    <x v="0"/>
    <n v="39.15"/>
    <n v="82.39"/>
    <n v="3.6640000000000001"/>
    <n v="45.075324543352892"/>
  </r>
  <r>
    <s v="20"/>
    <x v="14"/>
    <x v="0"/>
    <n v="29.76"/>
    <n v="82.39"/>
    <n v="3.6640000000000001"/>
    <n v="33.147879988821991"/>
  </r>
  <r>
    <s v="29"/>
    <x v="15"/>
    <x v="0"/>
    <n v="20.190000000000001"/>
    <n v="82.39"/>
    <n v="3.6640000000000001"/>
    <n v="20.991794324619566"/>
  </r>
  <r>
    <s v="32"/>
    <x v="16"/>
    <x v="0"/>
    <n v="54.7"/>
    <n v="82.39"/>
    <n v="3.6640000000000001"/>
    <n v="64.827375962198005"/>
  </r>
  <r>
    <s v="31"/>
    <x v="17"/>
    <x v="0"/>
    <n v="90.33"/>
    <n v="82.39"/>
    <n v="3.6640000000000001"/>
    <n v="100"/>
  </r>
  <r>
    <s v="23"/>
    <x v="18"/>
    <x v="0"/>
    <n v="25.14"/>
    <n v="82.39"/>
    <n v="3.6640000000000001"/>
    <n v="27.279424840586337"/>
  </r>
  <r>
    <s v="27"/>
    <x v="19"/>
    <x v="0"/>
    <n v="16.510000000000002"/>
    <n v="82.39"/>
    <n v="3.6640000000000001"/>
    <n v="16.31735386022407"/>
  </r>
  <r>
    <s v="14"/>
    <x v="20"/>
    <x v="0"/>
    <n v="74.34"/>
    <n v="82.39"/>
    <n v="3.6640000000000001"/>
    <n v="89.774661484134853"/>
  </r>
  <r>
    <s v="17"/>
    <x v="21"/>
    <x v="0"/>
    <n v="76"/>
    <n v="82.39"/>
    <n v="3.6640000000000001"/>
    <n v="91.883240606661076"/>
  </r>
  <r>
    <s v="15"/>
    <x v="22"/>
    <x v="0"/>
    <n v="84.53"/>
    <n v="82.39"/>
    <n v="3.6640000000000001"/>
    <n v="100"/>
  </r>
  <r>
    <s v="13"/>
    <x v="23"/>
    <x v="0"/>
    <n v="73.900000000000006"/>
    <n v="82.39"/>
    <n v="3.6640000000000001"/>
    <n v="89.215760993826692"/>
  </r>
  <r>
    <s v="07"/>
    <x v="24"/>
    <x v="0"/>
    <n v="13.15"/>
    <n v="82.39"/>
    <n v="3.6640000000000001"/>
    <n v="12.04938647968905"/>
  </r>
  <r>
    <s v="21"/>
    <x v="25"/>
    <x v="0"/>
    <n v="33.5"/>
    <n v="82.39"/>
    <n v="3.6640000000000001"/>
    <n v="37.898534156441329"/>
  </r>
  <r>
    <s v="34"/>
    <x v="26"/>
    <x v="0"/>
    <n v="10.88"/>
    <n v="82.39"/>
    <n v="3.6640000000000001"/>
    <n v="9.1659680410537838"/>
  </r>
  <r>
    <s v="03"/>
    <x v="27"/>
    <x v="0"/>
    <n v="3.67"/>
    <n v="82.39"/>
    <n v="3.6640000000000001"/>
    <n v="7.6213703223836889E-3"/>
  </r>
  <r>
    <s v="08"/>
    <x v="28"/>
    <x v="0"/>
    <n v="4.87"/>
    <n v="82.39"/>
    <n v="3.6640000000000001"/>
    <n v="1.5318954347991769"/>
  </r>
  <r>
    <s v="11"/>
    <x v="29"/>
    <x v="0"/>
    <n v="47.08"/>
    <n v="82.39"/>
    <n v="3.6640000000000001"/>
    <n v="55.14823565277036"/>
  </r>
  <r>
    <s v="33"/>
    <x v="30"/>
    <x v="0"/>
    <n v="20.309999999999999"/>
    <n v="82.39"/>
    <n v="3.6640000000000001"/>
    <n v="21.14422173106724"/>
  </r>
  <r>
    <s v="16"/>
    <x v="31"/>
    <x v="0"/>
    <n v="73.64"/>
    <n v="82.39"/>
    <n v="3.6640000000000001"/>
    <n v="88.885501613190058"/>
  </r>
  <r>
    <s v="09"/>
    <x v="32"/>
    <x v="0"/>
    <n v="6.15"/>
    <n v="82.39"/>
    <n v="3.6640000000000001"/>
    <n v="3.1577877702410899"/>
  </r>
  <r>
    <s v="05"/>
    <x v="33"/>
    <x v="0"/>
    <n v="45.44"/>
    <n v="82.39"/>
    <n v="3.6640000000000001"/>
    <n v="53.065061097985414"/>
  </r>
  <r>
    <s v="19"/>
    <x v="34"/>
    <x v="0"/>
    <n v="18.96"/>
    <n v="82.39"/>
    <n v="3.6640000000000001"/>
    <n v="19.429413408530856"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  <r>
    <m/>
    <x v="35"/>
    <x v="1"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s v="35"/>
    <x v="0"/>
    <x v="0"/>
    <n v="97.4"/>
    <n v="100"/>
    <n v="73.38"/>
    <n v="90.232907588279517"/>
  </r>
  <r>
    <s v="35"/>
    <x v="0"/>
    <x v="1"/>
    <n v="97.8"/>
    <n v="100"/>
    <n v="73.38"/>
    <n v="91.735537190082638"/>
  </r>
  <r>
    <s v="35"/>
    <x v="0"/>
    <x v="2"/>
    <n v="96.9"/>
    <n v="100"/>
    <n v="73.38"/>
    <n v="88.354620586025561"/>
  </r>
  <r>
    <s v="28"/>
    <x v="1"/>
    <x v="0"/>
    <n v="92.2"/>
    <n v="100"/>
    <n v="73.38"/>
    <n v="70.698722764838479"/>
  </r>
  <r>
    <s v="28"/>
    <x v="1"/>
    <x v="1"/>
    <n v="91.6"/>
    <n v="100"/>
    <n v="73.38"/>
    <n v="68.444778362133718"/>
  </r>
  <r>
    <s v="28"/>
    <x v="1"/>
    <x v="2"/>
    <n v="93.8"/>
    <n v="100"/>
    <n v="73.38"/>
    <n v="76.70924117205108"/>
  </r>
  <r>
    <s v="12"/>
    <x v="2"/>
    <x v="0"/>
    <n v="87.7"/>
    <n v="100"/>
    <n v="73.38"/>
    <n v="53.794139744552979"/>
  </r>
  <r>
    <s v="12"/>
    <x v="2"/>
    <x v="1"/>
    <n v="87.4"/>
    <n v="100"/>
    <n v="73.38"/>
    <n v="52.667167543200634"/>
  </r>
  <r>
    <s v="12"/>
    <x v="2"/>
    <x v="2"/>
    <n v="89.7"/>
    <n v="100"/>
    <n v="73.38"/>
    <n v="61.307287753568765"/>
  </r>
  <r>
    <s v="18"/>
    <x v="3"/>
    <x v="0"/>
    <n v="96.3"/>
    <n v="100"/>
    <n v="73.38"/>
    <n v="86.1006761833208"/>
  </r>
  <r>
    <s v="18"/>
    <x v="3"/>
    <x v="1"/>
    <n v="96.2"/>
    <n v="100"/>
    <n v="73.38"/>
    <n v="85.725018782870038"/>
  </r>
  <r>
    <s v="18"/>
    <x v="3"/>
    <x v="2"/>
    <n v="97"/>
    <n v="100"/>
    <n v="73.38"/>
    <n v="88.730277986476338"/>
  </r>
  <r>
    <s v="10"/>
    <x v="4"/>
    <x v="0"/>
    <n v="75.599999999999994"/>
    <n v="100"/>
    <n v="73.38"/>
    <n v="8.3395942900075077"/>
  </r>
  <r>
    <s v="10"/>
    <x v="4"/>
    <x v="1"/>
    <n v="75.7"/>
    <n v="100"/>
    <n v="73.38"/>
    <n v="8.715251690458329"/>
  </r>
  <r>
    <s v="10"/>
    <x v="4"/>
    <x v="2"/>
    <n v="75.400000000000006"/>
    <n v="100"/>
    <n v="73.38"/>
    <n v="7.5882794891059726"/>
  </r>
  <r>
    <s v="04"/>
    <x v="5"/>
    <x v="0"/>
    <n v="97.6"/>
    <n v="100"/>
    <n v="73.38"/>
    <n v="90.984222389181042"/>
  </r>
  <r>
    <s v="04"/>
    <x v="5"/>
    <x v="1"/>
    <n v="98"/>
    <n v="100"/>
    <n v="73.38"/>
    <n v="92.486851990984221"/>
  </r>
  <r>
    <s v="04"/>
    <x v="5"/>
    <x v="2"/>
    <n v="98"/>
    <n v="100"/>
    <n v="73.38"/>
    <n v="92.486851990984221"/>
  </r>
  <r>
    <s v="22"/>
    <x v="6"/>
    <x v="0"/>
    <n v="96.6"/>
    <n v="100"/>
    <n v="73.38"/>
    <n v="87.227648384673159"/>
  </r>
  <r>
    <s v="22"/>
    <x v="6"/>
    <x v="1"/>
    <n v="96.4"/>
    <n v="100"/>
    <n v="73.38"/>
    <n v="86.47633358377162"/>
  </r>
  <r>
    <s v="22"/>
    <x v="6"/>
    <x v="2"/>
    <n v="97.3"/>
    <n v="100"/>
    <n v="73.38"/>
    <n v="89.857250187828697"/>
  </r>
  <r>
    <s v="26"/>
    <x v="7"/>
    <x v="0"/>
    <n v="98.1"/>
    <n v="100"/>
    <n v="73.38"/>
    <n v="92.862509391434983"/>
  </r>
  <r>
    <s v="26"/>
    <x v="7"/>
    <x v="1"/>
    <n v="99.5"/>
    <n v="100"/>
    <n v="73.38"/>
    <n v="98.121712997746059"/>
  </r>
  <r>
    <s v="26"/>
    <x v="7"/>
    <x v="2"/>
    <n v="96.6"/>
    <n v="100"/>
    <n v="73.38"/>
    <n v="87.227648384673159"/>
  </r>
  <r>
    <s v="25"/>
    <x v="8"/>
    <x v="0"/>
    <n v="98.1"/>
    <n v="100"/>
    <n v="73.38"/>
    <n v="92.862509391434983"/>
  </r>
  <r>
    <s v="25"/>
    <x v="8"/>
    <x v="1"/>
    <n v="99.5"/>
    <n v="100"/>
    <n v="73.38"/>
    <n v="98.121712997746059"/>
  </r>
  <r>
    <s v="25"/>
    <x v="8"/>
    <x v="2"/>
    <n v="96.6"/>
    <n v="100"/>
    <n v="73.38"/>
    <n v="87.227648384673159"/>
  </r>
  <r>
    <s v="30"/>
    <x v="9"/>
    <x v="0"/>
    <n v="100"/>
    <n v="100"/>
    <n v="73.38"/>
    <n v="100"/>
  </r>
  <r>
    <s v="30"/>
    <x v="9"/>
    <x v="1"/>
    <n v="100"/>
    <n v="100"/>
    <n v="73.38"/>
    <n v="100"/>
  </r>
  <r>
    <s v="30"/>
    <x v="9"/>
    <x v="2"/>
    <n v="100"/>
    <n v="100"/>
    <n v="73.38"/>
    <n v="100"/>
  </r>
  <r>
    <s v="24"/>
    <x v="10"/>
    <x v="0"/>
    <n v="97.5"/>
    <n v="100"/>
    <n v="73.38"/>
    <n v="90.608564988730279"/>
  </r>
  <r>
    <s v="24"/>
    <x v="10"/>
    <x v="1"/>
    <n v="96.7"/>
    <n v="100"/>
    <n v="73.38"/>
    <n v="87.603305785123979"/>
  </r>
  <r>
    <s v="24"/>
    <x v="10"/>
    <x v="2"/>
    <n v="98.7"/>
    <n v="100"/>
    <n v="73.38"/>
    <n v="95.116453794139758"/>
  </r>
  <r>
    <s v="06"/>
    <x v="11"/>
    <x v="0"/>
    <n v="95.1"/>
    <n v="100"/>
    <n v="73.38"/>
    <n v="81.592787377911321"/>
  </r>
  <r>
    <s v="06"/>
    <x v="11"/>
    <x v="1"/>
    <n v="94.9"/>
    <n v="100"/>
    <n v="73.38"/>
    <n v="80.841472577009782"/>
  </r>
  <r>
    <s v="06"/>
    <x v="11"/>
    <x v="2"/>
    <n v="95.7"/>
    <n v="100"/>
    <n v="73.38"/>
    <n v="83.846731780616096"/>
  </r>
  <r>
    <s v="02"/>
    <x v="12"/>
    <x v="0"/>
    <n v="97.9"/>
    <n v="100"/>
    <n v="73.38"/>
    <n v="92.111194590533458"/>
  </r>
  <r>
    <s v="02"/>
    <x v="12"/>
    <x v="1"/>
    <n v="97.9"/>
    <n v="100"/>
    <n v="73.38"/>
    <n v="92.111194590533458"/>
  </r>
  <r>
    <s v="02"/>
    <x v="12"/>
    <x v="2"/>
    <n v="97.9"/>
    <n v="100"/>
    <n v="73.38"/>
    <n v="92.111194590533458"/>
  </r>
  <r>
    <s v="01"/>
    <x v="13"/>
    <x v="0"/>
    <n v="95.3"/>
    <n v="100"/>
    <n v="73.38"/>
    <n v="82.344102178812918"/>
  </r>
  <r>
    <s v="01"/>
    <x v="13"/>
    <x v="1"/>
    <n v="94.6"/>
    <n v="100"/>
    <n v="73.38"/>
    <n v="79.71450037565738"/>
  </r>
  <r>
    <s v="01"/>
    <x v="13"/>
    <x v="2"/>
    <n v="97.8"/>
    <n v="100"/>
    <n v="73.38"/>
    <n v="91.735537190082638"/>
  </r>
  <r>
    <s v="20"/>
    <x v="14"/>
    <x v="0"/>
    <n v="73.5"/>
    <n v="100"/>
    <n v="73.38"/>
    <n v="0.45078888054096367"/>
  </r>
  <r>
    <s v="20"/>
    <x v="14"/>
    <x v="1"/>
    <n v="71.400000000000006"/>
    <n v="100"/>
    <n v="73.38"/>
    <n v="0"/>
  </r>
  <r>
    <s v="20"/>
    <x v="14"/>
    <x v="2"/>
    <n v="83.8"/>
    <n v="100"/>
    <n v="73.38"/>
    <n v="39.143501126972204"/>
  </r>
  <r>
    <s v="29"/>
    <x v="15"/>
    <x v="0"/>
    <n v="97.5"/>
    <n v="100"/>
    <n v="73.38"/>
    <n v="90.608564988730279"/>
  </r>
  <r>
    <s v="29"/>
    <x v="15"/>
    <x v="1"/>
    <n v="96.8"/>
    <n v="100"/>
    <n v="73.38"/>
    <n v="87.978963185574742"/>
  </r>
  <r>
    <s v="29"/>
    <x v="15"/>
    <x v="2"/>
    <n v="98.8"/>
    <n v="100"/>
    <n v="73.38"/>
    <n v="95.492111194590521"/>
  </r>
  <r>
    <s v="32"/>
    <x v="16"/>
    <x v="0"/>
    <n v="99"/>
    <n v="100"/>
    <n v="73.38"/>
    <n v="96.243425995492117"/>
  </r>
  <r>
    <s v="32"/>
    <x v="16"/>
    <x v="1"/>
    <n v="98.5"/>
    <n v="100"/>
    <n v="73.38"/>
    <n v="94.365138993238162"/>
  </r>
  <r>
    <s v="32"/>
    <x v="16"/>
    <x v="2"/>
    <n v="99.5"/>
    <n v="100"/>
    <n v="73.38"/>
    <n v="98.121712997746059"/>
  </r>
  <r>
    <s v="31"/>
    <x v="17"/>
    <x v="0"/>
    <n v="100"/>
    <n v="100"/>
    <n v="73.38"/>
    <n v="100"/>
  </r>
  <r>
    <s v="31"/>
    <x v="17"/>
    <x v="1"/>
    <n v="100"/>
    <n v="100"/>
    <n v="73.38"/>
    <n v="100"/>
  </r>
  <r>
    <s v="31"/>
    <x v="17"/>
    <x v="2"/>
    <n v="100"/>
    <n v="100"/>
    <n v="73.38"/>
    <n v="100"/>
  </r>
  <r>
    <s v="23"/>
    <x v="18"/>
    <x v="0"/>
    <n v="94.1"/>
    <n v="100"/>
    <n v="73.38"/>
    <n v="77.836213373403439"/>
  </r>
  <r>
    <s v="23"/>
    <x v="18"/>
    <x v="1"/>
    <n v="93.7"/>
    <n v="100"/>
    <n v="73.38"/>
    <n v="76.333583771600317"/>
  </r>
  <r>
    <s v="23"/>
    <x v="18"/>
    <x v="2"/>
    <n v="95.5"/>
    <n v="100"/>
    <n v="73.38"/>
    <n v="83.0954169797145"/>
  </r>
  <r>
    <s v="27"/>
    <x v="19"/>
    <x v="0"/>
    <n v="96.3"/>
    <n v="100"/>
    <n v="73.38"/>
    <n v="86.1006761833208"/>
  </r>
  <r>
    <s v="27"/>
    <x v="19"/>
    <x v="1"/>
    <n v="96.1"/>
    <n v="100"/>
    <n v="73.38"/>
    <n v="85.349361382419218"/>
  </r>
  <r>
    <s v="27"/>
    <x v="19"/>
    <x v="2"/>
    <n v="96.5"/>
    <n v="100"/>
    <n v="73.38"/>
    <n v="86.851990984222397"/>
  </r>
  <r>
    <s v="14"/>
    <x v="20"/>
    <x v="0"/>
    <n v="87.4"/>
    <n v="100"/>
    <n v="73.38"/>
    <n v="52.667167543200634"/>
  </r>
  <r>
    <s v="14"/>
    <x v="20"/>
    <x v="1"/>
    <n v="87.1"/>
    <n v="100"/>
    <n v="73.38"/>
    <n v="51.540195341848218"/>
  </r>
  <r>
    <s v="14"/>
    <x v="20"/>
    <x v="2"/>
    <n v="88.2"/>
    <n v="100"/>
    <n v="73.38"/>
    <n v="55.672426746806934"/>
  </r>
  <r>
    <s v="17"/>
    <x v="21"/>
    <x v="0"/>
    <n v="82.1"/>
    <n v="100"/>
    <n v="73.38"/>
    <n v="32.757325319308784"/>
  </r>
  <r>
    <s v="17"/>
    <x v="21"/>
    <x v="1"/>
    <n v="81.2"/>
    <n v="100"/>
    <n v="73.38"/>
    <n v="29.376408715251713"/>
  </r>
  <r>
    <s v="17"/>
    <x v="21"/>
    <x v="2"/>
    <n v="87.5"/>
    <n v="100"/>
    <n v="73.38"/>
    <n v="53.042824943651404"/>
  </r>
  <r>
    <s v="15"/>
    <x v="22"/>
    <x v="0"/>
    <n v="99.4"/>
    <n v="100"/>
    <n v="73.38"/>
    <n v="97.746055597295296"/>
  </r>
  <r>
    <s v="15"/>
    <x v="22"/>
    <x v="1"/>
    <n v="99.4"/>
    <n v="100"/>
    <n v="73.38"/>
    <n v="97.746055597295296"/>
  </r>
  <r>
    <s v="15"/>
    <x v="22"/>
    <x v="2"/>
    <n v="99.4"/>
    <n v="100"/>
    <n v="73.38"/>
    <n v="97.746055597295296"/>
  </r>
  <r>
    <s v="13"/>
    <x v="23"/>
    <x v="0"/>
    <n v="73.2"/>
    <n v="100"/>
    <n v="73.38"/>
    <n v="0"/>
  </r>
  <r>
    <s v="13"/>
    <x v="23"/>
    <x v="1"/>
    <n v="70.8"/>
    <n v="100"/>
    <n v="73.38"/>
    <n v="0"/>
  </r>
  <r>
    <s v="13"/>
    <x v="23"/>
    <x v="2"/>
    <n v="79.900000000000006"/>
    <n v="100"/>
    <n v="73.38"/>
    <n v="24.492862509391468"/>
  </r>
  <r>
    <s v="07"/>
    <x v="24"/>
    <x v="0"/>
    <n v="94.4"/>
    <n v="100"/>
    <n v="73.38"/>
    <n v="78.96318557475584"/>
  </r>
  <r>
    <s v="07"/>
    <x v="24"/>
    <x v="1"/>
    <n v="99.7"/>
    <n v="100"/>
    <n v="73.38"/>
    <n v="98.873027798647641"/>
  </r>
  <r>
    <s v="07"/>
    <x v="24"/>
    <x v="2"/>
    <n v="94.2"/>
    <n v="100"/>
    <n v="73.38"/>
    <n v="78.211870773854258"/>
  </r>
  <r>
    <s v="21"/>
    <x v="25"/>
    <x v="0"/>
    <n v="90.8"/>
    <n v="100"/>
    <n v="73.38"/>
    <n v="65.439519158527418"/>
  </r>
  <r>
    <s v="21"/>
    <x v="25"/>
    <x v="1"/>
    <n v="90"/>
    <n v="100"/>
    <n v="73.38"/>
    <n v="62.434259954921124"/>
  </r>
  <r>
    <s v="21"/>
    <x v="25"/>
    <x v="2"/>
    <n v="95.2"/>
    <n v="100"/>
    <n v="73.38"/>
    <n v="81.968444778362155"/>
  </r>
  <r>
    <s v="34"/>
    <x v="26"/>
    <x v="0"/>
    <n v="99.3"/>
    <n v="100"/>
    <n v="73.38"/>
    <n v="97.370398196844462"/>
  </r>
  <r>
    <s v="34"/>
    <x v="26"/>
    <x v="1"/>
    <n v="100"/>
    <n v="100"/>
    <n v="73.38"/>
    <n v="100"/>
  </r>
  <r>
    <s v="34"/>
    <x v="26"/>
    <x v="2"/>
    <n v="99"/>
    <n v="100"/>
    <n v="73.38"/>
    <n v="96.243425995492117"/>
  </r>
  <r>
    <s v="03"/>
    <x v="27"/>
    <x v="0"/>
    <n v="97.7"/>
    <n v="100"/>
    <n v="73.38"/>
    <n v="91.359879789631876"/>
  </r>
  <r>
    <s v="03"/>
    <x v="27"/>
    <x v="1"/>
    <n v="98.1"/>
    <n v="100"/>
    <n v="73.38"/>
    <n v="92.862509391434983"/>
  </r>
  <r>
    <s v="03"/>
    <x v="27"/>
    <x v="2"/>
    <n v="97.1"/>
    <n v="100"/>
    <n v="73.38"/>
    <n v="89.105935386927101"/>
  </r>
  <r>
    <s v="08"/>
    <x v="28"/>
    <x v="0"/>
    <n v="91.4"/>
    <n v="100"/>
    <n v="73.38"/>
    <n v="67.693463561232178"/>
  </r>
  <r>
    <s v="08"/>
    <x v="28"/>
    <x v="1"/>
    <n v="90.5"/>
    <n v="100"/>
    <n v="73.38"/>
    <n v="64.312546957175059"/>
  </r>
  <r>
    <s v="08"/>
    <x v="28"/>
    <x v="2"/>
    <n v="95.3"/>
    <n v="100"/>
    <n v="73.38"/>
    <n v="82.344102178812918"/>
  </r>
  <r>
    <s v="11"/>
    <x v="29"/>
    <x v="0"/>
    <n v="96.5"/>
    <n v="100"/>
    <n v="73.38"/>
    <n v="86.851990984222397"/>
  </r>
  <r>
    <s v="11"/>
    <x v="29"/>
    <x v="1"/>
    <n v="97.2"/>
    <n v="100"/>
    <n v="73.38"/>
    <n v="89.481592787377934"/>
  </r>
  <r>
    <s v="11"/>
    <x v="29"/>
    <x v="2"/>
    <n v="95.4"/>
    <n v="100"/>
    <n v="73.38"/>
    <n v="82.719759579263737"/>
  </r>
  <r>
    <s v="33"/>
    <x v="30"/>
    <x v="0"/>
    <n v="98.3"/>
    <n v="100"/>
    <n v="73.38"/>
    <n v="93.61382419233658"/>
  </r>
  <r>
    <s v="33"/>
    <x v="30"/>
    <x v="1"/>
    <n v="98.3"/>
    <n v="100"/>
    <n v="73.38"/>
    <n v="93.61382419233658"/>
  </r>
  <r>
    <s v="33"/>
    <x v="30"/>
    <x v="2"/>
    <n v="98.3"/>
    <n v="100"/>
    <n v="73.38"/>
    <n v="93.61382419233658"/>
  </r>
  <r>
    <s v="16"/>
    <x v="31"/>
    <x v="0"/>
    <n v="93.8"/>
    <n v="100"/>
    <n v="73.38"/>
    <n v="76.70924117205108"/>
  </r>
  <r>
    <s v="16"/>
    <x v="31"/>
    <x v="1"/>
    <n v="93.2"/>
    <n v="100"/>
    <n v="73.38"/>
    <n v="74.455296769346376"/>
  </r>
  <r>
    <s v="16"/>
    <x v="31"/>
    <x v="2"/>
    <n v="95.6"/>
    <n v="100"/>
    <n v="73.38"/>
    <n v="83.471074380165263"/>
  </r>
  <r>
    <s v="09"/>
    <x v="32"/>
    <x v="0"/>
    <n v="79.5"/>
    <n v="100"/>
    <n v="73.38"/>
    <n v="22.990232907588293"/>
  </r>
  <r>
    <s v="09"/>
    <x v="32"/>
    <x v="1"/>
    <n v="78.2"/>
    <n v="100"/>
    <n v="73.38"/>
    <n v="18.106686701728048"/>
  </r>
  <r>
    <s v="09"/>
    <x v="32"/>
    <x v="2"/>
    <n v="84.4"/>
    <n v="100"/>
    <n v="73.38"/>
    <n v="41.397445529676972"/>
  </r>
  <r>
    <s v="05"/>
    <x v="33"/>
    <x v="0"/>
    <n v="91.9"/>
    <n v="100"/>
    <n v="73.38"/>
    <n v="69.57175056348612"/>
  </r>
  <r>
    <s v="05"/>
    <x v="33"/>
    <x v="1"/>
    <n v="91.8"/>
    <n v="100"/>
    <n v="73.38"/>
    <n v="69.196093163035314"/>
  </r>
  <r>
    <s v="05"/>
    <x v="33"/>
    <x v="2"/>
    <n v="92.2"/>
    <n v="100"/>
    <n v="73.38"/>
    <n v="70.698722764838479"/>
  </r>
  <r>
    <s v="19"/>
    <x v="34"/>
    <x v="0"/>
    <n v="98.2"/>
    <n v="100"/>
    <n v="73.38"/>
    <n v="93.238166791885817"/>
  </r>
  <r>
    <s v="19"/>
    <x v="34"/>
    <x v="1"/>
    <n v="98.3"/>
    <n v="100"/>
    <n v="73.38"/>
    <n v="93.61382419233658"/>
  </r>
  <r>
    <s v="19"/>
    <x v="34"/>
    <x v="2"/>
    <n v="98.1"/>
    <n v="100"/>
    <n v="73.38"/>
    <n v="92.862509391434983"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  <r>
    <m/>
    <x v="35"/>
    <x v="3"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">
  <r>
    <x v="0"/>
    <x v="0"/>
    <m/>
    <n v="22.647914645974776"/>
    <n v="70.392703700912023"/>
    <n v="37.957157784743991"/>
    <n v="60.405156537753214"/>
    <n v="67.987828794194471"/>
    <n v="81.127161669437243"/>
    <n v="46.217494089834474"/>
    <n v="88.177908046655318"/>
    <n v="49.121627765225959"/>
    <m/>
    <n v="42.891506666051995"/>
    <n v="99.187053832279048"/>
    <n v="90.232907588279517"/>
    <n v="63.028868426778509"/>
  </r>
  <r>
    <x v="0"/>
    <x v="1"/>
    <m/>
    <n v="18.283220174587779"/>
    <n v="99.035200120599981"/>
    <n v="31.556948798328111"/>
    <n v="69.613259668508277"/>
    <n v="53.750280714451762"/>
    <n v="71.944223454130324"/>
    <n v="53.309692671394757"/>
    <n v="83.641478177601755"/>
    <n v="56.840624975101569"/>
    <m/>
    <n v="29.493177862278024"/>
    <m/>
    <n v="91.735537190082638"/>
    <n v="59.927603982460454"/>
  </r>
  <r>
    <x v="0"/>
    <x v="2"/>
    <m/>
    <n v="27.982541222114456"/>
    <n v="39.639707545036558"/>
    <n v="47.361546499477541"/>
    <n v="46.593001841620605"/>
    <n v="92.457707765463667"/>
    <n v="96.90975186478947"/>
    <n v="37.352245862884118"/>
    <n v="95.781642134902498"/>
    <n v="39.008661739942603"/>
    <n v="69.691392109945383"/>
    <n v="65.919030956705271"/>
    <m/>
    <n v="88.354620586025561"/>
    <n v="62.254320844075636"/>
  </r>
  <r>
    <x v="1"/>
    <x v="0"/>
    <n v="79.99702188911499"/>
    <n v="22.647914645974776"/>
    <n v="47.47870656516168"/>
    <n v="21.107628004179727"/>
    <n v="30.939226519336994"/>
    <n v="47.575281499378939"/>
    <n v="89.587556832594032"/>
    <n v="75.768321513002348"/>
    <n v="65.864596355502101"/>
    <n v="50.46363602090014"/>
    <m/>
    <n v="34.634994225470514"/>
    <n v="18.565658105327341"/>
    <n v="70.698722764838479"/>
    <n v="50.409943456983235"/>
  </r>
  <r>
    <x v="1"/>
    <x v="1"/>
    <n v="80.989725517446772"/>
    <n v="25.072744907856443"/>
    <n v="40.84570739428657"/>
    <n v="14.184952978056419"/>
    <n v="29.788213627992604"/>
    <n v="34.620859121005189"/>
    <n v="86.195296140320224"/>
    <n v="80.496453900709199"/>
    <n v="55.677853224295383"/>
    <n v="60.119221097567923"/>
    <m/>
    <n v="18.913101597207515"/>
    <m/>
    <n v="68.444778362133718"/>
    <n v="49.612408989073174"/>
  </r>
  <r>
    <x v="1"/>
    <x v="2"/>
    <n v="81.585347694445815"/>
    <n v="16.585838991270606"/>
    <n v="64.061204492349432"/>
    <n v="36.259143155694879"/>
    <n v="33.70165745856351"/>
    <n v="74.802572437467802"/>
    <n v="96.717328126802627"/>
    <n v="64.539007092198545"/>
    <n v="86.667931555127481"/>
    <n v="30.606365253227665"/>
    <n v="0"/>
    <n v="67.678887050960483"/>
    <m/>
    <n v="76.70924117205108"/>
    <n v="56.147271113858444"/>
  </r>
  <r>
    <x v="2"/>
    <x v="0"/>
    <n v="48.106417828957163"/>
    <n v="85.208535402521832"/>
    <n v="84.261701967287252"/>
    <n v="20.846394984326015"/>
    <n v="42.90976058931858"/>
    <n v="24.395202496628578"/>
    <n v="56.804160317414919"/>
    <n v="66.312056737588634"/>
    <n v="32.929446049358631"/>
    <n v="26.44105721689019"/>
    <m/>
    <n v="27.27566218660991"/>
    <n v="96.113101135584174"/>
    <n v="53.794139744552979"/>
    <n v="51.184433589003007"/>
  </r>
  <r>
    <x v="2"/>
    <x v="1"/>
    <n v="49.148756638705514"/>
    <n v="83.51115421920467"/>
    <n v="86.673701665787277"/>
    <n v="16.666666666666668"/>
    <n v="40.147329650092054"/>
    <n v="17.451103028494714"/>
    <n v="44.071582948877953"/>
    <n v="71.631205673758842"/>
    <n v="17.763618737685178"/>
    <n v="27.409712756234121"/>
    <m/>
    <n v="10.487401002341954"/>
    <m/>
    <n v="52.667167543200634"/>
    <n v="43.135783377587472"/>
  </r>
  <r>
    <x v="2"/>
    <x v="2"/>
    <n v="49.372114955080157"/>
    <n v="96.120271580989353"/>
    <n v="69.789703776287027"/>
    <n v="41.745036572622773"/>
    <n v="57.412523020257808"/>
    <n v="45.021994929609761"/>
    <n v="94.625080326250085"/>
    <n v="37.352245862884118"/>
    <n v="75.050469271068948"/>
    <n v="22.501695069685056"/>
    <n v="84.968402969507324"/>
    <n v="77.143608397298408"/>
    <m/>
    <n v="61.307287753568765"/>
    <n v="62.493110345008439"/>
  </r>
  <r>
    <x v="3"/>
    <x v="0"/>
    <n v="63.617412021640938"/>
    <n v="21.435499515033939"/>
    <n v="39.639707545036558"/>
    <n v="8.0459770114942533"/>
    <n v="38.766114180478795"/>
    <n v="6.6508921441583988"/>
    <n v="14.512588974704538"/>
    <n v="75.768321513002348"/>
    <n v="64.434710504694593"/>
    <n v="18.46014268652409"/>
    <m/>
    <n v="16.688414497267754"/>
    <n v="41.188425678937072"/>
    <n v="86.1006761833208"/>
    <n v="38.100683265868767"/>
  </r>
  <r>
    <x v="3"/>
    <x v="1"/>
    <n v="65.13128505484687"/>
    <n v="17.313288069835114"/>
    <n v="36.926207884224013"/>
    <n v="3.6050156739811885"/>
    <n v="24.26335174953957"/>
    <n v="3.1869262707941717"/>
    <n v="2.6966293085793063"/>
    <n v="78.723404255319139"/>
    <n v="59.236262680987615"/>
    <n v="19.315660544470987"/>
    <m/>
    <n v="7.35284938730143"/>
    <m/>
    <n v="85.725018782870038"/>
    <n v="33.622991638562453"/>
  </r>
  <r>
    <x v="3"/>
    <x v="2"/>
    <n v="67.935672804884092"/>
    <n v="52.473326867119304"/>
    <n v="61.6492047938494"/>
    <n v="33.385579937304072"/>
    <n v="26.335174953959456"/>
    <n v="25.404272354311015"/>
    <n v="78.482383212736522"/>
    <n v="53.900709219858122"/>
    <n v="92.795914123849371"/>
    <n v="12.725706276435183"/>
    <n v="86.256825572120988"/>
    <n v="67.229732854368407"/>
    <m/>
    <n v="88.730277986476338"/>
    <n v="57.484983150559408"/>
  </r>
  <r>
    <x v="4"/>
    <x v="0"/>
    <n v="39.891795304511831"/>
    <n v="-0.14548981571290565"/>
    <n v="3.4597120675359938"/>
    <n v="7.0010449320794148"/>
    <n v="7.9189686924493197"/>
    <n v="0.4015683035454809"/>
    <n v="0"/>
    <n v="72.813238770685558"/>
    <n v="20.30971435571378"/>
    <n v="-0.45266185920800328"/>
    <m/>
    <n v="5.622671397903181"/>
    <n v="5.3044737443792389"/>
    <n v="8.3395942900075077"/>
    <n v="13.112663860299261"/>
  </r>
  <r>
    <x v="4"/>
    <x v="1"/>
    <n v="44.110785724921818"/>
    <n v="0"/>
    <n v="1.3492123313484525"/>
    <n v="2.2988505747126409"/>
    <n v="8.1491712707182007"/>
    <n v="0"/>
    <n v="0"/>
    <n v="75.768321513002348"/>
    <n v="15.127325292227187"/>
    <n v="0.30177457280533621"/>
    <m/>
    <n v="0.78465155769055084"/>
    <m/>
    <n v="8.715251690458329"/>
    <n v="13.05044537732374"/>
  </r>
  <r>
    <x v="4"/>
    <x v="2"/>
    <n v="44.631955129795998"/>
    <n v="16.828322017458774"/>
    <n v="18.534710183161227"/>
    <n v="32.079414838035525"/>
    <n v="6.5377532228360566"/>
    <n v="12.747587754835918"/>
    <n v="54.621632215933062"/>
    <n v="43.262411347517691"/>
    <n v="62.006605329597953"/>
    <n v="0"/>
    <n v="67.697404748757577"/>
    <n v="46.291161254709941"/>
    <m/>
    <n v="7.5882794891059726"/>
    <n v="31.755941348595819"/>
  </r>
  <r>
    <x v="5"/>
    <x v="0"/>
    <n v="11.301930808557094"/>
    <n v="7.1290009699321004"/>
    <m/>
    <n v="47.230929989550674"/>
    <n v="77.670349907918961"/>
    <n v="93.527622474668789"/>
    <n v="97.85054190700933"/>
    <n v="58.037825059101621"/>
    <n v="94.011669008872843"/>
    <n v="23.214254046756025"/>
    <m/>
    <n v="70.846720360869327"/>
    <n v="20.839366918171887"/>
    <n v="90.984222389181042"/>
    <n v="57.720369486715811"/>
  </r>
  <r>
    <x v="5"/>
    <x v="1"/>
    <n v="11.426018762098575"/>
    <n v="7.1290009699321004"/>
    <m/>
    <n v="9.6133751306165074"/>
    <n v="77.670349907918961"/>
    <n v="88.490130069894107"/>
    <n v="96.332408638416595"/>
    <n v="91.134751773049643"/>
    <n v="91.847002765167034"/>
    <n v="6.5270663336847834"/>
    <m/>
    <n v="66.227380359026725"/>
    <m/>
    <n v="92.486851990984221"/>
    <n v="58.080394245526286"/>
  </r>
  <r>
    <x v="5"/>
    <x v="2"/>
    <n v="12.071276120514215"/>
    <n v="7.1290009699321004"/>
    <m/>
    <n v="47.622779519331232"/>
    <n v="77.670349907918961"/>
    <n v="93.677350812147964"/>
    <n v="97.895665065937138"/>
    <n v="56.264775413711554"/>
    <n v="94.078519967068516"/>
    <n v="24.100867675678224"/>
    <n v="71.562672556598557"/>
    <n v="70.984020041573814"/>
    <m/>
    <n v="92.486851990984221"/>
    <n v="62.128677503449701"/>
  </r>
  <r>
    <x v="6"/>
    <x v="0"/>
    <n v="72.799920583709735"/>
    <n v="27.255092143549959"/>
    <n v="9.791211276098597"/>
    <n v="17.580982236154647"/>
    <n v="53.499079189686903"/>
    <n v="9.8638962854905792"/>
    <n v="67.208563303347518"/>
    <n v="85.224586288416063"/>
    <n v="0"/>
    <n v="65.385953103754176"/>
    <m/>
    <n v="8.7595436812507312"/>
    <n v="47.691995020704724"/>
    <n v="87.227648384673159"/>
    <n v="42.483728576679752"/>
  </r>
  <r>
    <x v="6"/>
    <x v="1"/>
    <n v="73.469995532833678"/>
    <n v="20.223084384093106"/>
    <n v="0.14321248209843801"/>
    <n v="11.311389759665621"/>
    <n v="48.895027624309371"/>
    <n v="0.59492314149360481"/>
    <n v="60.352114658607483"/>
    <n v="89.361702127659555"/>
    <n v="0"/>
    <n v="75.140087687917983"/>
    <m/>
    <n v="0"/>
    <m/>
    <n v="86.47633358377162"/>
    <n v="38.830655915204211"/>
  </r>
  <r>
    <x v="6"/>
    <x v="2"/>
    <n v="73.991164937707836"/>
    <n v="58.777885548011653"/>
    <n v="49.287706339036703"/>
    <n v="37.826541274817131"/>
    <n v="67.771639042357251"/>
    <n v="42.668425078725996"/>
    <n v="91.47474289966938"/>
    <n v="63.947990543735202"/>
    <n v="44.553718507191107"/>
    <n v="24.429348554903481"/>
    <n v="1.8958218295600699"/>
    <n v="43.476457995753613"/>
    <m/>
    <n v="89.857250187828697"/>
    <n v="53.073745595330628"/>
  </r>
  <r>
    <x v="7"/>
    <x v="0"/>
    <n v="77.167816548369487"/>
    <n v="5.6741028128030955"/>
    <n v="42.956207130474112"/>
    <n v="16.144200626959243"/>
    <n v="61.325966850828721"/>
    <n v="23.981211672402409"/>
    <n v="93.442210075692842"/>
    <n v="75.17730496453899"/>
    <n v="89.644060220476518"/>
    <n v="28.787351640200718"/>
    <m/>
    <n v="38.45053527957549"/>
    <n v="43.398623072428421"/>
    <n v="92.862509391434983"/>
    <n v="53.000930791245004"/>
  </r>
  <r>
    <x v="7"/>
    <x v="1"/>
    <n v="77.316722092619244"/>
    <n v="6.4015518913676059"/>
    <n v="39.639707545036558"/>
    <n v="0.99268547544409358"/>
    <n v="75.138121546961329"/>
    <n v="13.454987533951277"/>
    <n v="88.59606408209946"/>
    <n v="69.26713947990541"/>
    <n v="82.319521919414896"/>
    <n v="57.032577692755162"/>
    <m/>
    <n v="9.3391333960714675"/>
    <m/>
    <n v="98.121712997746059"/>
    <n v="51.468327137781046"/>
  </r>
  <r>
    <x v="7"/>
    <x v="2"/>
    <n v="77.366357274035849"/>
    <n v="6.1590688651794361"/>
    <n v="46.272706715911653"/>
    <n v="32.863113897596655"/>
    <n v="49.815837937384877"/>
    <n v="33.879300752053929"/>
    <n v="97.999170302519417"/>
    <n v="79.905437352245841"/>
    <n v="95.827143340544168"/>
    <n v="6.8716357192922368"/>
    <n v="96.932327136634143"/>
    <n v="65.824762285049161"/>
    <m/>
    <n v="87.227648384673159"/>
    <n v="59.764962304855423"/>
  </r>
  <r>
    <x v="8"/>
    <x v="0"/>
    <n v="75.579490743038662"/>
    <n v="5.6741028128030955"/>
    <n v="42.956207130474112"/>
    <n v="16.144200626959243"/>
    <n v="61.325966850828721"/>
    <n v="53.345383441283957"/>
    <n v="98.749958989129837"/>
    <n v="75.17730496453899"/>
    <n v="95.631308050594839"/>
    <n v="28.787351640200718"/>
    <m/>
    <n v="52.609960943378574"/>
    <n v="43.398623072428421"/>
    <n v="92.862509391434983"/>
    <n v="57.095566819776487"/>
  </r>
  <r>
    <x v="8"/>
    <x v="1"/>
    <n v="77.01891100411973"/>
    <n v="6.4015518913676059"/>
    <n v="39.639707545036558"/>
    <n v="0.99268547544409358"/>
    <n v="75.138121546961329"/>
    <n v="75.81408700776251"/>
    <n v="97.692425097560175"/>
    <n v="69.26713947990541"/>
    <n v="93.402195726525036"/>
    <n v="57.032577692755162"/>
    <m/>
    <n v="41.513221902702711"/>
    <m/>
    <n v="98.121712997746059"/>
    <n v="61.002861447323859"/>
  </r>
  <r>
    <x v="8"/>
    <x v="2"/>
    <n v="77.068546185536306"/>
    <n v="6.1590688651794361"/>
    <n v="46.272706715911653"/>
    <n v="32.863113897596655"/>
    <n v="49.815837937384877"/>
    <n v="47.33089769728106"/>
    <n v="99.033042634602594"/>
    <n v="79.905437352245841"/>
    <n v="96.293804853230284"/>
    <n v="6.8716357192922368"/>
    <n v="96.932327136634143"/>
    <n v="55.5803672495367"/>
    <m/>
    <n v="87.227648384673159"/>
    <n v="60.104187279161927"/>
  </r>
  <r>
    <x v="9"/>
    <x v="0"/>
    <n v="83.397031816151284"/>
    <n v="53.443258971871977"/>
    <n v="90.593201175849842"/>
    <n v="62.774294670846395"/>
    <n v="80.89318600368324"/>
    <n v="81.554025429121225"/>
    <n v="95.96423142379038"/>
    <n v="37.943262411347476"/>
    <n v="90.025235649194158"/>
    <n v="28.723545236226439"/>
    <m/>
    <n v="72.313809124627284"/>
    <n v="72.347128013616839"/>
    <n v="100"/>
    <n v="73.074785378948206"/>
  </r>
  <r>
    <x v="9"/>
    <x v="1"/>
    <n v="83.769295676775698"/>
    <n v="61.930164888457817"/>
    <n v="90.593201175849842"/>
    <n v="59.900731452455588"/>
    <n v="73.756906077348063"/>
    <n v="72.132266906928166"/>
    <n v="94.269018036731666"/>
    <n v="40.898345153664259"/>
    <n v="87.813647375930273"/>
    <n v="42.692124914714881"/>
    <m/>
    <n v="58.66959229937995"/>
    <m/>
    <n v="100"/>
    <n v="72.20210782985302"/>
  </r>
  <r>
    <x v="9"/>
    <x v="2"/>
    <n v="84.216012309524984"/>
    <n v="41.076624636275461"/>
    <n v="90.593201175849842"/>
    <n v="64.733542319749219"/>
    <n v="86.187845303867391"/>
    <n v="87.482430851556472"/>
    <n v="97.030901962241472"/>
    <n v="35.579196217494044"/>
    <n v="91.364980216685424"/>
    <n v="21.038141735970957"/>
    <n v="91.134425424872688"/>
    <n v="80.899090611214405"/>
    <m/>
    <n v="100"/>
    <n v="74.718184058869426"/>
  </r>
  <r>
    <x v="10"/>
    <x v="0"/>
    <n v="75.405767608080609"/>
    <n v="1.0669253152279286"/>
    <n v="41.750207281224085"/>
    <n v="13.531870428422147"/>
    <n v="67.771639042357251"/>
    <n v="38.187314997119735"/>
    <n v="86.9929116921993"/>
    <n v="86.997635933806137"/>
    <n v="85.034626333644113"/>
    <n v="31.658481331063498"/>
    <m/>
    <n v="37.436323435393533"/>
    <n v="5.0123212153545209"/>
    <n v="90.608564988730279"/>
    <n v="50.881122277124859"/>
  </r>
  <r>
    <x v="10"/>
    <x v="1"/>
    <n v="75.529855561622071"/>
    <n v="100"/>
    <n v="32.705208411848943"/>
    <n v="0.20898641588296779"/>
    <n v="61.325966850828721"/>
    <n v="14.381019404787596"/>
    <n v="79.632483440469088"/>
    <n v="95.271867612293136"/>
    <n v="76.331670940726795"/>
    <n v="46.497047141392969"/>
    <m/>
    <n v="12.768748123270251"/>
    <m/>
    <n v="87.603305785123979"/>
    <n v="56.854679974020542"/>
  </r>
  <r>
    <x v="10"/>
    <x v="2"/>
    <n v="75.554673152330366"/>
    <n v="18.040737148399607"/>
    <n v="56.82520539684932"/>
    <n v="31.948798328108669"/>
    <n v="76.979742173112328"/>
    <n v="67.923248675137103"/>
    <n v="96.186664894430038"/>
    <n v="72.813238770685558"/>
    <n v="95.151686689324265"/>
    <n v="10.685251811663493"/>
    <n v="79.968096202220977"/>
    <n v="68.248063154993432"/>
    <m/>
    <n v="95.116453794139758"/>
    <n v="65.03398924549191"/>
  </r>
  <r>
    <x v="11"/>
    <x v="0"/>
    <n v="16.265448950215902"/>
    <n v="15.858389912706111"/>
    <n v="42.353207205849088"/>
    <n v="34.03866248693835"/>
    <n v="58.103130755064448"/>
    <n v="54.642137379272967"/>
    <n v="87.173880689894304"/>
    <n v="62.765957446808471"/>
    <n v="60.547265502310168"/>
    <n v="12.925472024362348"/>
    <m/>
    <n v="42.609213114805982"/>
    <n v="-4.3187765160176118E-2"/>
    <n v="81.592787377911321"/>
    <n v="43.756335775459938"/>
  </r>
  <r>
    <x v="11"/>
    <x v="1"/>
    <n v="19.119471881669714"/>
    <n v="14.161008729388936"/>
    <n v="39.036707620411548"/>
    <n v="26.985370950888193"/>
    <n v="58.103130755064448"/>
    <n v="45.937377673785811"/>
    <n v="82.613959294185719"/>
    <n v="68.085106382978694"/>
    <n v="47.233954002361841"/>
    <n v="12.865073095594456"/>
    <m/>
    <n v="22.207270819167839"/>
    <m/>
    <n v="80.841472577009782"/>
    <n v="43.09915864854225"/>
  </r>
  <r>
    <x v="11"/>
    <x v="2"/>
    <n v="19.119471881669714"/>
    <n v="20.465567410281277"/>
    <n v="50.192206225974225"/>
    <n v="47.884012539184944"/>
    <n v="58.563535911602195"/>
    <n v="69.379715951771857"/>
    <n v="94.894047831476882"/>
    <n v="52.127659574468055"/>
    <n v="84.05457421862782"/>
    <n v="12.883357625424363"/>
    <n v="42.327750168721991"/>
    <n v="77.150686720794241"/>
    <m/>
    <n v="83.846731780616096"/>
    <n v="54.837639833893363"/>
  </r>
  <r>
    <x v="12"/>
    <x v="0"/>
    <n v="0.90336030178189608"/>
    <n v="50.53346265761396"/>
    <n v="45.669706791286643"/>
    <n v="55.459770114942543"/>
    <n v="80.89318600368324"/>
    <n v="83.490162188552162"/>
    <n v="95.720305600267068"/>
    <n v="80.496453900709199"/>
    <n v="89.81439981509692"/>
    <n v="72.348811887670593"/>
    <m/>
    <n v="36.854148620006079"/>
    <n v="30.569316363082084"/>
    <n v="92.111194590533458"/>
    <n v="62.68186760270968"/>
  </r>
  <r>
    <x v="12"/>
    <x v="1"/>
    <n v="2.4420509256961203"/>
    <n v="46.411251212415138"/>
    <n v="43.25770709278661"/>
    <n v="52.716823406478575"/>
    <n v="79.97237569060772"/>
    <n v="82.270832155883113"/>
    <n v="95.501712091751273"/>
    <n v="82.269503546099273"/>
    <n v="89.04646360150906"/>
    <n v="75.454528175613746"/>
    <m/>
    <n v="30.782361973048573"/>
    <m/>
    <n v="92.111194590533458"/>
    <n v="64.353067038535215"/>
  </r>
  <r>
    <x v="12"/>
    <x v="2"/>
    <n v="3.3851193726113005"/>
    <n v="52.230843840931144"/>
    <n v="39.639707545036558"/>
    <n v="73.615464994775337"/>
    <n v="86.187845303867391"/>
    <n v="93.114044811451208"/>
    <n v="97.445612294697156"/>
    <n v="59.219858156028337"/>
    <n v="96.631880652271079"/>
    <n v="35.127959060440247"/>
    <n v="72.697711516043924"/>
    <n v="84.777319899315685"/>
    <m/>
    <n v="92.111194590533458"/>
    <n v="68.168043233692529"/>
  </r>
  <r>
    <x v="13"/>
    <x v="0"/>
    <n v="0"/>
    <n v="45.926285160038802"/>
    <n v="77.930202758724647"/>
    <n v="36.389759665621732"/>
    <n v="77.900552486187834"/>
    <n v="32.897222584156751"/>
    <n v="80.983822676906811"/>
    <n v="65.130023640661918"/>
    <n v="57.5304029240597"/>
    <n v="51.090616029018129"/>
    <m/>
    <n v="30.332506189203734"/>
    <n v="45.075324543352892"/>
    <n v="82.344102178812918"/>
    <n v="52.579293910518913"/>
  </r>
  <r>
    <x v="13"/>
    <x v="1"/>
    <n v="0"/>
    <n v="45.926285160038802"/>
    <n v="75.819703022537112"/>
    <n v="29.728317659352143"/>
    <n v="74.677716390423569"/>
    <n v="20.143579828579821"/>
    <n v="75.29808907671655"/>
    <n v="74.586288416075632"/>
    <n v="47.224953563959879"/>
    <n v="57.598597938586437"/>
    <m/>
    <n v="14.472899580766752"/>
    <m/>
    <n v="79.71450037565738"/>
    <n v="49.599244251057854"/>
  </r>
  <r>
    <x v="13"/>
    <x v="2"/>
    <n v="0"/>
    <n v="45.926285160038802"/>
    <n v="84.864701891912247"/>
    <n v="54.41483803552768"/>
    <n v="86.418047882136278"/>
    <n v="69.836740412858077"/>
    <n v="97.451922161787934"/>
    <n v="21.394799054373458"/>
    <n v="88.672476790931384"/>
    <n v="25.773951155506392"/>
    <n v="40.855267194306386"/>
    <n v="76.268105319292815"/>
    <m/>
    <n v="91.735537190082638"/>
    <n v="60.277897865288772"/>
  </r>
  <r>
    <x v="14"/>
    <x v="0"/>
    <n v="71.112324415545743"/>
    <n v="15.130940834141619"/>
    <n v="22.454209693223788"/>
    <n v="12.748171368861025"/>
    <n v="27.486187845303839"/>
    <n v="7.4920873911361614"/>
    <n v="26.453583951855975"/>
    <n v="81.678486997635929"/>
    <n v="11.549380366685096"/>
    <n v="47.532118721951733"/>
    <m/>
    <n v="9.1724674106280855"/>
    <n v="33.147879988821991"/>
    <n v="0.45078888054096367"/>
    <n v="28.185279066640927"/>
  </r>
  <r>
    <x v="14"/>
    <x v="1"/>
    <n v="71.161959596962333"/>
    <n v="9.311348205625599"/>
    <n v="15.821210522348689"/>
    <n v="3.7356321839080451"/>
    <n v="22.882136279926307"/>
    <n v="0"/>
    <n v="8.1616325504775258"/>
    <n v="88.770685579196211"/>
    <n v="0"/>
    <n v="56.52420076545657"/>
    <m/>
    <n v="0"/>
    <m/>
    <n v="0"/>
    <n v="23.030733806991773"/>
  </r>
  <r>
    <x v="14"/>
    <x v="2"/>
    <n v="71.360500322628681"/>
    <n v="42.531522793404463"/>
    <n v="54.111705736036782"/>
    <n v="40.438871473354226"/>
    <n v="41.758747697974194"/>
    <n v="32.85260937105555"/>
    <n v="83.763718361400748"/>
    <n v="45.035460992907758"/>
    <n v="67.960765751300087"/>
    <n v="11.903584246994116"/>
    <n v="85.581937542180498"/>
    <n v="40.566105468888722"/>
    <m/>
    <n v="39.143501126972204"/>
    <n v="50.539156221930618"/>
  </r>
  <r>
    <x v="15"/>
    <x v="0"/>
    <n v="82.131334690028282"/>
    <n v="42.046556741028127"/>
    <n v="59.84020501997437"/>
    <n v="34.952978056426332"/>
    <n v="0"/>
    <n v="39.599819436505676"/>
    <n v="87.38472340098113"/>
    <n v="84.042553191489361"/>
    <n v="69.155600250784602"/>
    <n v="35.882681160490037"/>
    <m/>
    <n v="31.435470054551384"/>
    <n v="20.991794324619566"/>
    <n v="90.608564988730279"/>
    <n v="52.159406255046861"/>
  </r>
  <r>
    <x v="15"/>
    <x v="1"/>
    <n v="82.503598550652711"/>
    <n v="30.164888457807955"/>
    <n v="58.63420517072435"/>
    <n v="24.242424242424239"/>
    <n v="0"/>
    <n v="20.730807053886682"/>
    <n v="82.077226516248928"/>
    <n v="87.588652482269495"/>
    <n v="57.892252667477543"/>
    <n v="43.362096814405355"/>
    <m/>
    <n v="9.3552359153950686"/>
    <m/>
    <n v="87.978963185574742"/>
    <n v="48.710862588072246"/>
  </r>
  <r>
    <x v="15"/>
    <x v="2"/>
    <n v="83.099220727651755"/>
    <n v="62.415130940834153"/>
    <n v="61.950704756161898"/>
    <n v="50.757575757575758"/>
    <n v="0"/>
    <n v="67.515087975797712"/>
    <n v="95.236761324557435"/>
    <n v="77.541371158392408"/>
    <n v="85.517050409317477"/>
    <n v="22.616254188590428"/>
    <n v="57.267317013313686"/>
    <n v="64.101496919463557"/>
    <m/>
    <n v="95.492111194590521"/>
    <n v="63.346929412788214"/>
  </r>
  <r>
    <x v="16"/>
    <x v="0"/>
    <n v="87.665657417977854"/>
    <n v="76.721629485935992"/>
    <n v="97.226200346724951"/>
    <n v="69.958202716823408"/>
    <n v="77.209944751381215"/>
    <n v="21.245191205727878"/>
    <n v="92.549902989144641"/>
    <n v="40.307328605200901"/>
    <n v="89.778288333431263"/>
    <n v="36.110440252994728"/>
    <m/>
    <n v="34.601261429624557"/>
    <n v="64.827375962198005"/>
    <n v="96.243425995492117"/>
    <n v="68.034219191742892"/>
  </r>
  <r>
    <x v="16"/>
    <x v="1"/>
    <n v="89.25398322330868"/>
    <n v="87.148399612027163"/>
    <n v="94.814200648224912"/>
    <n v="67.737722048066871"/>
    <n v="77.209944751381215"/>
    <n v="14.892493772568915"/>
    <n v="89.508624170090329"/>
    <n v="47.399527186761183"/>
    <n v="88.486427266508343"/>
    <n v="37.033195673382998"/>
    <m/>
    <n v="23.211276091292383"/>
    <m/>
    <n v="94.365138993238162"/>
    <n v="67.588411119737586"/>
  </r>
  <r>
    <x v="16"/>
    <x v="2"/>
    <n v="89.849605400307723"/>
    <n v="67.022308438409311"/>
    <n v="99.638200045224977"/>
    <n v="72.309299895506783"/>
    <n v="77.209944751381215"/>
    <n v="28.431261979649776"/>
    <n v="95.990149446166015"/>
    <n v="31.442080378250541"/>
    <n v="91.213229493515541"/>
    <n v="34.558819576825655"/>
    <n v="96.10405546352537"/>
    <n v="47.485432542191944"/>
    <m/>
    <n v="98.121712997746059"/>
    <n v="71.490469262207768"/>
  </r>
  <r>
    <x v="17"/>
    <x v="0"/>
    <n v="84.364917853774756"/>
    <n v="0"/>
    <n v="37.227707846536518"/>
    <n v="57.941483803552764"/>
    <n v="97.007366482504608"/>
    <n v="6.6143672043745356"/>
    <n v="99.614638833821928"/>
    <n v="20.803782505910103"/>
    <n v="84.703610821364251"/>
    <n v="12.522208096117261"/>
    <m/>
    <n v="14.342261089638427"/>
    <n v="100"/>
    <n v="100"/>
    <n v="55.010949579815012"/>
  </r>
  <r>
    <x v="17"/>
    <x v="1"/>
    <n v="85.580979798481167"/>
    <n v="0"/>
    <n v="37.227707846536518"/>
    <n v="55.982236154649947"/>
    <n v="96.546961325966848"/>
    <n v="0"/>
    <n v="99.673046328846311"/>
    <n v="81.087470449172571"/>
    <n v="73.569202251552852"/>
    <n v="10.515930143984752"/>
    <m/>
    <n v="0.11883395167314907"/>
    <m/>
    <n v="100"/>
    <n v="53.358530687572006"/>
  </r>
  <r>
    <x v="17"/>
    <x v="2"/>
    <n v="87.367846329478326"/>
    <n v="98.78758486905916"/>
    <n v="37.227707846536518"/>
    <n v="58.463949843260188"/>
    <n v="97.697974217311241"/>
    <n v="9.2658057879494358"/>
    <n v="99.59662390595561"/>
    <n v="3.0732860520093932"/>
    <n v="88.510920394024481"/>
    <n v="13.459194070439548"/>
    <n v="96.932327136634143"/>
    <n v="18.729266794905719"/>
    <m/>
    <n v="100"/>
    <n v="62.239422095966454"/>
  </r>
  <r>
    <x v="18"/>
    <x v="0"/>
    <n v="74.313793616915675"/>
    <n v="24.587778855480121"/>
    <n v="20.042209994723752"/>
    <n v="7.6541274817136875"/>
    <n v="35.313075506445642"/>
    <n v="14.145509142417174"/>
    <n v="55.148727909774067"/>
    <n v="88.770685579196211"/>
    <n v="25.279595422084451"/>
    <n v="40.570594045954891"/>
    <m/>
    <n v="16.108042626516188"/>
    <n v="27.279424840586337"/>
    <n v="77.836213373403439"/>
    <n v="39.003829107323973"/>
  </r>
  <r>
    <x v="18"/>
    <x v="1"/>
    <n v="74.487516751873727"/>
    <n v="19.738118331716784"/>
    <n v="15.821210522348689"/>
    <n v="0"/>
    <n v="33.93186003683239"/>
    <n v="2.029393351296962"/>
    <n v="43.053347906975837"/>
    <n v="93.498817966903076"/>
    <n v="7.1484527313233004"/>
    <n v="49.146347947193568"/>
    <m/>
    <n v="1.1166134559485745"/>
    <m/>
    <n v="76.333583771600317"/>
    <n v="34.692105231167773"/>
  </r>
  <r>
    <x v="18"/>
    <x v="2"/>
    <n v="74.834963021789846"/>
    <n v="43.501454898157128"/>
    <n v="35.117208110348983"/>
    <n v="33.516196447230925"/>
    <n v="39.226519337016555"/>
    <n v="49.191473133953373"/>
    <n v="90.134713464045632"/>
    <n v="72.222222222222214"/>
    <n v="76.415121395265516"/>
    <n v="17.388586841008824"/>
    <n v="13.031474323578108"/>
    <n v="59.470874077700486"/>
    <m/>
    <n v="83.0954169797145"/>
    <n v="52.857401865540936"/>
  </r>
  <r>
    <x v="19"/>
    <x v="0"/>
    <n v="78.954683079366646"/>
    <n v="42.046556741028127"/>
    <n v="57.729705283786835"/>
    <n v="35.214211076280037"/>
    <n v="41.988950276243074"/>
    <n v="55.13956142108588"/>
    <n v="78.256782595264923"/>
    <n v="78.132387706855781"/>
    <n v="78.666520417109027"/>
    <n v="38.194466156188895"/>
    <m/>
    <n v="42.397076390511685"/>
    <n v="16.31735386022407"/>
    <n v="86.1006761833208"/>
    <n v="56.087610091328138"/>
  </r>
  <r>
    <x v="19"/>
    <x v="1"/>
    <n v="79.500670074949127"/>
    <n v="40.106692531522796"/>
    <n v="54.413205698349273"/>
    <n v="22.544409613375134"/>
    <n v="34.162062615101263"/>
    <n v="30.086495223404082"/>
    <n v="64.481057041324192"/>
    <n v="86.997635933806137"/>
    <n v="67.679910244809363"/>
    <n v="48.715573945868428"/>
    <m/>
    <n v="16.537048379775001"/>
    <m/>
    <n v="85.349361382419218"/>
    <n v="52.547843557058677"/>
  </r>
  <r>
    <x v="19"/>
    <x v="2"/>
    <n v="79.674393209907194"/>
    <n v="45.683802133850627"/>
    <n v="61.950704756161898"/>
    <n v="49.190177638453498"/>
    <n v="51.657458563535897"/>
    <n v="85.295767771654099"/>
    <n v="94.838530280579064"/>
    <n v="61.583924349881769"/>
    <n v="91.243050916875845"/>
    <n v="21.846548114969487"/>
    <n v="28.461868826308347"/>
    <n v="73.524617218045549"/>
    <m/>
    <n v="86.851990984222397"/>
    <n v="63.984833443418893"/>
  </r>
  <r>
    <x v="20"/>
    <x v="0"/>
    <n v="53.144388742740858"/>
    <n v="74.296799224054325"/>
    <n v="55.619205547599307"/>
    <n v="32.210031347962378"/>
    <n v="8.8397790055248233"/>
    <n v="22.631101321843211"/>
    <n v="60.305301173438167"/>
    <n v="66.903073286051978"/>
    <n v="72.941840372186931"/>
    <n v="20.424859482362443"/>
    <m/>
    <n v="25.694192481419524"/>
    <n v="89.774661484134853"/>
    <n v="52.667167543200634"/>
    <n v="48.88095392403995"/>
  </r>
  <r>
    <x v="20"/>
    <x v="1"/>
    <n v="56.941480121109834"/>
    <n v="73.569350145489821"/>
    <n v="39.036707620411548"/>
    <n v="22.413793103448278"/>
    <n v="1.4732965009207795"/>
    <n v="10.617749181381807"/>
    <n v="53.136504846079411"/>
    <n v="77.541371158392408"/>
    <n v="64.351446792776827"/>
    <n v="16.988660232737189"/>
    <m/>
    <n v="12.396018835126805"/>
    <m/>
    <n v="51.540195341848218"/>
    <n v="40.000547823310249"/>
  </r>
  <r>
    <x v="20"/>
    <x v="2"/>
    <n v="57.090385665359612"/>
    <n v="75.994180407371488"/>
    <n v="90.291701213537351"/>
    <n v="47.753396029258099"/>
    <n v="19.429097605893155"/>
    <n v="49.497344314939362"/>
    <n v="76.337348003244813"/>
    <n v="41.489361702127617"/>
    <n v="91.373009624037721"/>
    <n v="28.344094918009937"/>
    <n v="96.932327136634143"/>
    <n v="55.433765613749742"/>
    <m/>
    <n v="55.672426746806934"/>
    <n v="60.433726075459234"/>
  </r>
  <r>
    <x v="21"/>
    <x v="0"/>
    <n v="61.830545490643765"/>
    <n v="43.743937924345303"/>
    <n v="47.780206527474178"/>
    <n v="15.229885057471265"/>
    <n v="63.167587476979726"/>
    <n v="25.821876897420932"/>
    <n v="47.376700062461751"/>
    <n v="89.952718676122927"/>
    <n v="72.255382778951756"/>
    <n v="62.665692754246081"/>
    <m/>
    <n v="9.4428934472125903"/>
    <n v="91.883240606661076"/>
    <n v="32.757325319308784"/>
    <n v="51.06984561686923"/>
  </r>
  <r>
    <x v="21"/>
    <x v="1"/>
    <n v="62.153174169851589"/>
    <n v="41.561590688651798"/>
    <n v="45.368206828974138"/>
    <n v="5.0417972831765923"/>
    <n v="67.311233885819505"/>
    <n v="14.423605307405008"/>
    <n v="34.79590095522579"/>
    <n v="95.862884160756494"/>
    <n v="66.226896799562454"/>
    <n v="67.937720620228163"/>
    <m/>
    <n v="-0.17825092750972407"/>
    <m/>
    <n v="29.376408715251713"/>
    <n v="44.156764040616117"/>
  </r>
  <r>
    <x v="21"/>
    <x v="2"/>
    <n v="63.493324068099469"/>
    <n v="55.3831231813773"/>
    <n v="64.664204416974442"/>
    <n v="49.582027168234056"/>
    <n v="46.593001841620605"/>
    <n v="67.270913696872725"/>
    <n v="93.125917480574358"/>
    <n v="58.037825059101621"/>
    <n v="93.654813399587994"/>
    <n v="41.638208488039766"/>
    <n v="70.427633597153189"/>
    <n v="44.429528402464328"/>
    <m/>
    <n v="53.042824943651404"/>
    <n v="61.641795826442419"/>
  </r>
  <r>
    <x v="22"/>
    <x v="0"/>
    <n v="57.661190251650375"/>
    <n v="70.417070805043664"/>
    <n v="73.106203361724582"/>
    <n v="34.69174503657262"/>
    <n v="74.907918968692442"/>
    <n v="37.768823604307606"/>
    <n v="80.108451703333756"/>
    <n v="79.314420803782497"/>
    <n v="74.951026298328301"/>
    <n v="51.881376622976227"/>
    <m/>
    <n v="51.247986185944313"/>
    <n v="100"/>
    <n v="97.746055597295296"/>
    <n v="67.984789941511664"/>
  </r>
  <r>
    <x v="22"/>
    <x v="1"/>
    <n v="58.728346652107014"/>
    <n v="65.809893307468485"/>
    <n v="82.151202231099717"/>
    <n v="12.095088819226751"/>
    <n v="76.289134438305709"/>
    <n v="12.258625608185085"/>
    <n v="60.849946268303235"/>
    <n v="84.042553191489361"/>
    <n v="55.025918010737541"/>
    <n v="53.950589592811482"/>
    <m/>
    <n v="15.588841818297022"/>
    <m/>
    <n v="97.746055597295296"/>
    <n v="56.211349627943896"/>
  </r>
  <r>
    <x v="22"/>
    <x v="2"/>
    <n v="58.976522559189945"/>
    <n v="75.509214354995152"/>
    <n v="64.061204492349432"/>
    <n v="50.757575757575758"/>
    <n v="73.987108655616936"/>
    <n v="60.791951274379407"/>
    <n v="97.489384200716714"/>
    <n v="73.99527186761226"/>
    <n v="92.119846700525912"/>
    <n v="50.112977474563891"/>
    <n v="57.850174857353196"/>
    <n v="83.430607171741954"/>
    <m/>
    <n v="97.746055597295296"/>
    <n v="72.063684227993519"/>
  </r>
  <r>
    <x v="23"/>
    <x v="0"/>
    <n v="49.545838090038217"/>
    <n v="99.030067895247356"/>
    <n v="76.724202909474641"/>
    <n v="27.37722048066875"/>
    <n v="85.267034990791885"/>
    <n v="3.4899136400015789"/>
    <n v="75.146557810004452"/>
    <n v="0"/>
    <n v="69.950154004047121"/>
    <n v="57.700994960398248"/>
    <m/>
    <n v="17.706967891869006"/>
    <n v="89.215760993826692"/>
    <n v="0"/>
    <n v="50.088824128182154"/>
  </r>
  <r>
    <x v="23"/>
    <x v="1"/>
    <n v="50.414453764828501"/>
    <n v="99.27255092143551"/>
    <n v="74.915203135599597"/>
    <n v="13.923719958202716"/>
    <n v="83.885819521178632"/>
    <n v="3.5156309751921451"/>
    <n v="66.496983494073874"/>
    <n v="0"/>
    <n v="61.00910987025869"/>
    <n v="66.472492692425575"/>
    <m/>
    <n v="4.0403462292912202"/>
    <m/>
    <n v="0"/>
    <n v="43.662192546873875"/>
  </r>
  <r>
    <x v="23"/>
    <x v="2"/>
    <n v="50.538541718369977"/>
    <n v="98.78758486905916"/>
    <n v="82.151202231099717"/>
    <n v="52.586206896551722"/>
    <n v="88.029465930018404"/>
    <n v="3.4262291815170478"/>
    <n v="96.565707669427809"/>
    <n v="0"/>
    <n v="90.394815193321847"/>
    <n v="35.265828523722561"/>
    <n v="55.764157310264416"/>
    <n v="51.549953311817021"/>
    <m/>
    <n v="24.492862509391468"/>
    <n v="56.119427334197013"/>
  </r>
  <r>
    <x v="24"/>
    <x v="0"/>
    <n v="20.633344914875657"/>
    <n v="50.53346265761396"/>
    <n v="54.714705660661792"/>
    <n v="47.361546499477541"/>
    <n v="47.974217311233865"/>
    <n v="74.503051472340559"/>
    <n v="98.843180111052348"/>
    <n v="62.765957446808471"/>
    <n v="96.29418574729975"/>
    <n v="4.2982113333240628"/>
    <m/>
    <n v="89.722170299947678"/>
    <n v="12.04938647968905"/>
    <n v="78.96318557475584"/>
    <n v="56.819738885313882"/>
  </r>
  <r>
    <x v="24"/>
    <x v="1"/>
    <n v="21.452325408249365"/>
    <n v="50.53346265761396"/>
    <n v="53.81020577372427"/>
    <n v="59.117032392894465"/>
    <n v="76.289134438305709"/>
    <n v="48.174618539665524"/>
    <n v="97.073587972891374"/>
    <n v="65.721040189125262"/>
    <n v="91.988754581182803"/>
    <n v="0"/>
    <m/>
    <n v="74.575339183662251"/>
    <m/>
    <n v="98.873027798647641"/>
    <n v="61.467377411330204"/>
  </r>
  <r>
    <x v="24"/>
    <x v="2"/>
    <n v="22.494664217997709"/>
    <n v="50.53346265761396"/>
    <n v="56.22220547222431"/>
    <n v="47.100313479623829"/>
    <n v="47.513812154696112"/>
    <n v="75.141721761802728"/>
    <n v="98.886106552060042"/>
    <n v="62.765957446808471"/>
    <n v="96.404277072156589"/>
    <n v="4.4618041344636792"/>
    <n v="66.531689060678559"/>
    <n v="90.089599346644448"/>
    <m/>
    <n v="78.211870773854258"/>
    <n v="61.258268010048056"/>
  </r>
  <r>
    <x v="25"/>
    <x v="0"/>
    <n v="72.005757681044329"/>
    <n v="3.0067895247332737"/>
    <n v="26.072209240973841"/>
    <n v="12.486938349007312"/>
    <n v="29.558011049723724"/>
    <n v="7.5016016762774766"/>
    <n v="22.144072928712074"/>
    <n v="68.676122931442052"/>
    <n v="14.972201763655571"/>
    <n v="30.746326891349192"/>
    <m/>
    <n v="7.3317182930854266"/>
    <n v="37.898534156441329"/>
    <n v="65.439519158527418"/>
    <n v="30.603061818844079"/>
  </r>
  <r>
    <x v="25"/>
    <x v="1"/>
    <n v="72.055392862460906"/>
    <n v="2.0368574199805924"/>
    <n v="24.564709429411323"/>
    <n v="8.0459770114942533"/>
    <n v="29.558011049723724"/>
    <n v="1.3525339174807498"/>
    <n v="11.93050766368472"/>
    <n v="71.040189125295484"/>
    <n v="4.9874218768589929"/>
    <n v="32.663745293299726"/>
    <m/>
    <n v="0.35484887720393149"/>
    <m/>
    <n v="62.434259954921124"/>
    <n v="26.752037873484628"/>
  </r>
  <r>
    <x v="25"/>
    <x v="2"/>
    <n v="72.303568769543844"/>
    <n v="8.5838991270611054"/>
    <n v="33.308208336473953"/>
    <n v="31.948798328108669"/>
    <n v="29.558011049723724"/>
    <n v="40.511273337729264"/>
    <n v="76.972942786105847"/>
    <n v="53.900709219858122"/>
    <n v="65.8777636140656"/>
    <n v="20.120216002604273"/>
    <n v="31.652248604208825"/>
    <n v="44.785227943162838"/>
    <m/>
    <n v="81.968444778362155"/>
    <n v="45.499331684385247"/>
  </r>
  <r>
    <x v="26"/>
    <x v="0"/>
    <n v="95.929915123839777"/>
    <n v="49.80601357904947"/>
    <n v="100"/>
    <n v="54.806687565308266"/>
    <n v="29.788213627992604"/>
    <n v="90.551367864117879"/>
    <n v="96.786916396233224"/>
    <n v="60.401891252955053"/>
    <n v="66.392148543159863"/>
    <n v="26.78786043355408"/>
    <m/>
    <n v="69.733613048514925"/>
    <n v="9.1659680410537838"/>
    <n v="97.370398196844462"/>
    <n v="65.193922590201794"/>
  </r>
  <r>
    <x v="26"/>
    <x v="1"/>
    <n v="96.10363825879783"/>
    <n v="35.257032007759456"/>
    <n v="100"/>
    <n v="44.879832810867292"/>
    <n v="25.184162062615073"/>
    <n v="88.33353051979617"/>
    <n v="94.210621141004268"/>
    <n v="64.539007092198545"/>
    <n v="36.894035256145564"/>
    <n v="26.581516274419307"/>
    <m/>
    <n v="51.574880898700513"/>
    <m/>
    <n v="100"/>
    <n v="63.629854693525338"/>
  </r>
  <r>
    <x v="26"/>
    <x v="2"/>
    <n v="97.518240929170602"/>
    <n v="67.507274490785647"/>
    <n v="97.829200271349947"/>
    <n v="59.378265412748178"/>
    <n v="31.39963167587474"/>
    <n v="91.574878340230867"/>
    <n v="97.975851730034037"/>
    <n v="57.44680851063827"/>
    <n v="80.045979432925506"/>
    <n v="26.858980112213469"/>
    <n v="48.002944965948821"/>
    <n v="78.113692244065064"/>
    <m/>
    <n v="96.243425995492117"/>
    <n v="71.530398008575162"/>
  </r>
  <r>
    <x v="27"/>
    <x v="0"/>
    <n v="3.707748051819129"/>
    <n v="27.497575169738113"/>
    <n v="41.750207281224085"/>
    <n v="42.52873563218391"/>
    <n v="73.296500920810303"/>
    <n v="39.477523012033608"/>
    <n v="95.472381568174384"/>
    <n v="63.356973995271851"/>
    <n v="68.575320322567919"/>
    <n v="17.11375775109688"/>
    <m/>
    <n v="54.617603729675402"/>
    <n v="7.6213703223836889E-3"/>
    <n v="91.359879789631876"/>
    <n v="47.597063738042294"/>
  </r>
  <r>
    <x v="27"/>
    <x v="1"/>
    <n v="8.2741847421452235"/>
    <n v="20.950533462657617"/>
    <n v="32.403708449536445"/>
    <n v="37.565308254963433"/>
    <n v="70.994475138121544"/>
    <n v="23.266186227930298"/>
    <n v="93.995519316134647"/>
    <n v="62.765957446808471"/>
    <n v="57.544582611870268"/>
    <n v="18.540333250436085"/>
    <m/>
    <n v="38.862751674348637"/>
    <m/>
    <n v="92.862509391434983"/>
    <n v="46.502170830532314"/>
  </r>
  <r>
    <x v="27"/>
    <x v="2"/>
    <n v="8.4479078771032814"/>
    <n v="40.834141610087286"/>
    <n v="59.237205095349353"/>
    <n v="50.88819226750261"/>
    <n v="76.519337016574568"/>
    <n v="65.145673555521498"/>
    <n v="97.810765078565908"/>
    <n v="63.947990543735202"/>
    <n v="85.534197008287421"/>
    <n v="14.577292338263327"/>
    <n v="56.929872998343441"/>
    <n v="79.56298113637115"/>
    <m/>
    <n v="89.105935386927101"/>
    <n v="60.657037839433237"/>
  </r>
  <r>
    <x v="28"/>
    <x v="0"/>
    <n v="24.554524246786119"/>
    <n v="40.59165858389914"/>
    <n v="46.574206678224165"/>
    <n v="13.00940438871473"/>
    <n v="44.060773480662959"/>
    <n v="30.167615748929748"/>
    <n v="55.491142695470828"/>
    <n v="72.222222222222214"/>
    <n v="62.267752349168823"/>
    <n v="44.064228414568532"/>
    <m/>
    <n v="20.667810889816792"/>
    <n v="1.5318954347991769"/>
    <n v="67.693463561232178"/>
    <n v="40.222822976499643"/>
  </r>
  <r>
    <x v="28"/>
    <x v="1"/>
    <n v="26.961830545490638"/>
    <n v="37.681862269641123"/>
    <n v="41.448707318911588"/>
    <n v="5.6948798328108667"/>
    <n v="42.679558011049707"/>
    <n v="15.65720584431558"/>
    <n v="43.698608785113045"/>
    <n v="79.314420803782497"/>
    <n v="52.084103709838658"/>
    <n v="53.335792509303701"/>
    <m/>
    <n v="5.0411636396308745"/>
    <m/>
    <n v="64.312546957175059"/>
    <n v="38.99255668558861"/>
  </r>
  <r>
    <x v="28"/>
    <x v="2"/>
    <n v="35.325358614185731"/>
    <n v="52.473326867119304"/>
    <n v="67.377704077786987"/>
    <n v="36.259143155694879"/>
    <n v="48.434622467771618"/>
    <n v="74.720100518476812"/>
    <n v="91.698713045948281"/>
    <n v="39.716312056737543"/>
    <n v="92.312693958859398"/>
    <n v="10.84192337890874"/>
    <n v="62.789128167372212"/>
    <n v="68.647569434860102"/>
    <m/>
    <n v="82.344102178812918"/>
    <n v="58.687745994041116"/>
  </r>
  <r>
    <x v="29"/>
    <x v="0"/>
    <n v="45.872834665210696"/>
    <n v="54.170708050436467"/>
    <n v="92.402200949724872"/>
    <n v="33.385579937304072"/>
    <n v="72.145488029465923"/>
    <n v="27.245428261647568"/>
    <n v="90.076935284015875"/>
    <n v="93.498817966903076"/>
    <n v="89.972983514203634"/>
    <n v="69.31950863281962"/>
    <m/>
    <n v="39.629641473980456"/>
    <n v="55.14823565277036"/>
    <n v="86.851990984222397"/>
    <n v="65.363104107900384"/>
  </r>
  <r>
    <x v="29"/>
    <x v="1"/>
    <n v="46.54290961433464"/>
    <n v="70.417070805043664"/>
    <n v="83.960202004974732"/>
    <n v="23.197492163009407"/>
    <n v="73.06629834254143"/>
    <n v="11.001639837155089"/>
    <n v="86.902031344190263"/>
    <n v="97.04491725768321"/>
    <n v="86.559243433534903"/>
    <n v="81.150407573799839"/>
    <m/>
    <n v="22.158271242271706"/>
    <m/>
    <n v="89.481592787377934"/>
    <n v="64.290173033826406"/>
  </r>
  <r>
    <x v="29"/>
    <x v="2"/>
    <n v="47.883059512582513"/>
    <n v="42.531522793404463"/>
    <n v="95.417200572849922"/>
    <n v="48.014629049111811"/>
    <n v="69.84346224677715"/>
    <n v="69.202832606335079"/>
    <n v="98.277653298660042"/>
    <n v="82.269503546099273"/>
    <n v="97.636837659086083"/>
    <n v="35.69098415368844"/>
    <n v="37.327443401435659"/>
    <n v="84.757866867647806"/>
    <m/>
    <n v="82.719759579263737"/>
    <n v="68.582519637457068"/>
  </r>
  <r>
    <x v="30"/>
    <x v="0"/>
    <n v="90.916761800764391"/>
    <n v="35.741998060135799"/>
    <n v="69.186703851662017"/>
    <n v="43.312434691745032"/>
    <n v="12.292817679557974"/>
    <n v="54.609247026891282"/>
    <n v="90.972617760815481"/>
    <n v="69.26713947990541"/>
    <n v="62.937940185843011"/>
    <n v="46.511405981528924"/>
    <m/>
    <n v="46.711654401602317"/>
    <n v="21.14422173106724"/>
    <n v="93.61382419233658"/>
    <n v="56.7091359110658"/>
  </r>
  <r>
    <x v="30"/>
    <x v="1"/>
    <n v="91.462748796346858"/>
    <n v="24.102812803103781"/>
    <n v="58.935705133036855"/>
    <n v="34.56112852664576"/>
    <n v="2.8545119705340265"/>
    <n v="44.573383866331305"/>
    <n v="87.468279854133797"/>
    <n v="71.631205673758842"/>
    <n v="48.773133442422093"/>
    <n v="59.878091910163064"/>
    <m/>
    <n v="26.825983594805887"/>
    <m/>
    <n v="93.61382419233658"/>
    <n v="53.723400813634896"/>
  </r>
  <r>
    <x v="30"/>
    <x v="2"/>
    <n v="93.125527373802541"/>
    <n v="49.563530552861302"/>
    <n v="81.849702268787212"/>
    <n v="52.586206896551722"/>
    <n v="24.26335174953957"/>
    <n v="65.358587794499826"/>
    <n v="94.72608885952539"/>
    <n v="65.721040189125262"/>
    <n v="77.727817042530603"/>
    <n v="29.949140377045332"/>
    <n v="49.045953739493207"/>
    <n v="68.011053215128257"/>
    <m/>
    <n v="93.61382419233658"/>
    <n v="65.041678788555913"/>
  </r>
  <r>
    <x v="31"/>
    <x v="0"/>
    <n v="59.100610512731421"/>
    <n v="3.7342386032977672"/>
    <n v="38.433707695786538"/>
    <n v="-0.31347962382445399"/>
    <n v="52.348066298342523"/>
    <n v="18.113618579330637"/>
    <n v="59.196603071982778"/>
    <n v="81.087470449172571"/>
    <n v="81.733910621914248"/>
    <n v="26.920294762377601"/>
    <m/>
    <n v="15.285917464488652"/>
    <n v="88.885501613190058"/>
    <n v="76.70924117205108"/>
    <n v="46.248900093910876"/>
  </r>
  <r>
    <x v="31"/>
    <x v="1"/>
    <n v="60.167766913188061"/>
    <n v="4.2192046556741083"/>
    <n v="30.594708675661415"/>
    <n v="0"/>
    <n v="46.132596685082852"/>
    <n v="8.9103093984632764"/>
    <n v="47.330355358185031"/>
    <n v="82.860520094562631"/>
    <n v="75.701054952192422"/>
    <n v="29.03344286563415"/>
    <m/>
    <n v="2.5098444502313266"/>
    <m/>
    <n v="74.455296769346376"/>
    <n v="38.49292506818513"/>
  </r>
  <r>
    <x v="31"/>
    <x v="2"/>
    <n v="60.713753908770542"/>
    <n v="2.2793404461687627"/>
    <n v="65.568704303911957"/>
    <n v="17.189132706374085"/>
    <n v="67.771639042357251"/>
    <n v="41.915875796879348"/>
    <n v="89.885942606302876"/>
    <n v="72.813238770685558"/>
    <n v="96.450156877678808"/>
    <n v="18.516369645454432"/>
    <n v="55.39603656666052"/>
    <n v="48.328312339988869"/>
    <m/>
    <n v="83.471074380165263"/>
    <n v="55.407659799338333"/>
  </r>
  <r>
    <x v="32"/>
    <x v="0"/>
    <n v="38.377922271305906"/>
    <n v="41.561590688651798"/>
    <n v="-0.15828748021407096"/>
    <n v="20.715778474399158"/>
    <n v="19.889502762430915"/>
    <n v="18.01273524013623"/>
    <n v="13.782140007305447"/>
    <n v="75.17730496453899"/>
    <n v="50.014380288985471"/>
    <n v="16.302917739331352"/>
    <m/>
    <n v="16.690172485081398"/>
    <n v="3.1577877702410899"/>
    <n v="22.990232907588293"/>
    <n v="25.885706009214001"/>
  </r>
  <r>
    <x v="32"/>
    <x v="1"/>
    <n v="38.576462996972246"/>
    <n v="36.711930164888464"/>
    <n v="0"/>
    <n v="15.099268547544408"/>
    <n v="18.278084714548772"/>
    <n v="10.659928119620785"/>
    <n v="0"/>
    <n v="80.496453900709199"/>
    <n v="40.666975674026304"/>
    <n v="40.780301160105111"/>
    <m/>
    <n v="3.7708273630904663"/>
    <m/>
    <n v="18.106686701728048"/>
    <n v="25.262243278602813"/>
  </r>
  <r>
    <x v="32"/>
    <x v="2"/>
    <n v="39.122449992554714"/>
    <n v="62.900096993210475"/>
    <n v="23.961709504786313"/>
    <n v="37.173458725182854"/>
    <n v="24.723756906077313"/>
    <n v="43.158174907702509"/>
    <n v="74.747953073436079"/>
    <n v="52.718676122931406"/>
    <n v="83.000641052298178"/>
    <n v="2.8318938419105146"/>
    <n v="56.991226455610764"/>
    <n v="60.872293406365173"/>
    <m/>
    <n v="41.397445529676972"/>
    <n v="46.430752039364862"/>
  </r>
  <r>
    <x v="33"/>
    <x v="0"/>
    <n v="13.957413014344558"/>
    <n v="40.349175557710964"/>
    <n v="9.791211276098597"/>
    <n v="35.214211076280037"/>
    <n v="65.239410681399619"/>
    <n v="52.663157079482701"/>
    <n v="83.847657978481834"/>
    <n v="59.219858156028337"/>
    <n v="88.688274396513293"/>
    <n v="33.111980631977012"/>
    <m/>
    <n v="43.076406032431066"/>
    <n v="53.065061097985414"/>
    <n v="69.57175056348612"/>
    <n v="49.830428272478429"/>
  </r>
  <r>
    <x v="33"/>
    <x v="1"/>
    <n v="15.471286047550493"/>
    <n v="45.441319107662473"/>
    <n v="15.218210597723672"/>
    <n v="29.467084639498431"/>
    <n v="62.70718232044198"/>
    <n v="44.524355295368558"/>
    <n v="79.027703973232704"/>
    <n v="67.49408983451535"/>
    <n v="86.763608734375069"/>
    <n v="19.589338961273384"/>
    <m/>
    <n v="27.969299020362865"/>
    <m/>
    <n v="69.196093163035314"/>
    <n v="46.905797641253365"/>
  </r>
  <r>
    <x v="33"/>
    <x v="2"/>
    <n v="15.893185089591494"/>
    <n v="27.012609117361791"/>
    <n v="0"/>
    <n v="46.969696969696962"/>
    <n v="71.224677716390417"/>
    <n v="71.969659853613095"/>
    <n v="95.281338001892252"/>
    <n v="37.943262411347476"/>
    <n v="94.188604989813541"/>
    <n v="13.828699963428251"/>
    <n v="50.947910914780024"/>
    <n v="78.912811829519242"/>
    <m/>
    <n v="70.698722764838479"/>
    <n v="51.913167663251777"/>
  </r>
  <r>
    <x v="34"/>
    <x v="0"/>
    <n v="68.680200526132921"/>
    <n v="1.7943743937924397"/>
    <n v="60.744704906911885"/>
    <n v="12.356321839080456"/>
    <n v="37.845303867403288"/>
    <n v="18.859315663748603"/>
    <n v="39.068603287894256"/>
    <n v="79.314420803782497"/>
    <n v="49.167357000352638"/>
    <n v="23.27157225374561"/>
    <m/>
    <n v="15.805955845871797"/>
    <n v="19.429413408530856"/>
    <n v="93.238166791885817"/>
    <n v="39.96736235301023"/>
  </r>
  <r>
    <x v="34"/>
    <x v="1"/>
    <n v="68.903558842507564"/>
    <n v="9.6993210475264671E-2"/>
    <n v="61.347704831536888"/>
    <n v="3.2131661442006236"/>
    <n v="33.93186003683239"/>
    <n v="5.0971428039185103"/>
    <n v="19.545397089308437"/>
    <n v="81.087470449172571"/>
    <n v="40.439876030511392"/>
    <n v="24.257119426483282"/>
    <m/>
    <n v="1.3121156483111842"/>
    <m/>
    <n v="93.61382419233658"/>
    <n v="36.070519058799555"/>
  </r>
  <r>
    <x v="34"/>
    <x v="2"/>
    <n v="70.54151982925498"/>
    <n v="6.6440349175557776"/>
    <n v="58.935705133036855"/>
    <n v="31.556948798328111"/>
    <n v="47.283609576427239"/>
    <n v="48.587650400853491"/>
    <n v="81.241624577807443"/>
    <n v="73.99527186761226"/>
    <n v="67.480096709841888"/>
    <n v="20.943193829510083"/>
    <n v="32.327136634149326"/>
    <n v="47.11480056158247"/>
    <m/>
    <n v="92.862509391434983"/>
    <n v="52.270315555953452"/>
  </r>
  <r>
    <x v="35"/>
    <x v="3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726B0-B142-4F2B-9C36-6E26000DFBF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numFmtId="1"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/>
  </dataFields>
  <formats count="2">
    <format dxfId="19">
      <pivotArea collapsedLevelsAreSubtotals="1" fieldPosition="0">
        <references count="1">
          <reference field="1" count="3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  <format dxfId="1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4DA90-8FB1-49C8-87C1-BCA773BDF26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 numFmtId="1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1D3E5-0644-49C8-98AC-FFCD6DD6A61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 numFmtId="1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18384-F6BA-4B69-908B-BE6D3593C3C8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 numFmtId="1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511CB-8A6C-485E-9CF5-1FCE5B212860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 numFmtId="1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B0D55-1314-4B6A-AB07-DF7487274E77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9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8" baseField="0" baseItem="0" numFmtId="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F1FDE-C250-4590-AE4E-B80236A7B36D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11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_x000a_Score" fld="10" baseField="0" baseItem="0"/>
  </dataFields>
  <formats count="1">
    <format dxfId="12">
      <pivotArea collapsedLevelsAreSubtotals="1" fieldPosition="0">
        <references count="1">
          <reference field="1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FFEC8-005F-419A-BCDE-8C72FFA5685C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 numFmtId="1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B25A3-6C93-44B3-9D10-1A72C2B6BB95}" name="PivotTable8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14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_x000a_Scores" fld="13" baseField="0" baseItem="0"/>
  </dataFields>
  <formats count="1">
    <format dxfId="10">
      <pivotArea collapsedLevelsAreSubtotals="1" fieldPosition="0">
        <references count="1">
          <reference field="1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11FC5-8A20-439D-B60A-712A816114D6}" name="PivotTable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9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8" baseField="0" baseItem="0" numFmtId="1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495EA-642E-4BE0-ABF2-88D9306245D4}" name="PivotTable1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 numFmtId="1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5A513-9B40-4255-BFC1-99D062A86D34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11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Scores" fld="10" baseField="0" baseItem="0"/>
  </dataFields>
  <formats count="1">
    <format dxfId="7">
      <pivotArea collapsedLevelsAreSubtotals="1" fieldPosition="0">
        <references count="1">
          <reference field="1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A91E6-1BCA-4F23-A09F-F6FF0694994F}" name="PivotTable1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/>
  </dataFields>
  <formats count="1">
    <format dxfId="6">
      <pivotArea collapsedLevelsAreSubtotals="1" fieldPosition="0">
        <references count="1">
          <reference field="1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A6BC9-B8BF-4D7D-A16B-E090B87BD7B4}" name="PivotTable1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7">
    <pivotField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2" hier="-1"/>
  </pageFields>
  <dataFields count="1">
    <dataField name="Sum of Index _x000a_Score" fld="6" baseField="0" baseItem="0"/>
  </dataFields>
  <formats count="1">
    <format dxfId="5">
      <pivotArea collapsedLevelsAreSubtotals="1" fieldPosition="0">
        <references count="1">
          <reference field="1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A720A-2A45-4472-B3C4-233E52B9B3FA}" name="PivotTable1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 rowPageCount="1" colPageCount="1"/>
  <pivotFields count="17"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1" hier="-1"/>
  </pageFields>
  <dataFields count="1">
    <dataField name="Sum of Composite Index" fld="16" baseField="0" baseItem="0"/>
  </dataFields>
  <formats count="1">
    <format dxfId="4">
      <pivotArea collapsedLevelsAreSubtotals="1" fieldPosition="0">
        <references count="1">
          <reference field="0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6A1C5-C238-4375-96C1-EBBBDC9724DC}">
  <dimension ref="D2:G12"/>
  <sheetViews>
    <sheetView tabSelected="1" workbookViewId="0">
      <selection activeCell="K12" sqref="K12"/>
    </sheetView>
  </sheetViews>
  <sheetFormatPr defaultRowHeight="14.5" x14ac:dyDescent="0.35"/>
  <sheetData>
    <row r="2" spans="4:7" ht="57.5" x14ac:dyDescent="1.25">
      <c r="D2" s="39" t="s">
        <v>162</v>
      </c>
      <c r="E2" s="39"/>
      <c r="F2" s="39"/>
      <c r="G2" s="49" t="s">
        <v>163</v>
      </c>
    </row>
    <row r="6" spans="4:7" ht="14.5" customHeight="1" x14ac:dyDescent="0.6">
      <c r="D6" s="40" t="s">
        <v>160</v>
      </c>
    </row>
    <row r="7" spans="4:7" ht="14" customHeight="1" x14ac:dyDescent="0.35"/>
    <row r="8" spans="4:7" ht="16.5" customHeight="1" x14ac:dyDescent="0.7">
      <c r="G8" s="50"/>
    </row>
    <row r="9" spans="4:7" ht="17.5" customHeight="1" x14ac:dyDescent="0.45">
      <c r="G9" s="51" t="s">
        <v>165</v>
      </c>
    </row>
    <row r="11" spans="4:7" ht="32" x14ac:dyDescent="0.7">
      <c r="D11" s="41"/>
      <c r="G11" s="50" t="s">
        <v>164</v>
      </c>
    </row>
    <row r="12" spans="4:7" ht="17" x14ac:dyDescent="0.4">
      <c r="D12" s="48" t="s">
        <v>161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C443-38B7-405C-9620-3CFB2CF1D07C}">
  <dimension ref="A1:O39"/>
  <sheetViews>
    <sheetView zoomScale="87" zoomScaleNormal="87" workbookViewId="0">
      <selection activeCell="P9" sqref="P9"/>
    </sheetView>
  </sheetViews>
  <sheetFormatPr defaultRowHeight="14.5" x14ac:dyDescent="0.35"/>
  <cols>
    <col min="1" max="1" width="27.54296875" bestFit="1" customWidth="1"/>
    <col min="2" max="2" width="17.90625" bestFit="1" customWidth="1"/>
    <col min="4" max="4" width="27.54296875" bestFit="1" customWidth="1"/>
  </cols>
  <sheetData>
    <row r="1" spans="1:15" x14ac:dyDescent="0.35">
      <c r="A1" s="35" t="s">
        <v>2</v>
      </c>
      <c r="B1" t="s">
        <v>9</v>
      </c>
      <c r="D1" s="42" t="s">
        <v>145</v>
      </c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</row>
    <row r="2" spans="1:15" x14ac:dyDescent="0.35"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</row>
    <row r="3" spans="1:15" x14ac:dyDescent="0.35">
      <c r="A3" s="35" t="s">
        <v>134</v>
      </c>
      <c r="B3" t="s">
        <v>136</v>
      </c>
      <c r="D3" s="38" t="s">
        <v>137</v>
      </c>
      <c r="E3" s="38" t="s">
        <v>138</v>
      </c>
      <c r="F3" s="38" t="s">
        <v>139</v>
      </c>
    </row>
    <row r="4" spans="1:15" x14ac:dyDescent="0.35">
      <c r="A4" s="36" t="s">
        <v>8</v>
      </c>
      <c r="D4" s="36" t="s">
        <v>8</v>
      </c>
      <c r="E4" s="38" t="s">
        <v>140</v>
      </c>
      <c r="F4" s="38" t="s">
        <v>140</v>
      </c>
    </row>
    <row r="5" spans="1:15" x14ac:dyDescent="0.35">
      <c r="A5" s="36" t="s">
        <v>13</v>
      </c>
      <c r="B5" s="37">
        <v>80.03084565404555</v>
      </c>
      <c r="D5" s="36" t="s">
        <v>13</v>
      </c>
      <c r="E5" s="37">
        <v>80.03084565404555</v>
      </c>
      <c r="F5" t="str">
        <f>IF(E5&lt;=50,"red",IF(E5&lt;=69, "yellow", IF(E5&lt;=99, "green","blue")))</f>
        <v>green</v>
      </c>
    </row>
    <row r="6" spans="1:15" x14ac:dyDescent="0.35">
      <c r="A6" s="36" t="s">
        <v>15</v>
      </c>
      <c r="B6" s="37">
        <v>48.194166578919656</v>
      </c>
      <c r="D6" s="36" t="s">
        <v>15</v>
      </c>
      <c r="E6" s="37">
        <v>48.194166578919656</v>
      </c>
      <c r="F6" t="str">
        <f t="shared" ref="F6:F38" si="0">IF(E6&lt;=50,"red",IF(E6&lt;=69, "yellow", IF(E6&lt;=99, "green","blue")))</f>
        <v>red</v>
      </c>
    </row>
    <row r="7" spans="1:15" x14ac:dyDescent="0.35">
      <c r="A7" s="36" t="s">
        <v>17</v>
      </c>
      <c r="B7" s="37">
        <v>63.678932666043139</v>
      </c>
      <c r="D7" s="36" t="s">
        <v>17</v>
      </c>
      <c r="E7" s="37">
        <v>63.678932666043139</v>
      </c>
      <c r="F7" t="str">
        <f t="shared" si="0"/>
        <v>yellow</v>
      </c>
    </row>
    <row r="8" spans="1:15" x14ac:dyDescent="0.35">
      <c r="A8" s="36" t="s">
        <v>19</v>
      </c>
      <c r="B8" s="37">
        <v>39.993434459179056</v>
      </c>
      <c r="D8" s="36" t="s">
        <v>19</v>
      </c>
      <c r="E8" s="37">
        <v>39.993434459179056</v>
      </c>
      <c r="F8" t="str">
        <f t="shared" si="0"/>
        <v>red</v>
      </c>
    </row>
    <row r="9" spans="1:15" x14ac:dyDescent="0.35">
      <c r="A9" s="36" t="s">
        <v>21</v>
      </c>
      <c r="B9" s="37">
        <v>11.451913607393033</v>
      </c>
      <c r="D9" s="36" t="s">
        <v>21</v>
      </c>
      <c r="E9" s="37">
        <v>11.451913607393033</v>
      </c>
      <c r="F9" t="str">
        <f t="shared" si="0"/>
        <v>red</v>
      </c>
    </row>
    <row r="10" spans="1:15" x14ac:dyDescent="0.35">
      <c r="A10" s="36" t="s">
        <v>23</v>
      </c>
      <c r="B10" s="37">
        <v>72.845914189620245</v>
      </c>
      <c r="D10" s="36" t="s">
        <v>23</v>
      </c>
      <c r="E10" s="37">
        <v>72.845914189620245</v>
      </c>
      <c r="F10" t="str">
        <f t="shared" si="0"/>
        <v>green</v>
      </c>
    </row>
    <row r="11" spans="1:15" x14ac:dyDescent="0.35">
      <c r="A11" s="36" t="s">
        <v>25</v>
      </c>
      <c r="B11" s="37">
        <v>77.206424319754234</v>
      </c>
      <c r="D11" s="36" t="s">
        <v>25</v>
      </c>
      <c r="E11" s="37">
        <v>77.206424319754234</v>
      </c>
      <c r="F11" t="str">
        <f t="shared" si="0"/>
        <v>green</v>
      </c>
    </row>
    <row r="12" spans="1:15" x14ac:dyDescent="0.35">
      <c r="A12" s="36" t="s">
        <v>27</v>
      </c>
      <c r="B12" s="37">
        <v>75.620784272432786</v>
      </c>
      <c r="D12" s="36" t="s">
        <v>27</v>
      </c>
      <c r="E12" s="37">
        <v>75.620784272432786</v>
      </c>
      <c r="F12" t="str">
        <f t="shared" si="0"/>
        <v>green</v>
      </c>
    </row>
    <row r="13" spans="1:15" x14ac:dyDescent="0.35">
      <c r="A13" s="36" t="s">
        <v>29</v>
      </c>
      <c r="B13" s="37">
        <v>83.42510638034301</v>
      </c>
      <c r="D13" s="36" t="s">
        <v>29</v>
      </c>
      <c r="E13" s="37">
        <v>83.42510638034301</v>
      </c>
      <c r="F13" t="str">
        <f t="shared" si="0"/>
        <v>green</v>
      </c>
    </row>
    <row r="14" spans="1:15" x14ac:dyDescent="0.35">
      <c r="A14" s="36" t="s">
        <v>31</v>
      </c>
      <c r="B14" s="37">
        <v>75.447354892256996</v>
      </c>
      <c r="D14" s="36" t="s">
        <v>31</v>
      </c>
      <c r="E14" s="37">
        <v>75.447354892256996</v>
      </c>
      <c r="F14" t="str">
        <f t="shared" si="0"/>
        <v>green</v>
      </c>
    </row>
    <row r="15" spans="1:15" x14ac:dyDescent="0.35">
      <c r="A15" s="36" t="s">
        <v>33</v>
      </c>
      <c r="B15" s="37">
        <v>16.407038755272549</v>
      </c>
      <c r="D15" s="36" t="s">
        <v>33</v>
      </c>
      <c r="E15" s="37">
        <v>16.407038755272549</v>
      </c>
      <c r="F15" t="str">
        <f t="shared" si="0"/>
        <v>red</v>
      </c>
    </row>
    <row r="16" spans="1:15" x14ac:dyDescent="0.35">
      <c r="A16" s="36" t="s">
        <v>35</v>
      </c>
      <c r="B16" s="37">
        <v>1.0709264225854511</v>
      </c>
      <c r="D16" s="36" t="s">
        <v>35</v>
      </c>
      <c r="E16" s="37">
        <v>1.0709264225854511</v>
      </c>
      <c r="F16" t="str">
        <f t="shared" si="0"/>
        <v>red</v>
      </c>
    </row>
    <row r="17" spans="1:6" x14ac:dyDescent="0.35">
      <c r="A17" s="36" t="s">
        <v>37</v>
      </c>
      <c r="B17" s="37">
        <v>0</v>
      </c>
      <c r="D17" s="36" t="s">
        <v>37</v>
      </c>
      <c r="E17" s="37">
        <v>0</v>
      </c>
      <c r="F17" t="str">
        <f t="shared" si="0"/>
        <v>red</v>
      </c>
    </row>
    <row r="18" spans="1:6" x14ac:dyDescent="0.35">
      <c r="A18" s="36" t="s">
        <v>39</v>
      </c>
      <c r="B18" s="37">
        <v>71.161171639341219</v>
      </c>
      <c r="D18" s="36" t="s">
        <v>39</v>
      </c>
      <c r="E18" s="37">
        <v>71.161171639341219</v>
      </c>
      <c r="F18" t="str">
        <f t="shared" si="0"/>
        <v>green</v>
      </c>
    </row>
    <row r="19" spans="1:6" x14ac:dyDescent="0.35">
      <c r="A19" s="36" t="s">
        <v>41</v>
      </c>
      <c r="B19" s="37">
        <v>82.161549467633733</v>
      </c>
      <c r="D19" s="36" t="s">
        <v>41</v>
      </c>
      <c r="E19" s="37">
        <v>82.161549467633733</v>
      </c>
      <c r="F19" t="str">
        <f t="shared" si="0"/>
        <v>green</v>
      </c>
    </row>
    <row r="20" spans="1:6" x14ac:dyDescent="0.35">
      <c r="A20" s="36" t="s">
        <v>43</v>
      </c>
      <c r="B20" s="37">
        <v>87.686514007519406</v>
      </c>
      <c r="D20" s="36" t="s">
        <v>43</v>
      </c>
      <c r="E20" s="37">
        <v>87.686514007519406</v>
      </c>
      <c r="F20" t="str">
        <f t="shared" si="0"/>
        <v>green</v>
      </c>
    </row>
    <row r="21" spans="1:6" x14ac:dyDescent="0.35">
      <c r="A21" s="36" t="s">
        <v>45</v>
      </c>
      <c r="B21" s="37">
        <v>84.391355784179538</v>
      </c>
      <c r="D21" s="36" t="s">
        <v>45</v>
      </c>
      <c r="E21" s="37">
        <v>84.391355784179538</v>
      </c>
      <c r="F21" t="str">
        <f t="shared" si="0"/>
        <v>green</v>
      </c>
    </row>
    <row r="22" spans="1:6" x14ac:dyDescent="0.35">
      <c r="A22" s="36" t="s">
        <v>47</v>
      </c>
      <c r="B22" s="37">
        <v>74.357227359723495</v>
      </c>
      <c r="D22" s="36" t="s">
        <v>47</v>
      </c>
      <c r="E22" s="37">
        <v>74.357227359723495</v>
      </c>
      <c r="F22" t="str">
        <f t="shared" si="0"/>
        <v>green</v>
      </c>
    </row>
    <row r="23" spans="1:6" x14ac:dyDescent="0.35">
      <c r="A23" s="36" t="s">
        <v>49</v>
      </c>
      <c r="B23" s="37">
        <v>78.990269372990852</v>
      </c>
      <c r="D23" s="36" t="s">
        <v>49</v>
      </c>
      <c r="E23" s="37">
        <v>78.990269372990852</v>
      </c>
      <c r="F23" t="str">
        <f t="shared" si="0"/>
        <v>green</v>
      </c>
    </row>
    <row r="24" spans="1:6" x14ac:dyDescent="0.35">
      <c r="A24" s="36" t="s">
        <v>51</v>
      </c>
      <c r="B24" s="37">
        <v>53.223618604017361</v>
      </c>
      <c r="D24" s="36" t="s">
        <v>51</v>
      </c>
      <c r="E24" s="37">
        <v>53.223618604017361</v>
      </c>
      <c r="F24" t="str">
        <f t="shared" si="0"/>
        <v>yellow</v>
      </c>
    </row>
    <row r="25" spans="1:6" x14ac:dyDescent="0.35">
      <c r="A25" s="36" t="s">
        <v>53</v>
      </c>
      <c r="B25" s="37">
        <v>61.895087612806506</v>
      </c>
      <c r="D25" s="36" t="s">
        <v>53</v>
      </c>
      <c r="E25" s="37">
        <v>61.895087612806506</v>
      </c>
      <c r="F25" t="str">
        <f t="shared" si="0"/>
        <v>yellow</v>
      </c>
    </row>
    <row r="26" spans="1:6" x14ac:dyDescent="0.35">
      <c r="A26" s="36" t="s">
        <v>55</v>
      </c>
      <c r="B26" s="37">
        <v>57.732782488587731</v>
      </c>
      <c r="D26" s="36" t="s">
        <v>55</v>
      </c>
      <c r="E26" s="37">
        <v>57.732782488587731</v>
      </c>
      <c r="F26" t="str">
        <f t="shared" si="0"/>
        <v>yellow</v>
      </c>
    </row>
    <row r="27" spans="1:6" x14ac:dyDescent="0.35">
      <c r="A27" s="36" t="s">
        <v>57</v>
      </c>
      <c r="B27" s="37">
        <v>49.631152871804716</v>
      </c>
      <c r="D27" s="36" t="s">
        <v>57</v>
      </c>
      <c r="E27" s="37">
        <v>49.631152871804716</v>
      </c>
      <c r="F27" t="str">
        <f t="shared" si="0"/>
        <v>red</v>
      </c>
    </row>
    <row r="28" spans="1:6" x14ac:dyDescent="0.35">
      <c r="A28" s="36" t="s">
        <v>59</v>
      </c>
      <c r="B28" s="37">
        <v>20.767548885406526</v>
      </c>
      <c r="D28" s="36" t="s">
        <v>59</v>
      </c>
      <c r="E28" s="37">
        <v>20.767548885406526</v>
      </c>
      <c r="F28" t="str">
        <f t="shared" si="0"/>
        <v>red</v>
      </c>
    </row>
    <row r="29" spans="1:6" x14ac:dyDescent="0.35">
      <c r="A29" s="36" t="s">
        <v>61</v>
      </c>
      <c r="B29" s="37">
        <v>72.053094165959521</v>
      </c>
      <c r="D29" s="36" t="s">
        <v>61</v>
      </c>
      <c r="E29" s="37">
        <v>72.053094165959521</v>
      </c>
      <c r="F29" t="str">
        <f t="shared" si="0"/>
        <v>green</v>
      </c>
    </row>
    <row r="30" spans="1:6" x14ac:dyDescent="0.35">
      <c r="A30" s="36" t="s">
        <v>63</v>
      </c>
      <c r="B30" s="37">
        <v>95.936797378738788</v>
      </c>
      <c r="D30" s="36" t="s">
        <v>63</v>
      </c>
      <c r="E30" s="37">
        <v>95.936797378738788</v>
      </c>
      <c r="F30" t="str">
        <f t="shared" si="0"/>
        <v>green</v>
      </c>
    </row>
    <row r="31" spans="1:6" x14ac:dyDescent="0.35">
      <c r="A31" s="36" t="s">
        <v>65</v>
      </c>
      <c r="B31" s="37">
        <v>3.8705721311373842</v>
      </c>
      <c r="D31" s="36" t="s">
        <v>65</v>
      </c>
      <c r="E31" s="37">
        <v>3.8705721311373842</v>
      </c>
      <c r="F31" t="str">
        <f t="shared" si="0"/>
        <v>red</v>
      </c>
    </row>
    <row r="32" spans="1:6" x14ac:dyDescent="0.35">
      <c r="A32" s="36" t="s">
        <v>67</v>
      </c>
      <c r="B32" s="37">
        <v>24.68209775223135</v>
      </c>
      <c r="D32" s="36" t="s">
        <v>67</v>
      </c>
      <c r="E32" s="37">
        <v>24.68209775223135</v>
      </c>
      <c r="F32" t="str">
        <f t="shared" si="0"/>
        <v>red</v>
      </c>
    </row>
    <row r="33" spans="1:6" x14ac:dyDescent="0.35">
      <c r="A33" s="36" t="s">
        <v>69</v>
      </c>
      <c r="B33" s="37">
        <v>45.96436026237388</v>
      </c>
      <c r="D33" s="36" t="s">
        <v>69</v>
      </c>
      <c r="E33" s="37">
        <v>45.96436026237388</v>
      </c>
      <c r="F33" t="str">
        <f t="shared" si="0"/>
        <v>red</v>
      </c>
    </row>
    <row r="34" spans="1:6" x14ac:dyDescent="0.35">
      <c r="A34" s="36" t="s">
        <v>71</v>
      </c>
      <c r="B34" s="37">
        <v>90.932120979380471</v>
      </c>
      <c r="D34" s="36" t="s">
        <v>71</v>
      </c>
      <c r="E34" s="37">
        <v>90.932120979380471</v>
      </c>
      <c r="F34" t="str">
        <f t="shared" si="0"/>
        <v>green</v>
      </c>
    </row>
    <row r="35" spans="1:6" x14ac:dyDescent="0.35">
      <c r="A35" s="36" t="s">
        <v>73</v>
      </c>
      <c r="B35" s="37">
        <v>59.16976878147279</v>
      </c>
      <c r="D35" s="36" t="s">
        <v>73</v>
      </c>
      <c r="E35" s="37">
        <v>59.16976878147279</v>
      </c>
      <c r="F35" t="str">
        <f t="shared" si="0"/>
        <v>yellow</v>
      </c>
    </row>
    <row r="36" spans="1:6" x14ac:dyDescent="0.35">
      <c r="A36" s="36" t="s">
        <v>75</v>
      </c>
      <c r="B36" s="37">
        <v>38.482121289075806</v>
      </c>
      <c r="D36" s="36" t="s">
        <v>75</v>
      </c>
      <c r="E36" s="37">
        <v>38.482121289075806</v>
      </c>
      <c r="F36" t="str">
        <f t="shared" si="0"/>
        <v>red</v>
      </c>
    </row>
    <row r="37" spans="1:6" x14ac:dyDescent="0.35">
      <c r="A37" s="36" t="s">
        <v>77</v>
      </c>
      <c r="B37" s="37">
        <v>14.102905561508575</v>
      </c>
      <c r="D37" s="36" t="s">
        <v>77</v>
      </c>
      <c r="E37" s="37">
        <v>14.102905561508575</v>
      </c>
      <c r="F37" t="str">
        <f t="shared" si="0"/>
        <v>red</v>
      </c>
    </row>
    <row r="38" spans="1:6" x14ac:dyDescent="0.35">
      <c r="A38" s="36" t="s">
        <v>79</v>
      </c>
      <c r="B38" s="37">
        <v>68.733160316880259</v>
      </c>
      <c r="D38" s="36" t="s">
        <v>79</v>
      </c>
      <c r="E38" s="37">
        <v>68.733160316880259</v>
      </c>
      <c r="F38" t="str">
        <f t="shared" si="0"/>
        <v>yellow</v>
      </c>
    </row>
    <row r="39" spans="1:6" x14ac:dyDescent="0.35">
      <c r="A39" s="36" t="s">
        <v>135</v>
      </c>
      <c r="B39" s="37">
        <v>1881.2981189106156</v>
      </c>
    </row>
  </sheetData>
  <mergeCells count="1">
    <mergeCell ref="D1:O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"/>
  <sheetViews>
    <sheetView workbookViewId="0">
      <selection activeCell="J7" sqref="J7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4.6328125" bestFit="1" customWidth="1"/>
    <col min="4" max="4" width="22.6328125" bestFit="1" customWidth="1"/>
    <col min="5" max="5" width="11.26953125" bestFit="1" customWidth="1"/>
    <col min="6" max="6" width="11" bestFit="1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/>
      <c r="E2" s="4">
        <v>0</v>
      </c>
      <c r="F2" s="6">
        <f t="shared" ref="F2:F106" si="0">PERCENTILE(D$2:D$106,0.975)</f>
        <v>40.362249999999996</v>
      </c>
      <c r="G2" s="6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/>
      <c r="E3" s="4">
        <v>0</v>
      </c>
      <c r="F3" s="6">
        <f t="shared" si="0"/>
        <v>40.362249999999996</v>
      </c>
      <c r="G3" s="6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/>
      <c r="E4" s="4">
        <v>0</v>
      </c>
      <c r="F4" s="6">
        <f t="shared" si="0"/>
        <v>40.362249999999996</v>
      </c>
      <c r="G4" s="6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8.06</v>
      </c>
      <c r="E5" s="4">
        <v>0</v>
      </c>
      <c r="F5" s="6">
        <f t="shared" si="0"/>
        <v>40.362249999999996</v>
      </c>
      <c r="G5" s="6">
        <f t="shared" ref="G5:G40" si="1">((D5-F5)/(E5-F5))*100</f>
        <v>80.03084565404555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7.66</v>
      </c>
      <c r="E6" s="4">
        <v>0</v>
      </c>
      <c r="F6" s="6">
        <f t="shared" si="0"/>
        <v>40.362249999999996</v>
      </c>
      <c r="G6" s="6">
        <f t="shared" si="1"/>
        <v>81.021870683621444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7.42</v>
      </c>
      <c r="E7" s="4">
        <v>0</v>
      </c>
      <c r="F7" s="6">
        <f t="shared" si="0"/>
        <v>40.362249999999996</v>
      </c>
      <c r="G7" s="6">
        <f t="shared" si="1"/>
        <v>81.616485701366997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20.91</v>
      </c>
      <c r="E8" s="4">
        <v>0</v>
      </c>
      <c r="F8" s="6">
        <f t="shared" si="0"/>
        <v>40.362249999999996</v>
      </c>
      <c r="G8" s="6">
        <f t="shared" si="1"/>
        <v>48.194166578919656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20.49</v>
      </c>
      <c r="E9" s="4">
        <v>0</v>
      </c>
      <c r="F9" s="6">
        <f t="shared" si="0"/>
        <v>40.362249999999996</v>
      </c>
      <c r="G9" s="6">
        <f t="shared" si="1"/>
        <v>49.234742859974354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20.399999999999999</v>
      </c>
      <c r="E10" s="4">
        <v>0</v>
      </c>
      <c r="F10" s="6">
        <f t="shared" si="0"/>
        <v>40.362249999999996</v>
      </c>
      <c r="G10" s="6">
        <f t="shared" si="1"/>
        <v>49.457723491628933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14.66</v>
      </c>
      <c r="E11" s="4">
        <v>0</v>
      </c>
      <c r="F11" s="6">
        <f t="shared" si="0"/>
        <v>40.362249999999996</v>
      </c>
      <c r="G11" s="6">
        <f t="shared" si="1"/>
        <v>63.678932666043139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14.05</v>
      </c>
      <c r="E12" s="4">
        <v>0</v>
      </c>
      <c r="F12" s="6">
        <f t="shared" si="0"/>
        <v>40.362249999999996</v>
      </c>
      <c r="G12" s="6">
        <f t="shared" si="1"/>
        <v>65.190245836146403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12.92</v>
      </c>
      <c r="E13" s="4">
        <v>0</v>
      </c>
      <c r="F13" s="6">
        <f t="shared" si="0"/>
        <v>40.362249999999996</v>
      </c>
      <c r="G13" s="6">
        <f t="shared" si="1"/>
        <v>67.989891544698324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24.22</v>
      </c>
      <c r="E14" s="4">
        <v>0</v>
      </c>
      <c r="F14" s="6">
        <f t="shared" si="0"/>
        <v>40.362249999999996</v>
      </c>
      <c r="G14" s="6">
        <f t="shared" si="1"/>
        <v>39.993434459179056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22.52</v>
      </c>
      <c r="E15" s="4">
        <v>0</v>
      </c>
      <c r="F15" s="6">
        <f t="shared" si="0"/>
        <v>40.362249999999996</v>
      </c>
      <c r="G15" s="6">
        <f t="shared" si="1"/>
        <v>44.205290834876642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22.31</v>
      </c>
      <c r="E16" s="4">
        <v>0</v>
      </c>
      <c r="F16" s="6">
        <f t="shared" si="0"/>
        <v>40.362249999999996</v>
      </c>
      <c r="G16" s="6">
        <f t="shared" si="1"/>
        <v>44.725578975403998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>
        <v>35.74</v>
      </c>
      <c r="E17" s="4">
        <v>0</v>
      </c>
      <c r="F17" s="6">
        <f t="shared" si="0"/>
        <v>40.362249999999996</v>
      </c>
      <c r="G17" s="6">
        <f t="shared" si="1"/>
        <v>11.451913607393033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>
        <v>35.69</v>
      </c>
      <c r="E18" s="4">
        <v>0</v>
      </c>
      <c r="F18" s="6">
        <f t="shared" si="0"/>
        <v>40.362249999999996</v>
      </c>
      <c r="G18" s="6">
        <f t="shared" si="1"/>
        <v>11.57579173609003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>
        <v>35.43</v>
      </c>
      <c r="E19" s="4">
        <v>0</v>
      </c>
      <c r="F19" s="6">
        <f t="shared" si="0"/>
        <v>40.362249999999996</v>
      </c>
      <c r="G19" s="6">
        <f t="shared" si="1"/>
        <v>12.219958005314362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10.96</v>
      </c>
      <c r="E20" s="4">
        <v>0</v>
      </c>
      <c r="F20" s="6">
        <f t="shared" si="0"/>
        <v>40.362249999999996</v>
      </c>
      <c r="G20" s="6">
        <f t="shared" si="1"/>
        <v>72.845914189620245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10.69</v>
      </c>
      <c r="E21" s="4">
        <v>0</v>
      </c>
      <c r="F21" s="6">
        <f t="shared" si="0"/>
        <v>40.362249999999996</v>
      </c>
      <c r="G21" s="6">
        <f t="shared" si="1"/>
        <v>73.514856084583997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10.48</v>
      </c>
      <c r="E22" s="4">
        <v>0</v>
      </c>
      <c r="F22" s="6">
        <f t="shared" si="0"/>
        <v>40.362249999999996</v>
      </c>
      <c r="G22" s="6">
        <f t="shared" si="1"/>
        <v>74.035144225111324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9.1999999999999993</v>
      </c>
      <c r="E23" s="4">
        <v>0</v>
      </c>
      <c r="F23" s="6">
        <f t="shared" si="0"/>
        <v>40.362249999999996</v>
      </c>
      <c r="G23" s="6">
        <f t="shared" si="1"/>
        <v>77.206424319754234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9.14</v>
      </c>
      <c r="E24" s="4">
        <v>0</v>
      </c>
      <c r="F24" s="6">
        <f t="shared" si="0"/>
        <v>40.362249999999996</v>
      </c>
      <c r="G24" s="6">
        <f t="shared" si="1"/>
        <v>77.355078074190615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9.1199999999999992</v>
      </c>
      <c r="E25" s="4">
        <v>0</v>
      </c>
      <c r="F25" s="6">
        <f t="shared" si="0"/>
        <v>40.362249999999996</v>
      </c>
      <c r="G25" s="6">
        <f t="shared" si="1"/>
        <v>77.404629325669404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9.84</v>
      </c>
      <c r="E26" s="4">
        <v>0</v>
      </c>
      <c r="F26" s="6">
        <f t="shared" si="0"/>
        <v>40.362249999999996</v>
      </c>
      <c r="G26" s="6">
        <f t="shared" si="1"/>
        <v>75.620784272432786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9.26</v>
      </c>
      <c r="E27" s="4">
        <v>0</v>
      </c>
      <c r="F27" s="6">
        <f t="shared" si="0"/>
        <v>40.362249999999996</v>
      </c>
      <c r="G27" s="6">
        <f t="shared" si="1"/>
        <v>77.057770565317838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9.24</v>
      </c>
      <c r="E28" s="4">
        <v>0</v>
      </c>
      <c r="F28" s="6">
        <f t="shared" si="0"/>
        <v>40.362249999999996</v>
      </c>
      <c r="G28" s="6">
        <f t="shared" si="1"/>
        <v>77.107321816796627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6.69</v>
      </c>
      <c r="E29" s="4">
        <v>0</v>
      </c>
      <c r="F29" s="6">
        <f t="shared" si="0"/>
        <v>40.362249999999996</v>
      </c>
      <c r="G29" s="6">
        <f t="shared" si="1"/>
        <v>83.42510638034301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6.54</v>
      </c>
      <c r="E30" s="4">
        <v>0</v>
      </c>
      <c r="F30" s="6">
        <f t="shared" si="0"/>
        <v>40.362249999999996</v>
      </c>
      <c r="G30" s="6">
        <f t="shared" si="1"/>
        <v>83.796740766433985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6.36</v>
      </c>
      <c r="E31" s="4">
        <v>0</v>
      </c>
      <c r="F31" s="6">
        <f t="shared" si="0"/>
        <v>40.362249999999996</v>
      </c>
      <c r="G31" s="6">
        <f t="shared" si="1"/>
        <v>84.242702029743143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9.91</v>
      </c>
      <c r="E32" s="4">
        <v>0</v>
      </c>
      <c r="F32" s="6">
        <f t="shared" si="0"/>
        <v>40.362249999999996</v>
      </c>
      <c r="G32" s="6">
        <f t="shared" si="1"/>
        <v>75.447354892256996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9.86</v>
      </c>
      <c r="E33" s="4">
        <v>0</v>
      </c>
      <c r="F33" s="6">
        <f t="shared" si="0"/>
        <v>40.362249999999996</v>
      </c>
      <c r="G33" s="6">
        <f t="shared" si="1"/>
        <v>75.571233020953983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9.85</v>
      </c>
      <c r="E34" s="4">
        <v>0</v>
      </c>
      <c r="F34" s="6">
        <f t="shared" si="0"/>
        <v>40.362249999999996</v>
      </c>
      <c r="G34" s="6">
        <f t="shared" si="1"/>
        <v>75.596008646693377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33.74</v>
      </c>
      <c r="E35" s="4">
        <v>0</v>
      </c>
      <c r="F35" s="6">
        <f t="shared" si="0"/>
        <v>40.362249999999996</v>
      </c>
      <c r="G35" s="6">
        <f t="shared" si="1"/>
        <v>16.407038755272549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32.590000000000003</v>
      </c>
      <c r="E36" s="4">
        <v>0</v>
      </c>
      <c r="F36" s="6">
        <f t="shared" si="0"/>
        <v>40.362249999999996</v>
      </c>
      <c r="G36" s="6">
        <f t="shared" si="1"/>
        <v>19.256235715303269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32.590000000000003</v>
      </c>
      <c r="E37" s="4">
        <v>0</v>
      </c>
      <c r="F37" s="6">
        <f t="shared" si="0"/>
        <v>40.362249999999996</v>
      </c>
      <c r="G37" s="6">
        <f t="shared" si="1"/>
        <v>19.256235715303269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39.93</v>
      </c>
      <c r="E38" s="4">
        <v>0</v>
      </c>
      <c r="F38" s="6">
        <f t="shared" si="0"/>
        <v>40.362249999999996</v>
      </c>
      <c r="G38" s="6">
        <f t="shared" si="1"/>
        <v>1.0709264225854511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39.31</v>
      </c>
      <c r="E39" s="4">
        <v>0</v>
      </c>
      <c r="F39" s="6">
        <f t="shared" si="0"/>
        <v>40.362249999999996</v>
      </c>
      <c r="G39" s="6">
        <f t="shared" si="1"/>
        <v>2.6070152184280952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38.93</v>
      </c>
      <c r="E40" s="4">
        <v>0</v>
      </c>
      <c r="F40" s="6">
        <f t="shared" si="0"/>
        <v>40.362249999999996</v>
      </c>
      <c r="G40" s="6">
        <f t="shared" si="1"/>
        <v>3.5484889965252093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62.59</v>
      </c>
      <c r="E41" s="4">
        <v>0</v>
      </c>
      <c r="F41" s="6">
        <f t="shared" si="0"/>
        <v>40.362249999999996</v>
      </c>
      <c r="G41" s="6">
        <v>0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44.61</v>
      </c>
      <c r="E42" s="4">
        <v>0</v>
      </c>
      <c r="F42" s="6">
        <f t="shared" si="0"/>
        <v>40.362249999999996</v>
      </c>
      <c r="G42" s="6">
        <v>0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40.840000000000003</v>
      </c>
      <c r="E43" s="4">
        <v>0</v>
      </c>
      <c r="F43" s="6">
        <f t="shared" si="0"/>
        <v>40.362249999999996</v>
      </c>
      <c r="G43" s="6">
        <v>0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11.64</v>
      </c>
      <c r="E44" s="4">
        <v>0</v>
      </c>
      <c r="F44" s="6">
        <f t="shared" si="0"/>
        <v>40.362249999999996</v>
      </c>
      <c r="G44" s="6">
        <f t="shared" ref="G44:G106" si="2">((D44-F44)/(E44-F44))*100</f>
        <v>71.161171639341219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11.62</v>
      </c>
      <c r="E45" s="4">
        <v>0</v>
      </c>
      <c r="F45" s="6">
        <f t="shared" si="0"/>
        <v>40.362249999999996</v>
      </c>
      <c r="G45" s="6">
        <f t="shared" si="2"/>
        <v>71.210722890820009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11.54</v>
      </c>
      <c r="E46" s="4">
        <v>0</v>
      </c>
      <c r="F46" s="6">
        <f t="shared" si="0"/>
        <v>40.362249999999996</v>
      </c>
      <c r="G46" s="6">
        <f t="shared" si="2"/>
        <v>71.408927896735179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7.2</v>
      </c>
      <c r="E47" s="4">
        <v>0</v>
      </c>
      <c r="F47" s="6">
        <f t="shared" si="0"/>
        <v>40.362249999999996</v>
      </c>
      <c r="G47" s="6">
        <f t="shared" si="2"/>
        <v>82.161549467633733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7.05</v>
      </c>
      <c r="E48" s="4">
        <v>0</v>
      </c>
      <c r="F48" s="6">
        <f t="shared" si="0"/>
        <v>40.362249999999996</v>
      </c>
      <c r="G48" s="6">
        <f t="shared" si="2"/>
        <v>82.533183853724708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6.81</v>
      </c>
      <c r="E49" s="4">
        <v>0</v>
      </c>
      <c r="F49" s="6">
        <f t="shared" si="0"/>
        <v>40.362249999999996</v>
      </c>
      <c r="G49" s="6">
        <f t="shared" si="2"/>
        <v>83.127798871470233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4.97</v>
      </c>
      <c r="E50" s="4">
        <v>0</v>
      </c>
      <c r="F50" s="6">
        <f t="shared" si="0"/>
        <v>40.362249999999996</v>
      </c>
      <c r="G50" s="6">
        <f t="shared" si="2"/>
        <v>87.686514007519406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4.33</v>
      </c>
      <c r="E51" s="4">
        <v>0</v>
      </c>
      <c r="F51" s="6">
        <f t="shared" si="0"/>
        <v>40.362249999999996</v>
      </c>
      <c r="G51" s="6">
        <f t="shared" si="2"/>
        <v>89.27215405484084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4.09</v>
      </c>
      <c r="E52" s="4">
        <v>0</v>
      </c>
      <c r="F52" s="6">
        <f t="shared" si="0"/>
        <v>40.362249999999996</v>
      </c>
      <c r="G52" s="6">
        <f t="shared" si="2"/>
        <v>89.866769072586393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6.3</v>
      </c>
      <c r="E53" s="4">
        <v>0</v>
      </c>
      <c r="F53" s="6">
        <f t="shared" si="0"/>
        <v>40.362249999999996</v>
      </c>
      <c r="G53" s="6">
        <f t="shared" si="2"/>
        <v>84.391355784179538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5.81</v>
      </c>
      <c r="E54" s="4">
        <v>0</v>
      </c>
      <c r="F54" s="6">
        <f t="shared" si="0"/>
        <v>40.362249999999996</v>
      </c>
      <c r="G54" s="6">
        <f t="shared" si="2"/>
        <v>85.605361445409997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5.09</v>
      </c>
      <c r="E55" s="4">
        <v>0</v>
      </c>
      <c r="F55" s="6">
        <f t="shared" si="0"/>
        <v>40.362249999999996</v>
      </c>
      <c r="G55" s="6">
        <f t="shared" si="2"/>
        <v>87.389206498646644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10.35</v>
      </c>
      <c r="E56" s="4">
        <v>0</v>
      </c>
      <c r="F56" s="6">
        <f t="shared" si="0"/>
        <v>40.362249999999996</v>
      </c>
      <c r="G56" s="6">
        <f t="shared" si="2"/>
        <v>74.357227359723495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10.28</v>
      </c>
      <c r="E57" s="4">
        <v>0</v>
      </c>
      <c r="F57" s="6">
        <f t="shared" si="0"/>
        <v>40.362249999999996</v>
      </c>
      <c r="G57" s="6">
        <f t="shared" si="2"/>
        <v>74.530656739899285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10.14</v>
      </c>
      <c r="E58" s="4">
        <v>0</v>
      </c>
      <c r="F58" s="6">
        <f t="shared" si="0"/>
        <v>40.362249999999996</v>
      </c>
      <c r="G58" s="6">
        <f t="shared" si="2"/>
        <v>74.877515500250851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8.48</v>
      </c>
      <c r="E59" s="4">
        <v>0</v>
      </c>
      <c r="F59" s="6">
        <f t="shared" si="0"/>
        <v>40.362249999999996</v>
      </c>
      <c r="G59" s="6">
        <f t="shared" si="2"/>
        <v>78.990269372990852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8.26</v>
      </c>
      <c r="E60" s="4">
        <v>0</v>
      </c>
      <c r="F60" s="6">
        <f t="shared" si="0"/>
        <v>40.362249999999996</v>
      </c>
      <c r="G60" s="6">
        <f t="shared" si="2"/>
        <v>79.535333139257602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8.19</v>
      </c>
      <c r="E61" s="4">
        <v>0</v>
      </c>
      <c r="F61" s="6">
        <f t="shared" si="0"/>
        <v>40.362249999999996</v>
      </c>
      <c r="G61" s="6">
        <f t="shared" si="2"/>
        <v>79.708762519433378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18.88</v>
      </c>
      <c r="E62" s="4">
        <v>0</v>
      </c>
      <c r="F62" s="6">
        <f t="shared" si="0"/>
        <v>40.362249999999996</v>
      </c>
      <c r="G62" s="6">
        <f t="shared" si="2"/>
        <v>53.223618604017361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17.350000000000001</v>
      </c>
      <c r="E63" s="4">
        <v>0</v>
      </c>
      <c r="F63" s="6">
        <f t="shared" si="0"/>
        <v>40.362249999999996</v>
      </c>
      <c r="G63" s="6">
        <f t="shared" si="2"/>
        <v>57.014289342145183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17.29</v>
      </c>
      <c r="E64" s="4">
        <v>0</v>
      </c>
      <c r="F64" s="6">
        <f t="shared" si="0"/>
        <v>40.362249999999996</v>
      </c>
      <c r="G64" s="6">
        <f t="shared" si="2"/>
        <v>57.162943096581579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15.38</v>
      </c>
      <c r="E65" s="4">
        <v>0</v>
      </c>
      <c r="F65" s="6">
        <f t="shared" si="0"/>
        <v>40.362249999999996</v>
      </c>
      <c r="G65" s="6">
        <f t="shared" si="2"/>
        <v>61.895087612806506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15.25</v>
      </c>
      <c r="E66" s="4">
        <v>0</v>
      </c>
      <c r="F66" s="6">
        <f t="shared" si="0"/>
        <v>40.362249999999996</v>
      </c>
      <c r="G66" s="6">
        <f t="shared" si="2"/>
        <v>62.217170747418685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14.71</v>
      </c>
      <c r="E67" s="4">
        <v>0</v>
      </c>
      <c r="F67" s="6">
        <f t="shared" si="0"/>
        <v>40.362249999999996</v>
      </c>
      <c r="G67" s="6">
        <f t="shared" si="2"/>
        <v>63.555054537346159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17.059999999999999</v>
      </c>
      <c r="E68" s="4">
        <v>0</v>
      </c>
      <c r="F68" s="6">
        <f t="shared" si="0"/>
        <v>40.362249999999996</v>
      </c>
      <c r="G68" s="6">
        <f t="shared" si="2"/>
        <v>57.732782488587731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16.63</v>
      </c>
      <c r="E69" s="4">
        <v>0</v>
      </c>
      <c r="F69" s="6">
        <f t="shared" si="0"/>
        <v>40.362249999999996</v>
      </c>
      <c r="G69" s="6">
        <f t="shared" si="2"/>
        <v>58.798134395381815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16.53</v>
      </c>
      <c r="E70" s="4">
        <v>0</v>
      </c>
      <c r="F70" s="6">
        <f t="shared" si="0"/>
        <v>40.362249999999996</v>
      </c>
      <c r="G70" s="6">
        <f t="shared" si="2"/>
        <v>59.045890652775789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20.329999999999998</v>
      </c>
      <c r="E71" s="4">
        <v>0</v>
      </c>
      <c r="F71" s="6">
        <f t="shared" si="0"/>
        <v>40.362249999999996</v>
      </c>
      <c r="G71" s="6">
        <f t="shared" si="2"/>
        <v>49.631152871804716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19.98</v>
      </c>
      <c r="E72" s="4">
        <v>0</v>
      </c>
      <c r="F72" s="6">
        <f t="shared" si="0"/>
        <v>40.362249999999996</v>
      </c>
      <c r="G72" s="6">
        <f t="shared" si="2"/>
        <v>50.49829977268363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19.93</v>
      </c>
      <c r="E73" s="4">
        <v>0</v>
      </c>
      <c r="F73" s="6">
        <f t="shared" si="0"/>
        <v>40.362249999999996</v>
      </c>
      <c r="G73" s="6">
        <f t="shared" si="2"/>
        <v>50.622177901380617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31.98</v>
      </c>
      <c r="E74" s="4">
        <v>0</v>
      </c>
      <c r="F74" s="6">
        <f t="shared" si="0"/>
        <v>40.362249999999996</v>
      </c>
      <c r="G74" s="6">
        <f t="shared" si="2"/>
        <v>20.767548885406526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31.65</v>
      </c>
      <c r="E75" s="4">
        <v>0</v>
      </c>
      <c r="F75" s="6">
        <f t="shared" si="0"/>
        <v>40.362249999999996</v>
      </c>
      <c r="G75" s="6">
        <f t="shared" si="2"/>
        <v>21.585144534806652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31.23</v>
      </c>
      <c r="E76" s="4">
        <v>0</v>
      </c>
      <c r="F76" s="6">
        <f t="shared" si="0"/>
        <v>40.362249999999996</v>
      </c>
      <c r="G76" s="6">
        <f t="shared" si="2"/>
        <v>22.625720815861346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11.28</v>
      </c>
      <c r="E77" s="4">
        <v>0</v>
      </c>
      <c r="F77" s="6">
        <f t="shared" si="0"/>
        <v>40.362249999999996</v>
      </c>
      <c r="G77" s="6">
        <f t="shared" si="2"/>
        <v>72.053094165959521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11.26</v>
      </c>
      <c r="E78" s="4">
        <v>0</v>
      </c>
      <c r="F78" s="6">
        <f t="shared" si="0"/>
        <v>40.362249999999996</v>
      </c>
      <c r="G78" s="6">
        <f t="shared" si="2"/>
        <v>72.102645417438325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11.16</v>
      </c>
      <c r="E79" s="4">
        <v>0</v>
      </c>
      <c r="F79" s="6">
        <f t="shared" si="0"/>
        <v>40.362249999999996</v>
      </c>
      <c r="G79" s="6">
        <f t="shared" si="2"/>
        <v>72.350401674832298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1.64</v>
      </c>
      <c r="E80" s="4">
        <v>0</v>
      </c>
      <c r="F80" s="6">
        <f t="shared" si="0"/>
        <v>40.362249999999996</v>
      </c>
      <c r="G80" s="6">
        <f t="shared" si="2"/>
        <v>95.936797378738788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1.57</v>
      </c>
      <c r="E81" s="4">
        <v>0</v>
      </c>
      <c r="F81" s="6">
        <f t="shared" si="0"/>
        <v>40.362249999999996</v>
      </c>
      <c r="G81" s="6">
        <f t="shared" si="2"/>
        <v>96.110226758914578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1</v>
      </c>
      <c r="E82" s="4">
        <v>0</v>
      </c>
      <c r="F82" s="6">
        <f t="shared" si="0"/>
        <v>40.362249999999996</v>
      </c>
      <c r="G82" s="6">
        <f t="shared" si="2"/>
        <v>97.522437426060236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38.799999999999997</v>
      </c>
      <c r="E83" s="4">
        <v>0</v>
      </c>
      <c r="F83" s="6">
        <f t="shared" si="0"/>
        <v>40.362249999999996</v>
      </c>
      <c r="G83" s="6">
        <f t="shared" si="2"/>
        <v>3.8705721311373842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36.96</v>
      </c>
      <c r="E84" s="4">
        <v>0</v>
      </c>
      <c r="F84" s="6">
        <f t="shared" si="0"/>
        <v>40.362249999999996</v>
      </c>
      <c r="G84" s="6">
        <f t="shared" si="2"/>
        <v>8.4292872671865311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36.89</v>
      </c>
      <c r="E85" s="4">
        <v>0</v>
      </c>
      <c r="F85" s="6">
        <f t="shared" si="0"/>
        <v>40.362249999999996</v>
      </c>
      <c r="G85" s="6">
        <f t="shared" si="2"/>
        <v>8.602716647362314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30.4</v>
      </c>
      <c r="E86" s="4">
        <v>0</v>
      </c>
      <c r="F86" s="6">
        <f t="shared" si="0"/>
        <v>40.362249999999996</v>
      </c>
      <c r="G86" s="6">
        <f t="shared" si="2"/>
        <v>24.68209775223135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29.43</v>
      </c>
      <c r="E87" s="4">
        <v>0</v>
      </c>
      <c r="F87" s="6">
        <f t="shared" si="0"/>
        <v>40.362249999999996</v>
      </c>
      <c r="G87" s="6">
        <f t="shared" si="2"/>
        <v>27.085333448952913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26.06</v>
      </c>
      <c r="E88" s="4">
        <v>0</v>
      </c>
      <c r="F88" s="6">
        <f t="shared" si="0"/>
        <v>40.362249999999996</v>
      </c>
      <c r="G88" s="6">
        <f t="shared" si="2"/>
        <v>35.434719323129904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21.81</v>
      </c>
      <c r="E89" s="4">
        <v>0</v>
      </c>
      <c r="F89" s="6">
        <f t="shared" si="0"/>
        <v>40.362249999999996</v>
      </c>
      <c r="G89" s="6">
        <f t="shared" si="2"/>
        <v>45.96436026237388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21.54</v>
      </c>
      <c r="E90" s="4">
        <v>0</v>
      </c>
      <c r="F90" s="6">
        <f t="shared" si="0"/>
        <v>40.362249999999996</v>
      </c>
      <c r="G90" s="6">
        <f t="shared" si="2"/>
        <v>46.63330215733761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21</v>
      </c>
      <c r="E91" s="4">
        <v>0</v>
      </c>
      <c r="F91" s="6">
        <f t="shared" si="0"/>
        <v>40.362249999999996</v>
      </c>
      <c r="G91" s="6">
        <f t="shared" si="2"/>
        <v>47.971185947265077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3.66</v>
      </c>
      <c r="E92" s="4">
        <v>0</v>
      </c>
      <c r="F92" s="6">
        <f t="shared" si="0"/>
        <v>40.362249999999996</v>
      </c>
      <c r="G92" s="6">
        <f t="shared" si="2"/>
        <v>90.932120979380471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3.44</v>
      </c>
      <c r="E93" s="4">
        <v>0</v>
      </c>
      <c r="F93" s="6">
        <f t="shared" si="0"/>
        <v>40.362249999999996</v>
      </c>
      <c r="G93" s="6">
        <f t="shared" si="2"/>
        <v>91.477184745647236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2.77</v>
      </c>
      <c r="E94" s="4">
        <v>0</v>
      </c>
      <c r="F94" s="6">
        <f t="shared" si="0"/>
        <v>40.362249999999996</v>
      </c>
      <c r="G94" s="6">
        <f t="shared" si="2"/>
        <v>93.137151670186853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16.48</v>
      </c>
      <c r="E95" s="4">
        <v>0</v>
      </c>
      <c r="F95" s="6">
        <f t="shared" si="0"/>
        <v>40.362249999999996</v>
      </c>
      <c r="G95" s="6">
        <f t="shared" si="2"/>
        <v>59.16976878147279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16.05</v>
      </c>
      <c r="E96" s="4">
        <v>0</v>
      </c>
      <c r="F96" s="6">
        <f t="shared" si="0"/>
        <v>40.362249999999996</v>
      </c>
      <c r="G96" s="6">
        <f t="shared" si="2"/>
        <v>60.235120688266875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15.83</v>
      </c>
      <c r="E97" s="4">
        <v>0</v>
      </c>
      <c r="F97" s="6">
        <f t="shared" si="0"/>
        <v>40.362249999999996</v>
      </c>
      <c r="G97" s="6">
        <f t="shared" si="2"/>
        <v>60.780184454533625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24.83</v>
      </c>
      <c r="E98" s="4">
        <v>0</v>
      </c>
      <c r="F98" s="6">
        <f t="shared" si="0"/>
        <v>40.362249999999996</v>
      </c>
      <c r="G98" s="6">
        <f t="shared" si="2"/>
        <v>38.482121289075806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24.75</v>
      </c>
      <c r="E99" s="4">
        <v>0</v>
      </c>
      <c r="F99" s="6">
        <f t="shared" si="0"/>
        <v>40.362249999999996</v>
      </c>
      <c r="G99" s="6">
        <f t="shared" si="2"/>
        <v>38.680326294990977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24.53</v>
      </c>
      <c r="E100" s="4">
        <v>0</v>
      </c>
      <c r="F100" s="6">
        <f t="shared" si="0"/>
        <v>40.362249999999996</v>
      </c>
      <c r="G100" s="6">
        <f t="shared" si="2"/>
        <v>39.225390061257727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34.67</v>
      </c>
      <c r="E101" s="4">
        <v>0</v>
      </c>
      <c r="F101" s="6">
        <f t="shared" si="0"/>
        <v>40.362249999999996</v>
      </c>
      <c r="G101" s="6">
        <f t="shared" si="2"/>
        <v>14.102905561508575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34.06</v>
      </c>
      <c r="E102" s="4">
        <v>0</v>
      </c>
      <c r="F102" s="6">
        <f t="shared" si="0"/>
        <v>40.362249999999996</v>
      </c>
      <c r="G102" s="6">
        <f t="shared" si="2"/>
        <v>15.614218731611826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33.89</v>
      </c>
      <c r="E103" s="4">
        <v>0</v>
      </c>
      <c r="F103" s="6">
        <f t="shared" si="0"/>
        <v>40.362249999999996</v>
      </c>
      <c r="G103" s="6">
        <f t="shared" si="2"/>
        <v>16.035404369181588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12.62</v>
      </c>
      <c r="E104" s="4">
        <v>0</v>
      </c>
      <c r="F104" s="6">
        <f t="shared" si="0"/>
        <v>40.362249999999996</v>
      </c>
      <c r="G104" s="6">
        <f t="shared" si="2"/>
        <v>68.733160316880259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12.53</v>
      </c>
      <c r="E105" s="4">
        <v>0</v>
      </c>
      <c r="F105" s="6">
        <f t="shared" si="0"/>
        <v>40.362249999999996</v>
      </c>
      <c r="G105" s="6">
        <f t="shared" si="2"/>
        <v>68.956140948534824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11.87</v>
      </c>
      <c r="E106" s="4">
        <v>0</v>
      </c>
      <c r="F106" s="6">
        <f t="shared" si="0"/>
        <v>40.362249999999996</v>
      </c>
      <c r="G106" s="6">
        <f t="shared" si="2"/>
        <v>70.591332247335075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63B55-808C-4B7F-964F-190EC2F73346}">
  <dimension ref="A1:N39"/>
  <sheetViews>
    <sheetView topLeftCell="B1"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146</v>
      </c>
      <c r="E1" s="44"/>
      <c r="F1" s="44"/>
      <c r="G1" s="44"/>
      <c r="H1" s="44"/>
      <c r="I1" s="44"/>
      <c r="J1" s="44"/>
      <c r="K1" s="44"/>
      <c r="L1" s="44"/>
      <c r="M1" s="44"/>
      <c r="N1" s="44"/>
    </row>
    <row r="2" spans="1:14" x14ac:dyDescent="0.35"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22.647914645974776</v>
      </c>
      <c r="D4" s="36" t="s">
        <v>8</v>
      </c>
      <c r="E4" s="37">
        <v>22.647914645974776</v>
      </c>
      <c r="F4" t="str">
        <f>IF(E4&lt;=50,"red",IF(E4&lt;=69, "yellow", IF(E4&lt;=99, "green","blue")))</f>
        <v>red</v>
      </c>
    </row>
    <row r="5" spans="1:14" x14ac:dyDescent="0.35">
      <c r="A5" s="36" t="s">
        <v>13</v>
      </c>
      <c r="B5" s="37">
        <v>22.647914645974776</v>
      </c>
      <c r="D5" s="36" t="s">
        <v>13</v>
      </c>
      <c r="E5" s="37">
        <v>22.647914645974776</v>
      </c>
      <c r="F5" t="str">
        <f t="shared" ref="F5:F38" si="0">IF(E5&lt;=50,"red",IF(E5&lt;=69, "yellow", IF(E5&lt;=99, "green","blue")))</f>
        <v>red</v>
      </c>
    </row>
    <row r="6" spans="1:14" x14ac:dyDescent="0.35">
      <c r="A6" s="36" t="s">
        <v>15</v>
      </c>
      <c r="B6" s="37">
        <v>85.208535402521832</v>
      </c>
      <c r="D6" s="36" t="s">
        <v>15</v>
      </c>
      <c r="E6" s="37">
        <v>85.208535402521832</v>
      </c>
      <c r="F6" t="str">
        <f t="shared" si="0"/>
        <v>green</v>
      </c>
    </row>
    <row r="7" spans="1:14" x14ac:dyDescent="0.35">
      <c r="A7" s="36" t="s">
        <v>17</v>
      </c>
      <c r="B7" s="37">
        <v>21.435499515033939</v>
      </c>
      <c r="D7" s="36" t="s">
        <v>17</v>
      </c>
      <c r="E7" s="37">
        <v>21.435499515033939</v>
      </c>
      <c r="F7" t="str">
        <f t="shared" si="0"/>
        <v>red</v>
      </c>
    </row>
    <row r="8" spans="1:14" x14ac:dyDescent="0.35">
      <c r="A8" s="36" t="s">
        <v>19</v>
      </c>
      <c r="B8" s="37">
        <v>-0.14548981571290565</v>
      </c>
      <c r="D8" s="36" t="s">
        <v>19</v>
      </c>
      <c r="E8" s="37">
        <v>-0.14548981571290565</v>
      </c>
      <c r="F8" t="str">
        <f t="shared" si="0"/>
        <v>red</v>
      </c>
    </row>
    <row r="9" spans="1:14" x14ac:dyDescent="0.35">
      <c r="A9" s="36" t="s">
        <v>21</v>
      </c>
      <c r="B9" s="37">
        <v>7.1290009699321004</v>
      </c>
      <c r="D9" s="36" t="s">
        <v>21</v>
      </c>
      <c r="E9" s="37">
        <v>7.1290009699321004</v>
      </c>
      <c r="F9" t="str">
        <f t="shared" si="0"/>
        <v>red</v>
      </c>
    </row>
    <row r="10" spans="1:14" x14ac:dyDescent="0.35">
      <c r="A10" s="36" t="s">
        <v>23</v>
      </c>
      <c r="B10" s="37">
        <v>27.255092143549959</v>
      </c>
      <c r="D10" s="36" t="s">
        <v>23</v>
      </c>
      <c r="E10" s="37">
        <v>27.255092143549959</v>
      </c>
      <c r="F10" t="str">
        <f t="shared" si="0"/>
        <v>red</v>
      </c>
    </row>
    <row r="11" spans="1:14" x14ac:dyDescent="0.35">
      <c r="A11" s="36" t="s">
        <v>25</v>
      </c>
      <c r="B11" s="37">
        <v>5.6741028128030955</v>
      </c>
      <c r="D11" s="36" t="s">
        <v>25</v>
      </c>
      <c r="E11" s="37">
        <v>5.6741028128030955</v>
      </c>
      <c r="F11" t="str">
        <f t="shared" si="0"/>
        <v>red</v>
      </c>
    </row>
    <row r="12" spans="1:14" x14ac:dyDescent="0.35">
      <c r="A12" s="36" t="s">
        <v>27</v>
      </c>
      <c r="B12" s="37">
        <v>5.6741028128030955</v>
      </c>
      <c r="D12" s="36" t="s">
        <v>27</v>
      </c>
      <c r="E12" s="37">
        <v>5.6741028128030955</v>
      </c>
      <c r="F12" t="str">
        <f t="shared" si="0"/>
        <v>red</v>
      </c>
    </row>
    <row r="13" spans="1:14" x14ac:dyDescent="0.35">
      <c r="A13" s="36" t="s">
        <v>29</v>
      </c>
      <c r="B13" s="37">
        <v>53.443258971871977</v>
      </c>
      <c r="D13" s="36" t="s">
        <v>29</v>
      </c>
      <c r="E13" s="37">
        <v>53.443258971871977</v>
      </c>
      <c r="F13" t="str">
        <f t="shared" si="0"/>
        <v>yellow</v>
      </c>
    </row>
    <row r="14" spans="1:14" x14ac:dyDescent="0.35">
      <c r="A14" s="36" t="s">
        <v>31</v>
      </c>
      <c r="B14" s="37">
        <v>1.0669253152279286</v>
      </c>
      <c r="D14" s="36" t="s">
        <v>31</v>
      </c>
      <c r="E14" s="37">
        <v>1.0669253152279286</v>
      </c>
      <c r="F14" t="str">
        <f t="shared" si="0"/>
        <v>red</v>
      </c>
    </row>
    <row r="15" spans="1:14" x14ac:dyDescent="0.35">
      <c r="A15" s="36" t="s">
        <v>33</v>
      </c>
      <c r="B15" s="37">
        <v>15.858389912706111</v>
      </c>
      <c r="D15" s="36" t="s">
        <v>33</v>
      </c>
      <c r="E15" s="37">
        <v>15.858389912706111</v>
      </c>
      <c r="F15" t="str">
        <f t="shared" si="0"/>
        <v>red</v>
      </c>
    </row>
    <row r="16" spans="1:14" x14ac:dyDescent="0.35">
      <c r="A16" s="36" t="s">
        <v>35</v>
      </c>
      <c r="B16" s="37">
        <v>50.53346265761396</v>
      </c>
      <c r="D16" s="36" t="s">
        <v>35</v>
      </c>
      <c r="E16" s="37">
        <v>50.53346265761396</v>
      </c>
      <c r="F16" t="str">
        <f t="shared" si="0"/>
        <v>yellow</v>
      </c>
    </row>
    <row r="17" spans="1:6" x14ac:dyDescent="0.35">
      <c r="A17" s="36" t="s">
        <v>37</v>
      </c>
      <c r="B17" s="37">
        <v>45.926285160038802</v>
      </c>
      <c r="D17" s="36" t="s">
        <v>37</v>
      </c>
      <c r="E17" s="37">
        <v>45.926285160038802</v>
      </c>
      <c r="F17" t="str">
        <f t="shared" si="0"/>
        <v>red</v>
      </c>
    </row>
    <row r="18" spans="1:6" x14ac:dyDescent="0.35">
      <c r="A18" s="36" t="s">
        <v>39</v>
      </c>
      <c r="B18" s="37">
        <v>15.130940834141619</v>
      </c>
      <c r="D18" s="36" t="s">
        <v>39</v>
      </c>
      <c r="E18" s="37">
        <v>15.130940834141619</v>
      </c>
      <c r="F18" t="str">
        <f t="shared" si="0"/>
        <v>red</v>
      </c>
    </row>
    <row r="19" spans="1:6" x14ac:dyDescent="0.35">
      <c r="A19" s="36" t="s">
        <v>41</v>
      </c>
      <c r="B19" s="37">
        <v>42.046556741028127</v>
      </c>
      <c r="D19" s="36" t="s">
        <v>41</v>
      </c>
      <c r="E19" s="37">
        <v>42.046556741028127</v>
      </c>
      <c r="F19" t="str">
        <f t="shared" si="0"/>
        <v>red</v>
      </c>
    </row>
    <row r="20" spans="1:6" x14ac:dyDescent="0.35">
      <c r="A20" s="36" t="s">
        <v>43</v>
      </c>
      <c r="B20" s="37">
        <v>76.721629485935992</v>
      </c>
      <c r="D20" s="36" t="s">
        <v>43</v>
      </c>
      <c r="E20" s="37">
        <v>76.721629485935992</v>
      </c>
      <c r="F20" t="str">
        <f t="shared" si="0"/>
        <v>green</v>
      </c>
    </row>
    <row r="21" spans="1:6" x14ac:dyDescent="0.35">
      <c r="A21" s="36" t="s">
        <v>45</v>
      </c>
      <c r="B21" s="37">
        <v>0</v>
      </c>
      <c r="D21" s="36" t="s">
        <v>45</v>
      </c>
      <c r="E21" s="37">
        <v>0</v>
      </c>
      <c r="F21" t="str">
        <f t="shared" si="0"/>
        <v>red</v>
      </c>
    </row>
    <row r="22" spans="1:6" x14ac:dyDescent="0.35">
      <c r="A22" s="36" t="s">
        <v>47</v>
      </c>
      <c r="B22" s="37">
        <v>24.587778855480121</v>
      </c>
      <c r="D22" s="36" t="s">
        <v>47</v>
      </c>
      <c r="E22" s="37">
        <v>24.587778855480121</v>
      </c>
      <c r="F22" t="str">
        <f t="shared" si="0"/>
        <v>red</v>
      </c>
    </row>
    <row r="23" spans="1:6" x14ac:dyDescent="0.35">
      <c r="A23" s="36" t="s">
        <v>49</v>
      </c>
      <c r="B23" s="37">
        <v>42.046556741028127</v>
      </c>
      <c r="D23" s="36" t="s">
        <v>49</v>
      </c>
      <c r="E23" s="37">
        <v>42.046556741028127</v>
      </c>
      <c r="F23" t="str">
        <f t="shared" si="0"/>
        <v>red</v>
      </c>
    </row>
    <row r="24" spans="1:6" x14ac:dyDescent="0.35">
      <c r="A24" s="36" t="s">
        <v>51</v>
      </c>
      <c r="B24" s="37">
        <v>74.296799224054325</v>
      </c>
      <c r="D24" s="36" t="s">
        <v>51</v>
      </c>
      <c r="E24" s="37">
        <v>74.296799224054325</v>
      </c>
      <c r="F24" t="str">
        <f t="shared" si="0"/>
        <v>green</v>
      </c>
    </row>
    <row r="25" spans="1:6" x14ac:dyDescent="0.35">
      <c r="A25" s="36" t="s">
        <v>53</v>
      </c>
      <c r="B25" s="37">
        <v>43.743937924345303</v>
      </c>
      <c r="D25" s="36" t="s">
        <v>53</v>
      </c>
      <c r="E25" s="37">
        <v>43.743937924345303</v>
      </c>
      <c r="F25" t="str">
        <f t="shared" si="0"/>
        <v>red</v>
      </c>
    </row>
    <row r="26" spans="1:6" x14ac:dyDescent="0.35">
      <c r="A26" s="36" t="s">
        <v>55</v>
      </c>
      <c r="B26" s="37">
        <v>70.417070805043664</v>
      </c>
      <c r="D26" s="36" t="s">
        <v>55</v>
      </c>
      <c r="E26" s="37">
        <v>70.417070805043664</v>
      </c>
      <c r="F26" t="str">
        <f t="shared" si="0"/>
        <v>green</v>
      </c>
    </row>
    <row r="27" spans="1:6" x14ac:dyDescent="0.35">
      <c r="A27" s="36" t="s">
        <v>57</v>
      </c>
      <c r="B27" s="37">
        <v>99.030067895247356</v>
      </c>
      <c r="D27" s="36" t="s">
        <v>57</v>
      </c>
      <c r="E27" s="37">
        <v>99.030067895247356</v>
      </c>
      <c r="F27" t="str">
        <f t="shared" si="0"/>
        <v>blue</v>
      </c>
    </row>
    <row r="28" spans="1:6" x14ac:dyDescent="0.35">
      <c r="A28" s="36" t="s">
        <v>59</v>
      </c>
      <c r="B28" s="37">
        <v>50.53346265761396</v>
      </c>
      <c r="D28" s="36" t="s">
        <v>59</v>
      </c>
      <c r="E28" s="37">
        <v>50.53346265761396</v>
      </c>
      <c r="F28" t="str">
        <f t="shared" si="0"/>
        <v>yellow</v>
      </c>
    </row>
    <row r="29" spans="1:6" x14ac:dyDescent="0.35">
      <c r="A29" s="36" t="s">
        <v>61</v>
      </c>
      <c r="B29" s="37">
        <v>3.0067895247332737</v>
      </c>
      <c r="D29" s="36" t="s">
        <v>61</v>
      </c>
      <c r="E29" s="37">
        <v>3.0067895247332737</v>
      </c>
      <c r="F29" t="str">
        <f t="shared" si="0"/>
        <v>red</v>
      </c>
    </row>
    <row r="30" spans="1:6" x14ac:dyDescent="0.35">
      <c r="A30" s="36" t="s">
        <v>63</v>
      </c>
      <c r="B30" s="37">
        <v>49.80601357904947</v>
      </c>
      <c r="D30" s="36" t="s">
        <v>63</v>
      </c>
      <c r="E30" s="37">
        <v>49.80601357904947</v>
      </c>
      <c r="F30" t="str">
        <f t="shared" si="0"/>
        <v>red</v>
      </c>
    </row>
    <row r="31" spans="1:6" x14ac:dyDescent="0.35">
      <c r="A31" s="36" t="s">
        <v>65</v>
      </c>
      <c r="B31" s="37">
        <v>27.497575169738113</v>
      </c>
      <c r="D31" s="36" t="s">
        <v>65</v>
      </c>
      <c r="E31" s="37">
        <v>27.497575169738113</v>
      </c>
      <c r="F31" t="str">
        <f t="shared" si="0"/>
        <v>red</v>
      </c>
    </row>
    <row r="32" spans="1:6" x14ac:dyDescent="0.35">
      <c r="A32" s="36" t="s">
        <v>67</v>
      </c>
      <c r="B32" s="37">
        <v>40.59165858389914</v>
      </c>
      <c r="D32" s="36" t="s">
        <v>67</v>
      </c>
      <c r="E32" s="37">
        <v>40.59165858389914</v>
      </c>
      <c r="F32" t="str">
        <f t="shared" si="0"/>
        <v>red</v>
      </c>
    </row>
    <row r="33" spans="1:6" x14ac:dyDescent="0.35">
      <c r="A33" s="36" t="s">
        <v>69</v>
      </c>
      <c r="B33" s="37">
        <v>54.170708050436467</v>
      </c>
      <c r="D33" s="36" t="s">
        <v>69</v>
      </c>
      <c r="E33" s="37">
        <v>54.170708050436467</v>
      </c>
      <c r="F33" t="str">
        <f t="shared" si="0"/>
        <v>yellow</v>
      </c>
    </row>
    <row r="34" spans="1:6" x14ac:dyDescent="0.35">
      <c r="A34" s="36" t="s">
        <v>71</v>
      </c>
      <c r="B34" s="37">
        <v>35.741998060135799</v>
      </c>
      <c r="D34" s="36" t="s">
        <v>71</v>
      </c>
      <c r="E34" s="37">
        <v>35.741998060135799</v>
      </c>
      <c r="F34" t="str">
        <f t="shared" si="0"/>
        <v>red</v>
      </c>
    </row>
    <row r="35" spans="1:6" x14ac:dyDescent="0.35">
      <c r="A35" s="36" t="s">
        <v>73</v>
      </c>
      <c r="B35" s="37">
        <v>3.7342386032977672</v>
      </c>
      <c r="D35" s="36" t="s">
        <v>73</v>
      </c>
      <c r="E35" s="37">
        <v>3.7342386032977672</v>
      </c>
      <c r="F35" t="str">
        <f t="shared" si="0"/>
        <v>red</v>
      </c>
    </row>
    <row r="36" spans="1:6" x14ac:dyDescent="0.35">
      <c r="A36" s="36" t="s">
        <v>75</v>
      </c>
      <c r="B36" s="37">
        <v>41.561590688651798</v>
      </c>
      <c r="D36" s="36" t="s">
        <v>75</v>
      </c>
      <c r="E36" s="37">
        <v>41.561590688651798</v>
      </c>
      <c r="F36" t="str">
        <f t="shared" si="0"/>
        <v>red</v>
      </c>
    </row>
    <row r="37" spans="1:6" x14ac:dyDescent="0.35">
      <c r="A37" s="36" t="s">
        <v>77</v>
      </c>
      <c r="B37" s="37">
        <v>40.349175557710964</v>
      </c>
      <c r="D37" s="36" t="s">
        <v>77</v>
      </c>
      <c r="E37" s="37">
        <v>40.349175557710964</v>
      </c>
      <c r="F37" t="str">
        <f t="shared" si="0"/>
        <v>red</v>
      </c>
    </row>
    <row r="38" spans="1:6" x14ac:dyDescent="0.35">
      <c r="A38" s="36" t="s">
        <v>79</v>
      </c>
      <c r="B38" s="37">
        <v>1.7943743937924397</v>
      </c>
      <c r="D38" s="36" t="s">
        <v>79</v>
      </c>
      <c r="E38" s="37">
        <v>1.7943743937924397</v>
      </c>
      <c r="F38" t="str">
        <f t="shared" si="0"/>
        <v>red</v>
      </c>
    </row>
    <row r="39" spans="1:6" x14ac:dyDescent="0.35">
      <c r="A39" s="36" t="s">
        <v>135</v>
      </c>
      <c r="B39" s="37">
        <v>1201.1639185257034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99"/>
  <sheetViews>
    <sheetView workbookViewId="0">
      <selection activeCell="D1" sqref="D1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7.0898437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80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53.7</v>
      </c>
      <c r="E2" s="4">
        <v>21.8</v>
      </c>
      <c r="F2" s="6">
        <f t="shared" ref="F2:F106" si="0">PERCENTILE(D$2:D$106,0.975)</f>
        <v>63.04</v>
      </c>
      <c r="G2" s="6">
        <f t="shared" ref="G2:G14" si="1">((D2-F2)/(E2-F2))*100</f>
        <v>22.647914645974776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>
        <v>55.5</v>
      </c>
      <c r="E3" s="4">
        <v>21.8</v>
      </c>
      <c r="F3" s="6">
        <f t="shared" si="0"/>
        <v>63.04</v>
      </c>
      <c r="G3" s="6">
        <f t="shared" si="1"/>
        <v>18.283220174587779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>
        <v>51.5</v>
      </c>
      <c r="E4" s="4">
        <v>21.8</v>
      </c>
      <c r="F4" s="6">
        <f t="shared" si="0"/>
        <v>63.04</v>
      </c>
      <c r="G4" s="6">
        <f t="shared" si="1"/>
        <v>27.982541222114456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53.7</v>
      </c>
      <c r="E5" s="4">
        <v>21.8</v>
      </c>
      <c r="F5" s="6">
        <f t="shared" si="0"/>
        <v>63.04</v>
      </c>
      <c r="G5" s="6">
        <f t="shared" si="1"/>
        <v>22.647914645974776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52.7</v>
      </c>
      <c r="E6" s="4">
        <v>21.8</v>
      </c>
      <c r="F6" s="6">
        <f t="shared" si="0"/>
        <v>63.04</v>
      </c>
      <c r="G6" s="6">
        <f t="shared" si="1"/>
        <v>25.072744907856443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56.2</v>
      </c>
      <c r="E7" s="4">
        <v>21.8</v>
      </c>
      <c r="F7" s="6">
        <f t="shared" si="0"/>
        <v>63.04</v>
      </c>
      <c r="G7" s="6">
        <f t="shared" si="1"/>
        <v>16.585838991270606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27.9</v>
      </c>
      <c r="E8" s="4">
        <v>21.8</v>
      </c>
      <c r="F8" s="6">
        <f t="shared" si="0"/>
        <v>63.04</v>
      </c>
      <c r="G8" s="6">
        <f t="shared" si="1"/>
        <v>85.208535402521832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28.6</v>
      </c>
      <c r="E9" s="4">
        <v>21.8</v>
      </c>
      <c r="F9" s="6">
        <f t="shared" si="0"/>
        <v>63.04</v>
      </c>
      <c r="G9" s="6">
        <f t="shared" si="1"/>
        <v>83.51115421920467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23.4</v>
      </c>
      <c r="E10" s="4">
        <v>21.8</v>
      </c>
      <c r="F10" s="6">
        <f t="shared" si="0"/>
        <v>63.04</v>
      </c>
      <c r="G10" s="6">
        <f t="shared" si="1"/>
        <v>96.120271580989353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54.2</v>
      </c>
      <c r="E11" s="4">
        <v>21.8</v>
      </c>
      <c r="F11" s="6">
        <f t="shared" si="0"/>
        <v>63.04</v>
      </c>
      <c r="G11" s="6">
        <f t="shared" si="1"/>
        <v>21.435499515033939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55.9</v>
      </c>
      <c r="E12" s="4">
        <v>21.8</v>
      </c>
      <c r="F12" s="6">
        <f t="shared" si="0"/>
        <v>63.04</v>
      </c>
      <c r="G12" s="6">
        <f t="shared" si="1"/>
        <v>17.313288069835114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41.4</v>
      </c>
      <c r="E13" s="4">
        <v>21.8</v>
      </c>
      <c r="F13" s="6">
        <f t="shared" si="0"/>
        <v>63.04</v>
      </c>
      <c r="G13" s="6">
        <f t="shared" si="1"/>
        <v>52.473326867119304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63.1</v>
      </c>
      <c r="E14" s="4">
        <v>21.8</v>
      </c>
      <c r="F14" s="6">
        <f t="shared" si="0"/>
        <v>63.04</v>
      </c>
      <c r="G14" s="6">
        <f t="shared" si="1"/>
        <v>-0.14548981571290565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63.9</v>
      </c>
      <c r="E15" s="4">
        <v>21.8</v>
      </c>
      <c r="F15" s="6">
        <f t="shared" si="0"/>
        <v>63.04</v>
      </c>
      <c r="G15" s="6">
        <v>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56.1</v>
      </c>
      <c r="E16" s="4">
        <v>21.8</v>
      </c>
      <c r="F16" s="6">
        <f t="shared" si="0"/>
        <v>63.04</v>
      </c>
      <c r="G16" s="6">
        <f t="shared" ref="G16:G32" si="2">((D16-F16)/(E16-F16))*100</f>
        <v>16.828322017458774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>
        <v>60.1</v>
      </c>
      <c r="E17" s="4">
        <v>21.8</v>
      </c>
      <c r="F17" s="6">
        <f t="shared" si="0"/>
        <v>63.04</v>
      </c>
      <c r="G17" s="6">
        <f t="shared" si="2"/>
        <v>7.1290009699321004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>
        <v>60.1</v>
      </c>
      <c r="E18" s="4">
        <v>21.8</v>
      </c>
      <c r="F18" s="6">
        <f t="shared" si="0"/>
        <v>63.04</v>
      </c>
      <c r="G18" s="6">
        <f t="shared" si="2"/>
        <v>7.1290009699321004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>
        <v>60.1</v>
      </c>
      <c r="E19" s="4">
        <v>21.8</v>
      </c>
      <c r="F19" s="6">
        <f t="shared" si="0"/>
        <v>63.04</v>
      </c>
      <c r="G19" s="6">
        <f t="shared" si="2"/>
        <v>7.1290009699321004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51.8</v>
      </c>
      <c r="E20" s="4">
        <v>21.8</v>
      </c>
      <c r="F20" s="6">
        <f t="shared" si="0"/>
        <v>63.04</v>
      </c>
      <c r="G20" s="6">
        <f t="shared" si="2"/>
        <v>27.255092143549959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54.7</v>
      </c>
      <c r="E21" s="4">
        <v>21.8</v>
      </c>
      <c r="F21" s="6">
        <f t="shared" si="0"/>
        <v>63.04</v>
      </c>
      <c r="G21" s="6">
        <f t="shared" si="2"/>
        <v>20.223084384093106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38.799999999999997</v>
      </c>
      <c r="E22" s="4">
        <v>21.8</v>
      </c>
      <c r="F22" s="6">
        <f t="shared" si="0"/>
        <v>63.04</v>
      </c>
      <c r="G22" s="6">
        <f t="shared" si="2"/>
        <v>58.777885548011653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60.7</v>
      </c>
      <c r="E23" s="4">
        <v>21.8</v>
      </c>
      <c r="F23" s="6">
        <f t="shared" si="0"/>
        <v>63.04</v>
      </c>
      <c r="G23" s="6">
        <f t="shared" si="2"/>
        <v>5.6741028128030955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60.4</v>
      </c>
      <c r="E24" s="4">
        <v>21.8</v>
      </c>
      <c r="F24" s="6">
        <f t="shared" si="0"/>
        <v>63.04</v>
      </c>
      <c r="G24" s="6">
        <f t="shared" si="2"/>
        <v>6.4015518913676059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60.5</v>
      </c>
      <c r="E25" s="4">
        <v>21.8</v>
      </c>
      <c r="F25" s="6">
        <f t="shared" si="0"/>
        <v>63.04</v>
      </c>
      <c r="G25" s="6">
        <f t="shared" si="2"/>
        <v>6.1590688651794361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60.7</v>
      </c>
      <c r="E26" s="4">
        <v>21.8</v>
      </c>
      <c r="F26" s="6">
        <f t="shared" si="0"/>
        <v>63.04</v>
      </c>
      <c r="G26" s="6">
        <f t="shared" si="2"/>
        <v>5.6741028128030955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60.4</v>
      </c>
      <c r="E27" s="4">
        <v>21.8</v>
      </c>
      <c r="F27" s="6">
        <f t="shared" si="0"/>
        <v>63.04</v>
      </c>
      <c r="G27" s="6">
        <f t="shared" si="2"/>
        <v>6.4015518913676059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60.5</v>
      </c>
      <c r="E28" s="4">
        <v>21.8</v>
      </c>
      <c r="F28" s="6">
        <f t="shared" si="0"/>
        <v>63.04</v>
      </c>
      <c r="G28" s="6">
        <f t="shared" si="2"/>
        <v>6.1590688651794361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41</v>
      </c>
      <c r="E29" s="4">
        <v>21.8</v>
      </c>
      <c r="F29" s="6">
        <f t="shared" si="0"/>
        <v>63.04</v>
      </c>
      <c r="G29" s="6">
        <f t="shared" si="2"/>
        <v>53.443258971871977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37.5</v>
      </c>
      <c r="E30" s="4">
        <v>21.8</v>
      </c>
      <c r="F30" s="6">
        <f t="shared" si="0"/>
        <v>63.04</v>
      </c>
      <c r="G30" s="6">
        <f t="shared" si="2"/>
        <v>61.930164888457817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46.1</v>
      </c>
      <c r="E31" s="4">
        <v>21.8</v>
      </c>
      <c r="F31" s="6">
        <f t="shared" si="0"/>
        <v>63.04</v>
      </c>
      <c r="G31" s="6">
        <f t="shared" si="2"/>
        <v>41.076624636275461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62.6</v>
      </c>
      <c r="E32" s="4">
        <v>21.8</v>
      </c>
      <c r="F32" s="6">
        <f t="shared" si="0"/>
        <v>63.04</v>
      </c>
      <c r="G32" s="6">
        <f t="shared" si="2"/>
        <v>1.0669253152279286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66.400000000000006</v>
      </c>
      <c r="E33" s="4">
        <v>21.8</v>
      </c>
      <c r="F33" s="6">
        <f t="shared" si="0"/>
        <v>63.04</v>
      </c>
      <c r="G33" s="6">
        <v>100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55.6</v>
      </c>
      <c r="E34" s="4">
        <v>21.8</v>
      </c>
      <c r="F34" s="6">
        <f t="shared" si="0"/>
        <v>63.04</v>
      </c>
      <c r="G34" s="6">
        <f t="shared" ref="G34:G52" si="3">((D34-F34)/(E34-F34))*100</f>
        <v>18.040737148399607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56.5</v>
      </c>
      <c r="E35" s="4">
        <v>21.8</v>
      </c>
      <c r="F35" s="6">
        <f t="shared" si="0"/>
        <v>63.04</v>
      </c>
      <c r="G35" s="6">
        <f t="shared" si="3"/>
        <v>15.858389912706111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57.2</v>
      </c>
      <c r="E36" s="4">
        <v>21.8</v>
      </c>
      <c r="F36" s="6">
        <f t="shared" si="0"/>
        <v>63.04</v>
      </c>
      <c r="G36" s="6">
        <f t="shared" si="3"/>
        <v>14.161008729388936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54.6</v>
      </c>
      <c r="E37" s="4">
        <v>21.8</v>
      </c>
      <c r="F37" s="6">
        <f t="shared" si="0"/>
        <v>63.04</v>
      </c>
      <c r="G37" s="6">
        <f t="shared" si="3"/>
        <v>20.465567410281277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42.2</v>
      </c>
      <c r="E38" s="4">
        <v>21.8</v>
      </c>
      <c r="F38" s="6">
        <f t="shared" si="0"/>
        <v>63.04</v>
      </c>
      <c r="G38" s="6">
        <f t="shared" si="3"/>
        <v>50.53346265761396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43.9</v>
      </c>
      <c r="E39" s="4">
        <v>21.8</v>
      </c>
      <c r="F39" s="6">
        <f t="shared" si="0"/>
        <v>63.04</v>
      </c>
      <c r="G39" s="6">
        <f t="shared" si="3"/>
        <v>46.411251212415138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41.5</v>
      </c>
      <c r="E40" s="4">
        <v>21.8</v>
      </c>
      <c r="F40" s="6">
        <f t="shared" si="0"/>
        <v>63.04</v>
      </c>
      <c r="G40" s="6">
        <f t="shared" si="3"/>
        <v>52.230843840931144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44.1</v>
      </c>
      <c r="E41" s="4">
        <v>21.8</v>
      </c>
      <c r="F41" s="6">
        <f t="shared" si="0"/>
        <v>63.04</v>
      </c>
      <c r="G41" s="6">
        <f t="shared" si="3"/>
        <v>45.926285160038802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44.1</v>
      </c>
      <c r="E42" s="4">
        <v>21.8</v>
      </c>
      <c r="F42" s="6">
        <f t="shared" si="0"/>
        <v>63.04</v>
      </c>
      <c r="G42" s="6">
        <f t="shared" si="3"/>
        <v>45.926285160038802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44.1</v>
      </c>
      <c r="E43" s="4">
        <v>21.8</v>
      </c>
      <c r="F43" s="6">
        <f t="shared" si="0"/>
        <v>63.04</v>
      </c>
      <c r="G43" s="6">
        <f t="shared" si="3"/>
        <v>45.926285160038802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56.8</v>
      </c>
      <c r="E44" s="4">
        <v>21.8</v>
      </c>
      <c r="F44" s="6">
        <f t="shared" si="0"/>
        <v>63.04</v>
      </c>
      <c r="G44" s="6">
        <f t="shared" si="3"/>
        <v>15.130940834141619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59.2</v>
      </c>
      <c r="E45" s="4">
        <v>21.8</v>
      </c>
      <c r="F45" s="6">
        <f t="shared" si="0"/>
        <v>63.04</v>
      </c>
      <c r="G45" s="6">
        <f t="shared" si="3"/>
        <v>9.311348205625599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45.5</v>
      </c>
      <c r="E46" s="4">
        <v>21.8</v>
      </c>
      <c r="F46" s="6">
        <f t="shared" si="0"/>
        <v>63.04</v>
      </c>
      <c r="G46" s="6">
        <f t="shared" si="3"/>
        <v>42.531522793404463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45.7</v>
      </c>
      <c r="E47" s="4">
        <v>21.8</v>
      </c>
      <c r="F47" s="6">
        <f t="shared" si="0"/>
        <v>63.04</v>
      </c>
      <c r="G47" s="6">
        <f t="shared" si="3"/>
        <v>42.046556741028127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50.6</v>
      </c>
      <c r="E48" s="4">
        <v>21.8</v>
      </c>
      <c r="F48" s="6">
        <f t="shared" si="0"/>
        <v>63.04</v>
      </c>
      <c r="G48" s="6">
        <f t="shared" si="3"/>
        <v>30.164888457807955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37.299999999999997</v>
      </c>
      <c r="E49" s="4">
        <v>21.8</v>
      </c>
      <c r="F49" s="6">
        <f t="shared" si="0"/>
        <v>63.04</v>
      </c>
      <c r="G49" s="6">
        <f t="shared" si="3"/>
        <v>62.415130940834153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31.4</v>
      </c>
      <c r="E50" s="4">
        <v>21.8</v>
      </c>
      <c r="F50" s="6">
        <f t="shared" si="0"/>
        <v>63.04</v>
      </c>
      <c r="G50" s="6">
        <f t="shared" si="3"/>
        <v>76.721629485935992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27.1</v>
      </c>
      <c r="E51" s="4">
        <v>21.8</v>
      </c>
      <c r="F51" s="6">
        <f t="shared" si="0"/>
        <v>63.04</v>
      </c>
      <c r="G51" s="6">
        <f t="shared" si="3"/>
        <v>87.148399612027163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35.4</v>
      </c>
      <c r="E52" s="4">
        <v>21.8</v>
      </c>
      <c r="F52" s="6">
        <f t="shared" si="0"/>
        <v>63.04</v>
      </c>
      <c r="G52" s="6">
        <f t="shared" si="3"/>
        <v>67.022308438409311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20.9</v>
      </c>
      <c r="E53" s="4">
        <v>21.8</v>
      </c>
      <c r="F53" s="6">
        <f t="shared" si="0"/>
        <v>63.04</v>
      </c>
      <c r="G53" s="6">
        <v>0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21.5</v>
      </c>
      <c r="E54" s="4">
        <v>21.8</v>
      </c>
      <c r="F54" s="6">
        <f t="shared" si="0"/>
        <v>63.04</v>
      </c>
      <c r="G54" s="6">
        <v>0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22.3</v>
      </c>
      <c r="E55" s="4">
        <v>21.8</v>
      </c>
      <c r="F55" s="6">
        <f t="shared" si="0"/>
        <v>63.04</v>
      </c>
      <c r="G55" s="6">
        <f t="shared" ref="G55:G106" si="4">((D55-F55)/(E55-F55))*100</f>
        <v>98.78758486905916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52.9</v>
      </c>
      <c r="E56" s="4">
        <v>21.8</v>
      </c>
      <c r="F56" s="6">
        <f t="shared" si="0"/>
        <v>63.04</v>
      </c>
      <c r="G56" s="6">
        <f t="shared" si="4"/>
        <v>24.587778855480121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54.9</v>
      </c>
      <c r="E57" s="4">
        <v>21.8</v>
      </c>
      <c r="F57" s="6">
        <f t="shared" si="0"/>
        <v>63.04</v>
      </c>
      <c r="G57" s="6">
        <f t="shared" si="4"/>
        <v>19.738118331716784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45.1</v>
      </c>
      <c r="E58" s="4">
        <v>21.8</v>
      </c>
      <c r="F58" s="6">
        <f t="shared" si="0"/>
        <v>63.04</v>
      </c>
      <c r="G58" s="6">
        <f t="shared" si="4"/>
        <v>43.501454898157128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45.7</v>
      </c>
      <c r="E59" s="4">
        <v>21.8</v>
      </c>
      <c r="F59" s="6">
        <f t="shared" si="0"/>
        <v>63.04</v>
      </c>
      <c r="G59" s="6">
        <f t="shared" si="4"/>
        <v>42.046556741028127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46.5</v>
      </c>
      <c r="E60" s="4">
        <v>21.8</v>
      </c>
      <c r="F60" s="6">
        <f t="shared" si="0"/>
        <v>63.04</v>
      </c>
      <c r="G60" s="6">
        <f t="shared" si="4"/>
        <v>40.106692531522796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44.2</v>
      </c>
      <c r="E61" s="4">
        <v>21.8</v>
      </c>
      <c r="F61" s="6">
        <f t="shared" si="0"/>
        <v>63.04</v>
      </c>
      <c r="G61" s="6">
        <f t="shared" si="4"/>
        <v>45.683802133850627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32.4</v>
      </c>
      <c r="E62" s="4">
        <v>21.8</v>
      </c>
      <c r="F62" s="6">
        <f t="shared" si="0"/>
        <v>63.04</v>
      </c>
      <c r="G62" s="6">
        <f t="shared" si="4"/>
        <v>74.296799224054325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32.700000000000003</v>
      </c>
      <c r="E63" s="4">
        <v>21.8</v>
      </c>
      <c r="F63" s="6">
        <f t="shared" si="0"/>
        <v>63.04</v>
      </c>
      <c r="G63" s="6">
        <f t="shared" si="4"/>
        <v>73.569350145489821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31.7</v>
      </c>
      <c r="E64" s="4">
        <v>21.8</v>
      </c>
      <c r="F64" s="6">
        <f t="shared" si="0"/>
        <v>63.04</v>
      </c>
      <c r="G64" s="6">
        <f t="shared" si="4"/>
        <v>75.994180407371488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45</v>
      </c>
      <c r="E65" s="4">
        <v>21.8</v>
      </c>
      <c r="F65" s="6">
        <f t="shared" si="0"/>
        <v>63.04</v>
      </c>
      <c r="G65" s="6">
        <f t="shared" si="4"/>
        <v>43.743937924345303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45.9</v>
      </c>
      <c r="E66" s="4">
        <v>21.8</v>
      </c>
      <c r="F66" s="6">
        <f t="shared" si="0"/>
        <v>63.04</v>
      </c>
      <c r="G66" s="6">
        <f t="shared" si="4"/>
        <v>41.561590688651798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40.200000000000003</v>
      </c>
      <c r="E67" s="4">
        <v>21.8</v>
      </c>
      <c r="F67" s="6">
        <f t="shared" si="0"/>
        <v>63.04</v>
      </c>
      <c r="G67" s="6">
        <f t="shared" si="4"/>
        <v>55.3831231813773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34</v>
      </c>
      <c r="E68" s="4">
        <v>21.8</v>
      </c>
      <c r="F68" s="6">
        <f t="shared" si="0"/>
        <v>63.04</v>
      </c>
      <c r="G68" s="6">
        <f t="shared" si="4"/>
        <v>70.417070805043664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35.9</v>
      </c>
      <c r="E69" s="4">
        <v>21.8</v>
      </c>
      <c r="F69" s="6">
        <f t="shared" si="0"/>
        <v>63.04</v>
      </c>
      <c r="G69" s="6">
        <f t="shared" si="4"/>
        <v>65.809893307468485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31.9</v>
      </c>
      <c r="E70" s="4">
        <v>21.8</v>
      </c>
      <c r="F70" s="6">
        <f t="shared" si="0"/>
        <v>63.04</v>
      </c>
      <c r="G70" s="6">
        <f t="shared" si="4"/>
        <v>75.509214354995152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22.2</v>
      </c>
      <c r="E71" s="4">
        <v>21.8</v>
      </c>
      <c r="F71" s="6">
        <f t="shared" si="0"/>
        <v>63.04</v>
      </c>
      <c r="G71" s="6">
        <f t="shared" si="4"/>
        <v>99.030067895247356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22.1</v>
      </c>
      <c r="E72" s="4">
        <v>21.8</v>
      </c>
      <c r="F72" s="6">
        <f t="shared" si="0"/>
        <v>63.04</v>
      </c>
      <c r="G72" s="6">
        <f t="shared" si="4"/>
        <v>99.27255092143551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22.3</v>
      </c>
      <c r="E73" s="4">
        <v>21.8</v>
      </c>
      <c r="F73" s="6">
        <f t="shared" si="0"/>
        <v>63.04</v>
      </c>
      <c r="G73" s="6">
        <f t="shared" si="4"/>
        <v>98.78758486905916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42.2</v>
      </c>
      <c r="E74" s="4">
        <v>21.8</v>
      </c>
      <c r="F74" s="6">
        <f t="shared" si="0"/>
        <v>63.04</v>
      </c>
      <c r="G74" s="6">
        <f t="shared" si="4"/>
        <v>50.53346265761396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42.2</v>
      </c>
      <c r="E75" s="4">
        <v>21.8</v>
      </c>
      <c r="F75" s="6">
        <f t="shared" si="0"/>
        <v>63.04</v>
      </c>
      <c r="G75" s="6">
        <f t="shared" si="4"/>
        <v>50.53346265761396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42.2</v>
      </c>
      <c r="E76" s="4">
        <v>21.8</v>
      </c>
      <c r="F76" s="6">
        <f t="shared" si="0"/>
        <v>63.04</v>
      </c>
      <c r="G76" s="6">
        <f t="shared" si="4"/>
        <v>50.53346265761396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61.8</v>
      </c>
      <c r="E77" s="4">
        <v>21.8</v>
      </c>
      <c r="F77" s="6">
        <f t="shared" si="0"/>
        <v>63.04</v>
      </c>
      <c r="G77" s="6">
        <f t="shared" si="4"/>
        <v>3.0067895247332737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62.2</v>
      </c>
      <c r="E78" s="4">
        <v>21.8</v>
      </c>
      <c r="F78" s="6">
        <f t="shared" si="0"/>
        <v>63.04</v>
      </c>
      <c r="G78" s="6">
        <f t="shared" si="4"/>
        <v>2.0368574199805924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59.5</v>
      </c>
      <c r="E79" s="4">
        <v>21.8</v>
      </c>
      <c r="F79" s="6">
        <f t="shared" si="0"/>
        <v>63.04</v>
      </c>
      <c r="G79" s="6">
        <f t="shared" si="4"/>
        <v>8.5838991270611054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42.5</v>
      </c>
      <c r="E80" s="4">
        <v>21.8</v>
      </c>
      <c r="F80" s="6">
        <f t="shared" si="0"/>
        <v>63.04</v>
      </c>
      <c r="G80" s="6">
        <f t="shared" si="4"/>
        <v>49.80601357904947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48.5</v>
      </c>
      <c r="E81" s="4">
        <v>21.8</v>
      </c>
      <c r="F81" s="6">
        <f t="shared" si="0"/>
        <v>63.04</v>
      </c>
      <c r="G81" s="6">
        <f t="shared" si="4"/>
        <v>35.257032007759456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35.200000000000003</v>
      </c>
      <c r="E82" s="4">
        <v>21.8</v>
      </c>
      <c r="F82" s="6">
        <f t="shared" si="0"/>
        <v>63.04</v>
      </c>
      <c r="G82" s="6">
        <f t="shared" si="4"/>
        <v>67.507274490785647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51.7</v>
      </c>
      <c r="E83" s="4">
        <v>21.8</v>
      </c>
      <c r="F83" s="6">
        <f t="shared" si="0"/>
        <v>63.04</v>
      </c>
      <c r="G83" s="6">
        <f t="shared" si="4"/>
        <v>27.497575169738113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54.4</v>
      </c>
      <c r="E84" s="4">
        <v>21.8</v>
      </c>
      <c r="F84" s="6">
        <f t="shared" si="0"/>
        <v>63.04</v>
      </c>
      <c r="G84" s="6">
        <f t="shared" si="4"/>
        <v>20.950533462657617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46.2</v>
      </c>
      <c r="E85" s="4">
        <v>21.8</v>
      </c>
      <c r="F85" s="6">
        <f t="shared" si="0"/>
        <v>63.04</v>
      </c>
      <c r="G85" s="6">
        <f t="shared" si="4"/>
        <v>40.834141610087286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46.3</v>
      </c>
      <c r="E86" s="4">
        <v>21.8</v>
      </c>
      <c r="F86" s="6">
        <f t="shared" si="0"/>
        <v>63.04</v>
      </c>
      <c r="G86" s="6">
        <f t="shared" si="4"/>
        <v>40.59165858389914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47.5</v>
      </c>
      <c r="E87" s="4">
        <v>21.8</v>
      </c>
      <c r="F87" s="6">
        <f t="shared" si="0"/>
        <v>63.04</v>
      </c>
      <c r="G87" s="6">
        <f t="shared" si="4"/>
        <v>37.681862269641123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41.4</v>
      </c>
      <c r="E88" s="4">
        <v>21.8</v>
      </c>
      <c r="F88" s="6">
        <f t="shared" si="0"/>
        <v>63.04</v>
      </c>
      <c r="G88" s="6">
        <f t="shared" si="4"/>
        <v>52.473326867119304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40.700000000000003</v>
      </c>
      <c r="E89" s="4">
        <v>21.8</v>
      </c>
      <c r="F89" s="6">
        <f t="shared" si="0"/>
        <v>63.04</v>
      </c>
      <c r="G89" s="6">
        <f t="shared" si="4"/>
        <v>54.170708050436467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34</v>
      </c>
      <c r="E90" s="4">
        <v>21.8</v>
      </c>
      <c r="F90" s="6">
        <f t="shared" si="0"/>
        <v>63.04</v>
      </c>
      <c r="G90" s="6">
        <f t="shared" si="4"/>
        <v>70.417070805043664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45.5</v>
      </c>
      <c r="E91" s="4">
        <v>21.8</v>
      </c>
      <c r="F91" s="6">
        <f t="shared" si="0"/>
        <v>63.04</v>
      </c>
      <c r="G91" s="6">
        <f t="shared" si="4"/>
        <v>42.531522793404463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48.3</v>
      </c>
      <c r="E92" s="4">
        <v>21.8</v>
      </c>
      <c r="F92" s="6">
        <f t="shared" si="0"/>
        <v>63.04</v>
      </c>
      <c r="G92" s="6">
        <f t="shared" si="4"/>
        <v>35.741998060135799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53.1</v>
      </c>
      <c r="E93" s="4">
        <v>21.8</v>
      </c>
      <c r="F93" s="6">
        <f t="shared" si="0"/>
        <v>63.04</v>
      </c>
      <c r="G93" s="6">
        <f t="shared" si="4"/>
        <v>24.102812803103781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42.6</v>
      </c>
      <c r="E94" s="4">
        <v>21.8</v>
      </c>
      <c r="F94" s="6">
        <f t="shared" si="0"/>
        <v>63.04</v>
      </c>
      <c r="G94" s="6">
        <f t="shared" si="4"/>
        <v>49.563530552861302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61.5</v>
      </c>
      <c r="E95" s="4">
        <v>21.8</v>
      </c>
      <c r="F95" s="6">
        <f t="shared" si="0"/>
        <v>63.04</v>
      </c>
      <c r="G95" s="6">
        <f t="shared" si="4"/>
        <v>3.7342386032977672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61.3</v>
      </c>
      <c r="E96" s="4">
        <v>21.8</v>
      </c>
      <c r="F96" s="6">
        <f t="shared" si="0"/>
        <v>63.04</v>
      </c>
      <c r="G96" s="6">
        <f t="shared" si="4"/>
        <v>4.2192046556741083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62.1</v>
      </c>
      <c r="E97" s="4">
        <v>21.8</v>
      </c>
      <c r="F97" s="6">
        <f t="shared" si="0"/>
        <v>63.04</v>
      </c>
      <c r="G97" s="6">
        <f t="shared" si="4"/>
        <v>2.2793404461687627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45.9</v>
      </c>
      <c r="E98" s="4">
        <v>21.8</v>
      </c>
      <c r="F98" s="6">
        <f t="shared" si="0"/>
        <v>63.04</v>
      </c>
      <c r="G98" s="6">
        <f t="shared" si="4"/>
        <v>41.561590688651798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47.9</v>
      </c>
      <c r="E99" s="4">
        <v>21.8</v>
      </c>
      <c r="F99" s="6">
        <f t="shared" si="0"/>
        <v>63.04</v>
      </c>
      <c r="G99" s="6">
        <f t="shared" si="4"/>
        <v>36.711930164888464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37.1</v>
      </c>
      <c r="E100" s="4">
        <v>21.8</v>
      </c>
      <c r="F100" s="6">
        <f t="shared" si="0"/>
        <v>63.04</v>
      </c>
      <c r="G100" s="6">
        <f t="shared" si="4"/>
        <v>62.900096993210475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46.4</v>
      </c>
      <c r="E101" s="4">
        <v>21.8</v>
      </c>
      <c r="F101" s="6">
        <f t="shared" si="0"/>
        <v>63.04</v>
      </c>
      <c r="G101" s="6">
        <f t="shared" si="4"/>
        <v>40.349175557710964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44.3</v>
      </c>
      <c r="E102" s="4">
        <v>21.8</v>
      </c>
      <c r="F102" s="6">
        <f t="shared" si="0"/>
        <v>63.04</v>
      </c>
      <c r="G102" s="6">
        <f t="shared" si="4"/>
        <v>45.441319107662473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51.9</v>
      </c>
      <c r="E103" s="4">
        <v>21.8</v>
      </c>
      <c r="F103" s="6">
        <f t="shared" si="0"/>
        <v>63.04</v>
      </c>
      <c r="G103" s="6">
        <f t="shared" si="4"/>
        <v>27.012609117361791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62.3</v>
      </c>
      <c r="E104" s="4">
        <v>21.8</v>
      </c>
      <c r="F104" s="6">
        <f t="shared" si="0"/>
        <v>63.04</v>
      </c>
      <c r="G104" s="6">
        <f t="shared" si="4"/>
        <v>1.7943743937924397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63</v>
      </c>
      <c r="E105" s="4">
        <v>21.8</v>
      </c>
      <c r="F105" s="6">
        <f t="shared" si="0"/>
        <v>63.04</v>
      </c>
      <c r="G105" s="6">
        <f t="shared" si="4"/>
        <v>9.6993210475264671E-2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60.3</v>
      </c>
      <c r="E106" s="4">
        <v>21.8</v>
      </c>
      <c r="F106" s="6">
        <f t="shared" si="0"/>
        <v>63.04</v>
      </c>
      <c r="G106" s="6">
        <f t="shared" si="4"/>
        <v>6.6440349175557776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5DAD3-C522-4D40-8C6E-D951905E2E5C}">
  <dimension ref="A1:M39"/>
  <sheetViews>
    <sheetView workbookViewId="0">
      <selection activeCell="D3" sqref="D3"/>
    </sheetView>
  </sheetViews>
  <sheetFormatPr defaultRowHeight="14.5" x14ac:dyDescent="0.35"/>
  <cols>
    <col min="1" max="1" width="27.54296875" bestFit="1" customWidth="1"/>
    <col min="2" max="2" width="17.90625" style="37" bestFit="1" customWidth="1"/>
  </cols>
  <sheetData>
    <row r="1" spans="1:13" x14ac:dyDescent="0.35">
      <c r="A1" s="35" t="s">
        <v>2</v>
      </c>
      <c r="B1" t="s">
        <v>9</v>
      </c>
      <c r="D1" s="45" t="s">
        <v>147</v>
      </c>
      <c r="E1" s="45"/>
      <c r="F1" s="45"/>
      <c r="G1" s="45"/>
      <c r="H1" s="45"/>
      <c r="I1" s="45"/>
      <c r="J1" s="45"/>
      <c r="K1" s="45"/>
      <c r="L1" s="45"/>
      <c r="M1" s="45"/>
    </row>
    <row r="2" spans="1:13" x14ac:dyDescent="0.35">
      <c r="B2"/>
      <c r="D2" s="45"/>
      <c r="E2" s="45"/>
      <c r="F2" s="45"/>
      <c r="G2" s="45"/>
      <c r="H2" s="45"/>
      <c r="I2" s="45"/>
      <c r="J2" s="45"/>
      <c r="K2" s="45"/>
      <c r="L2" s="45"/>
      <c r="M2" s="45"/>
    </row>
    <row r="3" spans="1:13" x14ac:dyDescent="0.35">
      <c r="A3" s="35" t="s">
        <v>134</v>
      </c>
      <c r="B3" t="s">
        <v>136</v>
      </c>
    </row>
    <row r="4" spans="1:13" x14ac:dyDescent="0.35">
      <c r="A4" s="36" t="s">
        <v>8</v>
      </c>
      <c r="B4" s="37">
        <v>70.392703700912023</v>
      </c>
      <c r="D4" s="36" t="s">
        <v>8</v>
      </c>
      <c r="E4" s="37">
        <v>70.392703700912023</v>
      </c>
      <c r="F4" t="str">
        <f>IF(E4&lt;=50,"red",IF(E4&lt;=69, "yellow", IF(E4&lt;=99, "green","blue")))</f>
        <v>green</v>
      </c>
    </row>
    <row r="5" spans="1:13" x14ac:dyDescent="0.35">
      <c r="A5" s="36" t="s">
        <v>13</v>
      </c>
      <c r="B5" s="37">
        <v>47.47870656516168</v>
      </c>
      <c r="D5" s="36" t="s">
        <v>13</v>
      </c>
      <c r="E5" s="37">
        <v>47.47870656516168</v>
      </c>
      <c r="F5" t="str">
        <f t="shared" ref="F5:F38" si="0">IF(E5&lt;=50,"red",IF(E5&lt;=69, "yellow", IF(E5&lt;=99, "green","blue")))</f>
        <v>red</v>
      </c>
    </row>
    <row r="6" spans="1:13" x14ac:dyDescent="0.35">
      <c r="A6" s="36" t="s">
        <v>15</v>
      </c>
      <c r="B6" s="37">
        <v>84.261701967287252</v>
      </c>
      <c r="D6" s="36" t="s">
        <v>15</v>
      </c>
      <c r="E6" s="37">
        <v>84.261701967287252</v>
      </c>
      <c r="F6" t="str">
        <f t="shared" si="0"/>
        <v>green</v>
      </c>
    </row>
    <row r="7" spans="1:13" x14ac:dyDescent="0.35">
      <c r="A7" s="36" t="s">
        <v>17</v>
      </c>
      <c r="B7" s="37">
        <v>39.639707545036558</v>
      </c>
      <c r="D7" s="36" t="s">
        <v>17</v>
      </c>
      <c r="E7" s="37">
        <v>39.639707545036558</v>
      </c>
      <c r="F7" t="str">
        <f t="shared" si="0"/>
        <v>red</v>
      </c>
    </row>
    <row r="8" spans="1:13" x14ac:dyDescent="0.35">
      <c r="A8" s="36" t="s">
        <v>19</v>
      </c>
      <c r="B8" s="37">
        <v>3.4597120675359938</v>
      </c>
      <c r="D8" s="36" t="s">
        <v>19</v>
      </c>
      <c r="E8" s="37">
        <v>3.4597120675359938</v>
      </c>
      <c r="F8" t="str">
        <f t="shared" si="0"/>
        <v>red</v>
      </c>
    </row>
    <row r="9" spans="1:13" x14ac:dyDescent="0.35">
      <c r="A9" s="36" t="s">
        <v>21</v>
      </c>
      <c r="D9" s="36" t="s">
        <v>21</v>
      </c>
      <c r="E9" s="37"/>
      <c r="F9" t="str">
        <f t="shared" si="0"/>
        <v>red</v>
      </c>
    </row>
    <row r="10" spans="1:13" x14ac:dyDescent="0.35">
      <c r="A10" s="36" t="s">
        <v>23</v>
      </c>
      <c r="B10" s="37">
        <v>9.791211276098597</v>
      </c>
      <c r="D10" s="36" t="s">
        <v>23</v>
      </c>
      <c r="E10" s="37">
        <v>9.791211276098597</v>
      </c>
      <c r="F10" t="str">
        <f t="shared" si="0"/>
        <v>red</v>
      </c>
    </row>
    <row r="11" spans="1:13" x14ac:dyDescent="0.35">
      <c r="A11" s="36" t="s">
        <v>25</v>
      </c>
      <c r="B11" s="37">
        <v>42.956207130474112</v>
      </c>
      <c r="D11" s="36" t="s">
        <v>25</v>
      </c>
      <c r="E11" s="37">
        <v>42.956207130474112</v>
      </c>
      <c r="F11" t="str">
        <f t="shared" si="0"/>
        <v>red</v>
      </c>
    </row>
    <row r="12" spans="1:13" x14ac:dyDescent="0.35">
      <c r="A12" s="36" t="s">
        <v>27</v>
      </c>
      <c r="B12" s="37">
        <v>42.956207130474112</v>
      </c>
      <c r="D12" s="36" t="s">
        <v>27</v>
      </c>
      <c r="E12" s="37">
        <v>42.956207130474112</v>
      </c>
      <c r="F12" t="str">
        <f t="shared" si="0"/>
        <v>red</v>
      </c>
    </row>
    <row r="13" spans="1:13" x14ac:dyDescent="0.35">
      <c r="A13" s="36" t="s">
        <v>29</v>
      </c>
      <c r="B13" s="37">
        <v>90.593201175849842</v>
      </c>
      <c r="D13" s="36" t="s">
        <v>29</v>
      </c>
      <c r="E13" s="37">
        <v>90.593201175849842</v>
      </c>
      <c r="F13" t="str">
        <f t="shared" si="0"/>
        <v>green</v>
      </c>
    </row>
    <row r="14" spans="1:13" x14ac:dyDescent="0.35">
      <c r="A14" s="36" t="s">
        <v>31</v>
      </c>
      <c r="B14" s="37">
        <v>41.750207281224085</v>
      </c>
      <c r="D14" s="36" t="s">
        <v>31</v>
      </c>
      <c r="E14" s="37">
        <v>41.750207281224085</v>
      </c>
      <c r="F14" t="str">
        <f t="shared" si="0"/>
        <v>red</v>
      </c>
    </row>
    <row r="15" spans="1:13" x14ac:dyDescent="0.35">
      <c r="A15" s="36" t="s">
        <v>33</v>
      </c>
      <c r="B15" s="37">
        <v>42.353207205849088</v>
      </c>
      <c r="D15" s="36" t="s">
        <v>33</v>
      </c>
      <c r="E15" s="37">
        <v>42.353207205849088</v>
      </c>
      <c r="F15" t="str">
        <f t="shared" si="0"/>
        <v>red</v>
      </c>
    </row>
    <row r="16" spans="1:13" x14ac:dyDescent="0.35">
      <c r="A16" s="36" t="s">
        <v>35</v>
      </c>
      <c r="B16" s="37">
        <v>45.669706791286643</v>
      </c>
      <c r="D16" s="36" t="s">
        <v>35</v>
      </c>
      <c r="E16" s="37">
        <v>45.669706791286643</v>
      </c>
      <c r="F16" t="str">
        <f t="shared" si="0"/>
        <v>red</v>
      </c>
    </row>
    <row r="17" spans="1:6" x14ac:dyDescent="0.35">
      <c r="A17" s="36" t="s">
        <v>37</v>
      </c>
      <c r="B17" s="37">
        <v>77.930202758724647</v>
      </c>
      <c r="D17" s="36" t="s">
        <v>37</v>
      </c>
      <c r="E17" s="37">
        <v>77.930202758724647</v>
      </c>
      <c r="F17" t="str">
        <f t="shared" si="0"/>
        <v>green</v>
      </c>
    </row>
    <row r="18" spans="1:6" x14ac:dyDescent="0.35">
      <c r="A18" s="36" t="s">
        <v>39</v>
      </c>
      <c r="B18" s="37">
        <v>22.454209693223788</v>
      </c>
      <c r="D18" s="36" t="s">
        <v>39</v>
      </c>
      <c r="E18" s="37">
        <v>22.454209693223788</v>
      </c>
      <c r="F18" t="str">
        <f t="shared" si="0"/>
        <v>red</v>
      </c>
    </row>
    <row r="19" spans="1:6" x14ac:dyDescent="0.35">
      <c r="A19" s="36" t="s">
        <v>41</v>
      </c>
      <c r="B19" s="37">
        <v>59.84020501997437</v>
      </c>
      <c r="D19" s="36" t="s">
        <v>41</v>
      </c>
      <c r="E19" s="37">
        <v>59.84020501997437</v>
      </c>
      <c r="F19" t="str">
        <f t="shared" si="0"/>
        <v>yellow</v>
      </c>
    </row>
    <row r="20" spans="1:6" x14ac:dyDescent="0.35">
      <c r="A20" s="36" t="s">
        <v>43</v>
      </c>
      <c r="B20" s="37">
        <v>97.226200346724951</v>
      </c>
      <c r="D20" s="36" t="s">
        <v>43</v>
      </c>
      <c r="E20" s="37">
        <v>97.226200346724951</v>
      </c>
      <c r="F20" t="str">
        <f t="shared" si="0"/>
        <v>green</v>
      </c>
    </row>
    <row r="21" spans="1:6" x14ac:dyDescent="0.35">
      <c r="A21" s="36" t="s">
        <v>45</v>
      </c>
      <c r="B21" s="37">
        <v>37.227707846536518</v>
      </c>
      <c r="D21" s="36" t="s">
        <v>45</v>
      </c>
      <c r="E21" s="37">
        <v>37.227707846536518</v>
      </c>
      <c r="F21" t="str">
        <f t="shared" si="0"/>
        <v>red</v>
      </c>
    </row>
    <row r="22" spans="1:6" x14ac:dyDescent="0.35">
      <c r="A22" s="36" t="s">
        <v>47</v>
      </c>
      <c r="B22" s="37">
        <v>20.042209994723752</v>
      </c>
      <c r="D22" s="36" t="s">
        <v>47</v>
      </c>
      <c r="E22" s="37">
        <v>20.042209994723752</v>
      </c>
      <c r="F22" t="str">
        <f t="shared" si="0"/>
        <v>red</v>
      </c>
    </row>
    <row r="23" spans="1:6" x14ac:dyDescent="0.35">
      <c r="A23" s="36" t="s">
        <v>49</v>
      </c>
      <c r="B23" s="37">
        <v>57.729705283786835</v>
      </c>
      <c r="D23" s="36" t="s">
        <v>49</v>
      </c>
      <c r="E23" s="37">
        <v>57.729705283786835</v>
      </c>
      <c r="F23" t="str">
        <f t="shared" si="0"/>
        <v>yellow</v>
      </c>
    </row>
    <row r="24" spans="1:6" x14ac:dyDescent="0.35">
      <c r="A24" s="36" t="s">
        <v>51</v>
      </c>
      <c r="B24" s="37">
        <v>55.619205547599307</v>
      </c>
      <c r="D24" s="36" t="s">
        <v>51</v>
      </c>
      <c r="E24" s="37">
        <v>55.619205547599307</v>
      </c>
      <c r="F24" t="str">
        <f t="shared" si="0"/>
        <v>yellow</v>
      </c>
    </row>
    <row r="25" spans="1:6" x14ac:dyDescent="0.35">
      <c r="A25" s="36" t="s">
        <v>53</v>
      </c>
      <c r="B25" s="37">
        <v>47.780206527474178</v>
      </c>
      <c r="D25" s="36" t="s">
        <v>53</v>
      </c>
      <c r="E25" s="37">
        <v>47.780206527474178</v>
      </c>
      <c r="F25" t="str">
        <f t="shared" si="0"/>
        <v>red</v>
      </c>
    </row>
    <row r="26" spans="1:6" x14ac:dyDescent="0.35">
      <c r="A26" s="36" t="s">
        <v>55</v>
      </c>
      <c r="B26" s="37">
        <v>73.106203361724582</v>
      </c>
      <c r="D26" s="36" t="s">
        <v>55</v>
      </c>
      <c r="E26" s="37">
        <v>73.106203361724582</v>
      </c>
      <c r="F26" t="str">
        <f t="shared" si="0"/>
        <v>green</v>
      </c>
    </row>
    <row r="27" spans="1:6" x14ac:dyDescent="0.35">
      <c r="A27" s="36" t="s">
        <v>57</v>
      </c>
      <c r="B27" s="37">
        <v>76.724202909474641</v>
      </c>
      <c r="D27" s="36" t="s">
        <v>57</v>
      </c>
      <c r="E27" s="37">
        <v>76.724202909474641</v>
      </c>
      <c r="F27" t="str">
        <f t="shared" si="0"/>
        <v>green</v>
      </c>
    </row>
    <row r="28" spans="1:6" x14ac:dyDescent="0.35">
      <c r="A28" s="36" t="s">
        <v>59</v>
      </c>
      <c r="B28" s="37">
        <v>54.714705660661792</v>
      </c>
      <c r="D28" s="36" t="s">
        <v>59</v>
      </c>
      <c r="E28" s="37">
        <v>54.714705660661792</v>
      </c>
      <c r="F28" t="str">
        <f t="shared" si="0"/>
        <v>yellow</v>
      </c>
    </row>
    <row r="29" spans="1:6" x14ac:dyDescent="0.35">
      <c r="A29" s="36" t="s">
        <v>61</v>
      </c>
      <c r="B29" s="37">
        <v>26.072209240973841</v>
      </c>
      <c r="D29" s="36" t="s">
        <v>61</v>
      </c>
      <c r="E29" s="37">
        <v>26.072209240973841</v>
      </c>
      <c r="F29" t="str">
        <f t="shared" si="0"/>
        <v>red</v>
      </c>
    </row>
    <row r="30" spans="1:6" x14ac:dyDescent="0.35">
      <c r="A30" s="36" t="s">
        <v>63</v>
      </c>
      <c r="B30" s="37">
        <v>100</v>
      </c>
      <c r="D30" s="36" t="s">
        <v>63</v>
      </c>
      <c r="E30" s="37">
        <v>100</v>
      </c>
      <c r="F30" t="str">
        <f t="shared" si="0"/>
        <v>blue</v>
      </c>
    </row>
    <row r="31" spans="1:6" x14ac:dyDescent="0.35">
      <c r="A31" s="36" t="s">
        <v>65</v>
      </c>
      <c r="B31" s="37">
        <v>41.750207281224085</v>
      </c>
      <c r="D31" s="36" t="s">
        <v>65</v>
      </c>
      <c r="E31" s="37">
        <v>41.750207281224085</v>
      </c>
      <c r="F31" t="str">
        <f t="shared" si="0"/>
        <v>red</v>
      </c>
    </row>
    <row r="32" spans="1:6" x14ac:dyDescent="0.35">
      <c r="A32" s="36" t="s">
        <v>67</v>
      </c>
      <c r="B32" s="37">
        <v>46.574206678224165</v>
      </c>
      <c r="D32" s="36" t="s">
        <v>67</v>
      </c>
      <c r="E32" s="37">
        <v>46.574206678224165</v>
      </c>
      <c r="F32" t="str">
        <f t="shared" si="0"/>
        <v>red</v>
      </c>
    </row>
    <row r="33" spans="1:6" x14ac:dyDescent="0.35">
      <c r="A33" s="36" t="s">
        <v>69</v>
      </c>
      <c r="B33" s="37">
        <v>92.402200949724872</v>
      </c>
      <c r="D33" s="36" t="s">
        <v>69</v>
      </c>
      <c r="E33" s="37">
        <v>92.402200949724872</v>
      </c>
      <c r="F33" t="str">
        <f t="shared" si="0"/>
        <v>green</v>
      </c>
    </row>
    <row r="34" spans="1:6" x14ac:dyDescent="0.35">
      <c r="A34" s="36" t="s">
        <v>71</v>
      </c>
      <c r="B34" s="37">
        <v>69.186703851662017</v>
      </c>
      <c r="D34" s="36" t="s">
        <v>71</v>
      </c>
      <c r="E34" s="37">
        <v>69.186703851662017</v>
      </c>
      <c r="F34" t="str">
        <f t="shared" si="0"/>
        <v>green</v>
      </c>
    </row>
    <row r="35" spans="1:6" x14ac:dyDescent="0.35">
      <c r="A35" s="36" t="s">
        <v>73</v>
      </c>
      <c r="B35" s="37">
        <v>38.433707695786538</v>
      </c>
      <c r="D35" s="36" t="s">
        <v>73</v>
      </c>
      <c r="E35" s="37">
        <v>38.433707695786538</v>
      </c>
      <c r="F35" t="str">
        <f t="shared" si="0"/>
        <v>red</v>
      </c>
    </row>
    <row r="36" spans="1:6" x14ac:dyDescent="0.35">
      <c r="A36" s="36" t="s">
        <v>75</v>
      </c>
      <c r="B36" s="37">
        <v>-0.15828748021407096</v>
      </c>
      <c r="D36" s="36" t="s">
        <v>75</v>
      </c>
      <c r="E36" s="37">
        <v>-0.15828748021407096</v>
      </c>
      <c r="F36" t="str">
        <f t="shared" si="0"/>
        <v>red</v>
      </c>
    </row>
    <row r="37" spans="1:6" x14ac:dyDescent="0.35">
      <c r="A37" s="36" t="s">
        <v>77</v>
      </c>
      <c r="B37" s="37">
        <v>9.791211276098597</v>
      </c>
      <c r="D37" s="36" t="s">
        <v>77</v>
      </c>
      <c r="E37" s="37">
        <v>9.791211276098597</v>
      </c>
      <c r="F37" t="str">
        <f t="shared" si="0"/>
        <v>red</v>
      </c>
    </row>
    <row r="38" spans="1:6" x14ac:dyDescent="0.35">
      <c r="A38" s="36" t="s">
        <v>79</v>
      </c>
      <c r="B38" s="37">
        <v>60.744704906911885</v>
      </c>
      <c r="D38" s="36" t="s">
        <v>79</v>
      </c>
      <c r="E38" s="37">
        <v>60.744704906911885</v>
      </c>
      <c r="F38" t="str">
        <f t="shared" si="0"/>
        <v>yellow</v>
      </c>
    </row>
    <row r="39" spans="1:6" x14ac:dyDescent="0.35">
      <c r="A39" s="36" t="s">
        <v>135</v>
      </c>
      <c r="B39" s="37">
        <v>1726.494309188211</v>
      </c>
    </row>
  </sheetData>
  <mergeCells count="1">
    <mergeCell ref="D1:M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999"/>
  <sheetViews>
    <sheetView workbookViewId="0">
      <selection activeCell="J15" sqref="J15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7.0898437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81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12.3</v>
      </c>
      <c r="E2" s="4">
        <v>2.48</v>
      </c>
      <c r="F2" s="6">
        <f t="shared" ref="F2:F106" si="0">PERCENTILE(D$2:D$106,0.975)</f>
        <v>35.647500000000001</v>
      </c>
      <c r="G2" s="6">
        <f t="shared" ref="G2:G16" si="1">((D2-F2)/(E2-F2))*100</f>
        <v>70.392703700912023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>
        <v>2.8</v>
      </c>
      <c r="E3" s="4">
        <v>2.48</v>
      </c>
      <c r="F3" s="6">
        <f t="shared" si="0"/>
        <v>35.647500000000001</v>
      </c>
      <c r="G3" s="6">
        <f t="shared" si="1"/>
        <v>99.035200120599981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>
        <v>22.5</v>
      </c>
      <c r="E4" s="4">
        <v>2.48</v>
      </c>
      <c r="F4" s="6">
        <f t="shared" si="0"/>
        <v>35.647500000000001</v>
      </c>
      <c r="G4" s="6">
        <f t="shared" si="1"/>
        <v>39.639707545036558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19.899999999999999</v>
      </c>
      <c r="E5" s="4">
        <v>2.48</v>
      </c>
      <c r="F5" s="6">
        <f t="shared" si="0"/>
        <v>35.647500000000001</v>
      </c>
      <c r="G5" s="6">
        <f t="shared" si="1"/>
        <v>47.47870656516168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22.1</v>
      </c>
      <c r="E6" s="4">
        <v>2.48</v>
      </c>
      <c r="F6" s="6">
        <f t="shared" si="0"/>
        <v>35.647500000000001</v>
      </c>
      <c r="G6" s="6">
        <f t="shared" si="1"/>
        <v>40.84570739428657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14.4</v>
      </c>
      <c r="E7" s="4">
        <v>2.48</v>
      </c>
      <c r="F7" s="6">
        <f t="shared" si="0"/>
        <v>35.647500000000001</v>
      </c>
      <c r="G7" s="6">
        <f t="shared" si="1"/>
        <v>64.061204492349432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7.7</v>
      </c>
      <c r="E8" s="4">
        <v>2.48</v>
      </c>
      <c r="F8" s="6">
        <f t="shared" si="0"/>
        <v>35.647500000000001</v>
      </c>
      <c r="G8" s="6">
        <f t="shared" si="1"/>
        <v>84.261701967287252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6.9</v>
      </c>
      <c r="E9" s="4">
        <v>2.48</v>
      </c>
      <c r="F9" s="6">
        <f t="shared" si="0"/>
        <v>35.647500000000001</v>
      </c>
      <c r="G9" s="6">
        <f t="shared" si="1"/>
        <v>86.673701665787277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12.5</v>
      </c>
      <c r="E10" s="4">
        <v>2.48</v>
      </c>
      <c r="F10" s="6">
        <f t="shared" si="0"/>
        <v>35.647500000000001</v>
      </c>
      <c r="G10" s="6">
        <f t="shared" si="1"/>
        <v>69.789703776287027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22.5</v>
      </c>
      <c r="E11" s="4">
        <v>2.48</v>
      </c>
      <c r="F11" s="6">
        <f t="shared" si="0"/>
        <v>35.647500000000001</v>
      </c>
      <c r="G11" s="6">
        <f t="shared" si="1"/>
        <v>39.639707545036558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23.4</v>
      </c>
      <c r="E12" s="4">
        <v>2.48</v>
      </c>
      <c r="F12" s="6">
        <f t="shared" si="0"/>
        <v>35.647500000000001</v>
      </c>
      <c r="G12" s="6">
        <f t="shared" si="1"/>
        <v>36.926207884224013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15.2</v>
      </c>
      <c r="E13" s="4">
        <v>2.48</v>
      </c>
      <c r="F13" s="6">
        <f t="shared" si="0"/>
        <v>35.647500000000001</v>
      </c>
      <c r="G13" s="6">
        <f t="shared" si="1"/>
        <v>61.6492047938494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34.5</v>
      </c>
      <c r="E14" s="4">
        <v>2.48</v>
      </c>
      <c r="F14" s="6">
        <f t="shared" si="0"/>
        <v>35.647500000000001</v>
      </c>
      <c r="G14" s="6">
        <f t="shared" si="1"/>
        <v>3.4597120675359938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35.200000000000003</v>
      </c>
      <c r="E15" s="4">
        <v>2.48</v>
      </c>
      <c r="F15" s="6">
        <f t="shared" si="0"/>
        <v>35.647500000000001</v>
      </c>
      <c r="G15" s="6">
        <f t="shared" si="1"/>
        <v>1.3492123313484525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29.5</v>
      </c>
      <c r="E16" s="4">
        <v>2.48</v>
      </c>
      <c r="F16" s="6">
        <f t="shared" si="0"/>
        <v>35.647500000000001</v>
      </c>
      <c r="G16" s="6">
        <f t="shared" si="1"/>
        <v>18.534710183161227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/>
      <c r="E17" s="4">
        <v>2.48</v>
      </c>
      <c r="F17" s="6">
        <f t="shared" si="0"/>
        <v>35.647500000000001</v>
      </c>
      <c r="G17" s="6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/>
      <c r="E18" s="4">
        <v>2.48</v>
      </c>
      <c r="F18" s="6">
        <f t="shared" si="0"/>
        <v>35.647500000000001</v>
      </c>
      <c r="G18" s="6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/>
      <c r="E19" s="4">
        <v>2.48</v>
      </c>
      <c r="F19" s="6">
        <f t="shared" si="0"/>
        <v>35.647500000000001</v>
      </c>
      <c r="G19" s="6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32.4</v>
      </c>
      <c r="E20" s="4">
        <v>2.48</v>
      </c>
      <c r="F20" s="6">
        <f t="shared" si="0"/>
        <v>35.647500000000001</v>
      </c>
      <c r="G20" s="6">
        <f t="shared" ref="G20:G79" si="2">((D20-F20)/(E20-F20))*100</f>
        <v>9.791211276098597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35.6</v>
      </c>
      <c r="E21" s="4">
        <v>2.48</v>
      </c>
      <c r="F21" s="6">
        <f t="shared" si="0"/>
        <v>35.647500000000001</v>
      </c>
      <c r="G21" s="6">
        <f t="shared" si="2"/>
        <v>0.14321248209843801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19.3</v>
      </c>
      <c r="E22" s="4">
        <v>2.48</v>
      </c>
      <c r="F22" s="6">
        <f t="shared" si="0"/>
        <v>35.647500000000001</v>
      </c>
      <c r="G22" s="6">
        <f t="shared" si="2"/>
        <v>49.287706339036703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21.4</v>
      </c>
      <c r="E23" s="4">
        <v>2.48</v>
      </c>
      <c r="F23" s="6">
        <f t="shared" si="0"/>
        <v>35.647500000000001</v>
      </c>
      <c r="G23" s="6">
        <f t="shared" si="2"/>
        <v>42.956207130474112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22.5</v>
      </c>
      <c r="E24" s="4">
        <v>2.48</v>
      </c>
      <c r="F24" s="6">
        <f t="shared" si="0"/>
        <v>35.647500000000001</v>
      </c>
      <c r="G24" s="6">
        <f t="shared" si="2"/>
        <v>39.639707545036558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20.3</v>
      </c>
      <c r="E25" s="4">
        <v>2.48</v>
      </c>
      <c r="F25" s="6">
        <f t="shared" si="0"/>
        <v>35.647500000000001</v>
      </c>
      <c r="G25" s="6">
        <f t="shared" si="2"/>
        <v>46.272706715911653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21.4</v>
      </c>
      <c r="E26" s="4">
        <v>2.48</v>
      </c>
      <c r="F26" s="6">
        <f t="shared" si="0"/>
        <v>35.647500000000001</v>
      </c>
      <c r="G26" s="6">
        <f t="shared" si="2"/>
        <v>42.956207130474112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22.5</v>
      </c>
      <c r="E27" s="4">
        <v>2.48</v>
      </c>
      <c r="F27" s="6">
        <f t="shared" si="0"/>
        <v>35.647500000000001</v>
      </c>
      <c r="G27" s="6">
        <f t="shared" si="2"/>
        <v>39.639707545036558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20.3</v>
      </c>
      <c r="E28" s="4">
        <v>2.48</v>
      </c>
      <c r="F28" s="6">
        <f t="shared" si="0"/>
        <v>35.647500000000001</v>
      </c>
      <c r="G28" s="6">
        <f t="shared" si="2"/>
        <v>46.272706715911653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5.6</v>
      </c>
      <c r="E29" s="4">
        <v>2.48</v>
      </c>
      <c r="F29" s="6">
        <f t="shared" si="0"/>
        <v>35.647500000000001</v>
      </c>
      <c r="G29" s="6">
        <f t="shared" si="2"/>
        <v>90.593201175849842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5.6</v>
      </c>
      <c r="E30" s="4">
        <v>2.48</v>
      </c>
      <c r="F30" s="6">
        <f t="shared" si="0"/>
        <v>35.647500000000001</v>
      </c>
      <c r="G30" s="6">
        <f t="shared" si="2"/>
        <v>90.593201175849842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5.6</v>
      </c>
      <c r="E31" s="4">
        <v>2.48</v>
      </c>
      <c r="F31" s="6">
        <f t="shared" si="0"/>
        <v>35.647500000000001</v>
      </c>
      <c r="G31" s="6">
        <f t="shared" si="2"/>
        <v>90.593201175849842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21.8</v>
      </c>
      <c r="E32" s="4">
        <v>2.48</v>
      </c>
      <c r="F32" s="6">
        <f t="shared" si="0"/>
        <v>35.647500000000001</v>
      </c>
      <c r="G32" s="6">
        <f t="shared" si="2"/>
        <v>41.750207281224085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24.8</v>
      </c>
      <c r="E33" s="4">
        <v>2.48</v>
      </c>
      <c r="F33" s="6">
        <f t="shared" si="0"/>
        <v>35.647500000000001</v>
      </c>
      <c r="G33" s="6">
        <f t="shared" si="2"/>
        <v>32.705208411848943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16.8</v>
      </c>
      <c r="E34" s="4">
        <v>2.48</v>
      </c>
      <c r="F34" s="6">
        <f t="shared" si="0"/>
        <v>35.647500000000001</v>
      </c>
      <c r="G34" s="6">
        <f t="shared" si="2"/>
        <v>56.82520539684932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21.6</v>
      </c>
      <c r="E35" s="4">
        <v>2.48</v>
      </c>
      <c r="F35" s="6">
        <f t="shared" si="0"/>
        <v>35.647500000000001</v>
      </c>
      <c r="G35" s="6">
        <f t="shared" si="2"/>
        <v>42.353207205849088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22.7</v>
      </c>
      <c r="E36" s="4">
        <v>2.48</v>
      </c>
      <c r="F36" s="6">
        <f t="shared" si="0"/>
        <v>35.647500000000001</v>
      </c>
      <c r="G36" s="6">
        <f t="shared" si="2"/>
        <v>39.036707620411548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19</v>
      </c>
      <c r="E37" s="4">
        <v>2.48</v>
      </c>
      <c r="F37" s="6">
        <f t="shared" si="0"/>
        <v>35.647500000000001</v>
      </c>
      <c r="G37" s="6">
        <f t="shared" si="2"/>
        <v>50.192206225974225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20.5</v>
      </c>
      <c r="E38" s="4">
        <v>2.48</v>
      </c>
      <c r="F38" s="6">
        <f t="shared" si="0"/>
        <v>35.647500000000001</v>
      </c>
      <c r="G38" s="6">
        <f t="shared" si="2"/>
        <v>45.669706791286643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21.3</v>
      </c>
      <c r="E39" s="4">
        <v>2.48</v>
      </c>
      <c r="F39" s="6">
        <f t="shared" si="0"/>
        <v>35.647500000000001</v>
      </c>
      <c r="G39" s="6">
        <f t="shared" si="2"/>
        <v>43.25770709278661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22.5</v>
      </c>
      <c r="E40" s="4">
        <v>2.48</v>
      </c>
      <c r="F40" s="6">
        <f t="shared" si="0"/>
        <v>35.647500000000001</v>
      </c>
      <c r="G40" s="6">
        <f t="shared" si="2"/>
        <v>39.639707545036558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9.8000000000000007</v>
      </c>
      <c r="E41" s="4">
        <v>2.48</v>
      </c>
      <c r="F41" s="6">
        <f t="shared" si="0"/>
        <v>35.647500000000001</v>
      </c>
      <c r="G41" s="6">
        <f t="shared" si="2"/>
        <v>77.930202758724647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10.5</v>
      </c>
      <c r="E42" s="4">
        <v>2.48</v>
      </c>
      <c r="F42" s="6">
        <f t="shared" si="0"/>
        <v>35.647500000000001</v>
      </c>
      <c r="G42" s="6">
        <f t="shared" si="2"/>
        <v>75.819703022537112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7.5</v>
      </c>
      <c r="E43" s="4">
        <v>2.48</v>
      </c>
      <c r="F43" s="6">
        <f t="shared" si="0"/>
        <v>35.647500000000001</v>
      </c>
      <c r="G43" s="6">
        <f t="shared" si="2"/>
        <v>84.864701891912247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28.2</v>
      </c>
      <c r="E44" s="4">
        <v>2.48</v>
      </c>
      <c r="F44" s="6">
        <f t="shared" si="0"/>
        <v>35.647500000000001</v>
      </c>
      <c r="G44" s="6">
        <f t="shared" si="2"/>
        <v>22.454209693223788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30.4</v>
      </c>
      <c r="E45" s="4">
        <v>2.48</v>
      </c>
      <c r="F45" s="6">
        <f t="shared" si="0"/>
        <v>35.647500000000001</v>
      </c>
      <c r="G45" s="6">
        <f t="shared" si="2"/>
        <v>15.821210522348689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17.7</v>
      </c>
      <c r="E46" s="4">
        <v>2.48</v>
      </c>
      <c r="F46" s="6">
        <f t="shared" si="0"/>
        <v>35.647500000000001</v>
      </c>
      <c r="G46" s="6">
        <f t="shared" si="2"/>
        <v>54.111705736036782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15.8</v>
      </c>
      <c r="E47" s="4">
        <v>2.48</v>
      </c>
      <c r="F47" s="6">
        <f t="shared" si="0"/>
        <v>35.647500000000001</v>
      </c>
      <c r="G47" s="6">
        <f t="shared" si="2"/>
        <v>59.84020501997437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16.2</v>
      </c>
      <c r="E48" s="4">
        <v>2.48</v>
      </c>
      <c r="F48" s="6">
        <f t="shared" si="0"/>
        <v>35.647500000000001</v>
      </c>
      <c r="G48" s="6">
        <f t="shared" si="2"/>
        <v>58.63420517072435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15.1</v>
      </c>
      <c r="E49" s="4">
        <v>2.48</v>
      </c>
      <c r="F49" s="6">
        <f t="shared" si="0"/>
        <v>35.647500000000001</v>
      </c>
      <c r="G49" s="6">
        <f t="shared" si="2"/>
        <v>61.950704756161898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3.4</v>
      </c>
      <c r="E50" s="4">
        <v>2.48</v>
      </c>
      <c r="F50" s="6">
        <f t="shared" si="0"/>
        <v>35.647500000000001</v>
      </c>
      <c r="G50" s="6">
        <f t="shared" si="2"/>
        <v>97.226200346724951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4.2</v>
      </c>
      <c r="E51" s="4">
        <v>2.48</v>
      </c>
      <c r="F51" s="6">
        <f t="shared" si="0"/>
        <v>35.647500000000001</v>
      </c>
      <c r="G51" s="6">
        <f t="shared" si="2"/>
        <v>94.814200648224912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2.6</v>
      </c>
      <c r="E52" s="4">
        <v>2.48</v>
      </c>
      <c r="F52" s="6">
        <f t="shared" si="0"/>
        <v>35.647500000000001</v>
      </c>
      <c r="G52" s="6">
        <f t="shared" si="2"/>
        <v>99.638200045224977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23.3</v>
      </c>
      <c r="E53" s="4">
        <v>2.48</v>
      </c>
      <c r="F53" s="6">
        <f t="shared" si="0"/>
        <v>35.647500000000001</v>
      </c>
      <c r="G53" s="6">
        <f t="shared" si="2"/>
        <v>37.227707846536518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23.3</v>
      </c>
      <c r="E54" s="4">
        <v>2.48</v>
      </c>
      <c r="F54" s="6">
        <f t="shared" si="0"/>
        <v>35.647500000000001</v>
      </c>
      <c r="G54" s="6">
        <f t="shared" si="2"/>
        <v>37.227707846536518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23.3</v>
      </c>
      <c r="E55" s="4">
        <v>2.48</v>
      </c>
      <c r="F55" s="6">
        <f t="shared" si="0"/>
        <v>35.647500000000001</v>
      </c>
      <c r="G55" s="6">
        <f t="shared" si="2"/>
        <v>37.227707846536518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29</v>
      </c>
      <c r="E56" s="4">
        <v>2.48</v>
      </c>
      <c r="F56" s="6">
        <f t="shared" si="0"/>
        <v>35.647500000000001</v>
      </c>
      <c r="G56" s="6">
        <f t="shared" si="2"/>
        <v>20.042209994723752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30.4</v>
      </c>
      <c r="E57" s="4">
        <v>2.48</v>
      </c>
      <c r="F57" s="6">
        <f t="shared" si="0"/>
        <v>35.647500000000001</v>
      </c>
      <c r="G57" s="6">
        <f t="shared" si="2"/>
        <v>15.821210522348689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24</v>
      </c>
      <c r="E58" s="4">
        <v>2.48</v>
      </c>
      <c r="F58" s="6">
        <f t="shared" si="0"/>
        <v>35.647500000000001</v>
      </c>
      <c r="G58" s="6">
        <f t="shared" si="2"/>
        <v>35.117208110348983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16.5</v>
      </c>
      <c r="E59" s="4">
        <v>2.48</v>
      </c>
      <c r="F59" s="6">
        <f t="shared" si="0"/>
        <v>35.647500000000001</v>
      </c>
      <c r="G59" s="6">
        <f t="shared" si="2"/>
        <v>57.729705283786835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17.600000000000001</v>
      </c>
      <c r="E60" s="4">
        <v>2.48</v>
      </c>
      <c r="F60" s="6">
        <f t="shared" si="0"/>
        <v>35.647500000000001</v>
      </c>
      <c r="G60" s="6">
        <f t="shared" si="2"/>
        <v>54.413205698349273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15.1</v>
      </c>
      <c r="E61" s="4">
        <v>2.48</v>
      </c>
      <c r="F61" s="6">
        <f t="shared" si="0"/>
        <v>35.647500000000001</v>
      </c>
      <c r="G61" s="6">
        <f t="shared" si="2"/>
        <v>61.950704756161898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17.2</v>
      </c>
      <c r="E62" s="4">
        <v>2.48</v>
      </c>
      <c r="F62" s="6">
        <f t="shared" si="0"/>
        <v>35.647500000000001</v>
      </c>
      <c r="G62" s="6">
        <f t="shared" si="2"/>
        <v>55.619205547599307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22.7</v>
      </c>
      <c r="E63" s="4">
        <v>2.48</v>
      </c>
      <c r="F63" s="6">
        <f t="shared" si="0"/>
        <v>35.647500000000001</v>
      </c>
      <c r="G63" s="6">
        <f t="shared" si="2"/>
        <v>39.036707620411548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5.7</v>
      </c>
      <c r="E64" s="4">
        <v>2.48</v>
      </c>
      <c r="F64" s="6">
        <f t="shared" si="0"/>
        <v>35.647500000000001</v>
      </c>
      <c r="G64" s="6">
        <f t="shared" si="2"/>
        <v>90.291701213537351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19.8</v>
      </c>
      <c r="E65" s="4">
        <v>2.48</v>
      </c>
      <c r="F65" s="6">
        <f t="shared" si="0"/>
        <v>35.647500000000001</v>
      </c>
      <c r="G65" s="6">
        <f t="shared" si="2"/>
        <v>47.780206527474178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20.6</v>
      </c>
      <c r="E66" s="4">
        <v>2.48</v>
      </c>
      <c r="F66" s="6">
        <f t="shared" si="0"/>
        <v>35.647500000000001</v>
      </c>
      <c r="G66" s="6">
        <f t="shared" si="2"/>
        <v>45.368206828974138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14.2</v>
      </c>
      <c r="E67" s="4">
        <v>2.48</v>
      </c>
      <c r="F67" s="6">
        <f t="shared" si="0"/>
        <v>35.647500000000001</v>
      </c>
      <c r="G67" s="6">
        <f t="shared" si="2"/>
        <v>64.664204416974442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11.4</v>
      </c>
      <c r="E68" s="4">
        <v>2.48</v>
      </c>
      <c r="F68" s="6">
        <f t="shared" si="0"/>
        <v>35.647500000000001</v>
      </c>
      <c r="G68" s="6">
        <f t="shared" si="2"/>
        <v>73.106203361724582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8.4</v>
      </c>
      <c r="E69" s="4">
        <v>2.48</v>
      </c>
      <c r="F69" s="6">
        <f t="shared" si="0"/>
        <v>35.647500000000001</v>
      </c>
      <c r="G69" s="6">
        <f t="shared" si="2"/>
        <v>82.151202231099717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14.4</v>
      </c>
      <c r="E70" s="4">
        <v>2.48</v>
      </c>
      <c r="F70" s="6">
        <f t="shared" si="0"/>
        <v>35.647500000000001</v>
      </c>
      <c r="G70" s="6">
        <f t="shared" si="2"/>
        <v>64.061204492349432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10.199999999999999</v>
      </c>
      <c r="E71" s="4">
        <v>2.48</v>
      </c>
      <c r="F71" s="6">
        <f t="shared" si="0"/>
        <v>35.647500000000001</v>
      </c>
      <c r="G71" s="6">
        <f t="shared" si="2"/>
        <v>76.724202909474641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10.8</v>
      </c>
      <c r="E72" s="4">
        <v>2.48</v>
      </c>
      <c r="F72" s="6">
        <f t="shared" si="0"/>
        <v>35.647500000000001</v>
      </c>
      <c r="G72" s="6">
        <f t="shared" si="2"/>
        <v>74.915203135599597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8.4</v>
      </c>
      <c r="E73" s="4">
        <v>2.48</v>
      </c>
      <c r="F73" s="6">
        <f t="shared" si="0"/>
        <v>35.647500000000001</v>
      </c>
      <c r="G73" s="6">
        <f t="shared" si="2"/>
        <v>82.151202231099717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17.5</v>
      </c>
      <c r="E74" s="4">
        <v>2.48</v>
      </c>
      <c r="F74" s="6">
        <f t="shared" si="0"/>
        <v>35.647500000000001</v>
      </c>
      <c r="G74" s="6">
        <f t="shared" si="2"/>
        <v>54.714705660661792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17.8</v>
      </c>
      <c r="E75" s="4">
        <v>2.48</v>
      </c>
      <c r="F75" s="6">
        <f t="shared" si="0"/>
        <v>35.647500000000001</v>
      </c>
      <c r="G75" s="6">
        <f t="shared" si="2"/>
        <v>53.81020577372427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17</v>
      </c>
      <c r="E76" s="4">
        <v>2.48</v>
      </c>
      <c r="F76" s="6">
        <f t="shared" si="0"/>
        <v>35.647500000000001</v>
      </c>
      <c r="G76" s="6">
        <f t="shared" si="2"/>
        <v>56.22220547222431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27</v>
      </c>
      <c r="E77" s="4">
        <v>2.48</v>
      </c>
      <c r="F77" s="6">
        <f t="shared" si="0"/>
        <v>35.647500000000001</v>
      </c>
      <c r="G77" s="6">
        <f t="shared" si="2"/>
        <v>26.072209240973841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27.5</v>
      </c>
      <c r="E78" s="4">
        <v>2.48</v>
      </c>
      <c r="F78" s="6">
        <f t="shared" si="0"/>
        <v>35.647500000000001</v>
      </c>
      <c r="G78" s="6">
        <f t="shared" si="2"/>
        <v>24.564709429411323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24.6</v>
      </c>
      <c r="E79" s="4">
        <v>2.48</v>
      </c>
      <c r="F79" s="6">
        <f t="shared" si="0"/>
        <v>35.647500000000001</v>
      </c>
      <c r="G79" s="6">
        <f t="shared" si="2"/>
        <v>33.308208336473953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2.2999999999999998</v>
      </c>
      <c r="E80" s="4">
        <v>2.48</v>
      </c>
      <c r="F80" s="6">
        <f t="shared" si="0"/>
        <v>35.647500000000001</v>
      </c>
      <c r="G80" s="6">
        <v>100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1.5</v>
      </c>
      <c r="E81" s="4">
        <v>2.48</v>
      </c>
      <c r="F81" s="6">
        <f t="shared" si="0"/>
        <v>35.647500000000001</v>
      </c>
      <c r="G81" s="6">
        <v>100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3.2</v>
      </c>
      <c r="E82" s="4">
        <v>2.48</v>
      </c>
      <c r="F82" s="6">
        <f t="shared" si="0"/>
        <v>35.647500000000001</v>
      </c>
      <c r="G82" s="6">
        <f t="shared" ref="G82:G98" si="3">((D82-F82)/(E82-F82))*100</f>
        <v>97.829200271349947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21.8</v>
      </c>
      <c r="E83" s="4">
        <v>2.48</v>
      </c>
      <c r="F83" s="6">
        <f t="shared" si="0"/>
        <v>35.647500000000001</v>
      </c>
      <c r="G83" s="6">
        <f t="shared" si="3"/>
        <v>41.750207281224085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24.9</v>
      </c>
      <c r="E84" s="4">
        <v>2.48</v>
      </c>
      <c r="F84" s="6">
        <f t="shared" si="0"/>
        <v>35.647500000000001</v>
      </c>
      <c r="G84" s="6">
        <f t="shared" si="3"/>
        <v>32.403708449536445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16</v>
      </c>
      <c r="E85" s="4">
        <v>2.48</v>
      </c>
      <c r="F85" s="6">
        <f t="shared" si="0"/>
        <v>35.647500000000001</v>
      </c>
      <c r="G85" s="6">
        <f t="shared" si="3"/>
        <v>59.237205095349353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20.2</v>
      </c>
      <c r="E86" s="4">
        <v>2.48</v>
      </c>
      <c r="F86" s="6">
        <f t="shared" si="0"/>
        <v>35.647500000000001</v>
      </c>
      <c r="G86" s="6">
        <f t="shared" si="3"/>
        <v>46.574206678224165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21.9</v>
      </c>
      <c r="E87" s="4">
        <v>2.48</v>
      </c>
      <c r="F87" s="6">
        <f t="shared" si="0"/>
        <v>35.647500000000001</v>
      </c>
      <c r="G87" s="6">
        <f t="shared" si="3"/>
        <v>41.448707318911588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13.3</v>
      </c>
      <c r="E88" s="4">
        <v>2.48</v>
      </c>
      <c r="F88" s="6">
        <f t="shared" si="0"/>
        <v>35.647500000000001</v>
      </c>
      <c r="G88" s="6">
        <f t="shared" si="3"/>
        <v>67.377704077786987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5</v>
      </c>
      <c r="E89" s="4">
        <v>2.48</v>
      </c>
      <c r="F89" s="6">
        <f t="shared" si="0"/>
        <v>35.647500000000001</v>
      </c>
      <c r="G89" s="6">
        <f t="shared" si="3"/>
        <v>92.402200949724872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7.8</v>
      </c>
      <c r="E90" s="4">
        <v>2.48</v>
      </c>
      <c r="F90" s="6">
        <f t="shared" si="0"/>
        <v>35.647500000000001</v>
      </c>
      <c r="G90" s="6">
        <f t="shared" si="3"/>
        <v>83.960202004974732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4</v>
      </c>
      <c r="E91" s="4">
        <v>2.48</v>
      </c>
      <c r="F91" s="6">
        <f t="shared" si="0"/>
        <v>35.647500000000001</v>
      </c>
      <c r="G91" s="6">
        <f t="shared" si="3"/>
        <v>95.417200572849922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12.7</v>
      </c>
      <c r="E92" s="4">
        <v>2.48</v>
      </c>
      <c r="F92" s="6">
        <f t="shared" si="0"/>
        <v>35.647500000000001</v>
      </c>
      <c r="G92" s="6">
        <f t="shared" si="3"/>
        <v>69.186703851662017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16.100000000000001</v>
      </c>
      <c r="E93" s="4">
        <v>2.48</v>
      </c>
      <c r="F93" s="6">
        <f t="shared" si="0"/>
        <v>35.647500000000001</v>
      </c>
      <c r="G93" s="6">
        <f t="shared" si="3"/>
        <v>58.935705133036855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8.5</v>
      </c>
      <c r="E94" s="4">
        <v>2.48</v>
      </c>
      <c r="F94" s="6">
        <f t="shared" si="0"/>
        <v>35.647500000000001</v>
      </c>
      <c r="G94" s="6">
        <f t="shared" si="3"/>
        <v>81.849702268787212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22.9</v>
      </c>
      <c r="E95" s="4">
        <v>2.48</v>
      </c>
      <c r="F95" s="6">
        <f t="shared" si="0"/>
        <v>35.647500000000001</v>
      </c>
      <c r="G95" s="6">
        <f t="shared" si="3"/>
        <v>38.433707695786538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25.5</v>
      </c>
      <c r="E96" s="4">
        <v>2.48</v>
      </c>
      <c r="F96" s="6">
        <f t="shared" si="0"/>
        <v>35.647500000000001</v>
      </c>
      <c r="G96" s="6">
        <f t="shared" si="3"/>
        <v>30.594708675661415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13.9</v>
      </c>
      <c r="E97" s="4">
        <v>2.48</v>
      </c>
      <c r="F97" s="6">
        <f t="shared" si="0"/>
        <v>35.647500000000001</v>
      </c>
      <c r="G97" s="6">
        <f t="shared" si="3"/>
        <v>65.568704303911957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35.700000000000003</v>
      </c>
      <c r="E98" s="4">
        <v>2.48</v>
      </c>
      <c r="F98" s="6">
        <f t="shared" si="0"/>
        <v>35.647500000000001</v>
      </c>
      <c r="G98" s="6">
        <f t="shared" si="3"/>
        <v>-0.15828748021407096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37.799999999999997</v>
      </c>
      <c r="E99" s="4">
        <v>2.48</v>
      </c>
      <c r="F99" s="6">
        <f t="shared" si="0"/>
        <v>35.647500000000001</v>
      </c>
      <c r="G99" s="6">
        <v>0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27.7</v>
      </c>
      <c r="E100" s="4">
        <v>2.48</v>
      </c>
      <c r="F100" s="6">
        <f t="shared" si="0"/>
        <v>35.647500000000001</v>
      </c>
      <c r="G100" s="6">
        <f>((D100-F100)/(E100-F100))*100</f>
        <v>23.961709504786313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32.4</v>
      </c>
      <c r="E101" s="4">
        <v>2.48</v>
      </c>
      <c r="F101" s="6">
        <f t="shared" si="0"/>
        <v>35.647500000000001</v>
      </c>
      <c r="G101" s="6">
        <f>((D101-F101)/(E101-F101))*100</f>
        <v>9.791211276098597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30.6</v>
      </c>
      <c r="E102" s="4">
        <v>2.48</v>
      </c>
      <c r="F102" s="6">
        <f t="shared" si="0"/>
        <v>35.647500000000001</v>
      </c>
      <c r="G102" s="6">
        <f>((D102-F102)/(E102-F102))*100</f>
        <v>15.218210597723672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36.200000000000003</v>
      </c>
      <c r="E103" s="4">
        <v>2.48</v>
      </c>
      <c r="F103" s="6">
        <f t="shared" si="0"/>
        <v>35.647500000000001</v>
      </c>
      <c r="G103" s="6">
        <v>0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15.5</v>
      </c>
      <c r="E104" s="4">
        <v>2.48</v>
      </c>
      <c r="F104" s="6">
        <f t="shared" si="0"/>
        <v>35.647500000000001</v>
      </c>
      <c r="G104" s="6">
        <f>((D104-F104)/(E104-F104))*100</f>
        <v>60.744704906911885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15.3</v>
      </c>
      <c r="E105" s="4">
        <v>2.48</v>
      </c>
      <c r="F105" s="6">
        <f t="shared" si="0"/>
        <v>35.647500000000001</v>
      </c>
      <c r="G105" s="6">
        <f>((D105-F105)/(E105-F105))*100</f>
        <v>61.347704831536888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16.100000000000001</v>
      </c>
      <c r="E106" s="4">
        <v>2.48</v>
      </c>
      <c r="F106" s="6">
        <f t="shared" si="0"/>
        <v>35.647500000000001</v>
      </c>
      <c r="G106" s="6">
        <f>((D106-F106)/(E106-F106))*100</f>
        <v>58.935705133036855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FA67-9E03-4726-B98C-44247E99B315}">
  <dimension ref="A1:M39"/>
  <sheetViews>
    <sheetView topLeftCell="B1" workbookViewId="0">
      <selection activeCell="D3" sqref="D3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3" x14ac:dyDescent="0.35">
      <c r="A1" s="35" t="s">
        <v>2</v>
      </c>
      <c r="B1" t="s">
        <v>9</v>
      </c>
      <c r="D1" s="42" t="s">
        <v>148</v>
      </c>
      <c r="E1" s="42"/>
      <c r="F1" s="42"/>
      <c r="G1" s="42"/>
      <c r="H1" s="42"/>
      <c r="I1" s="42"/>
      <c r="J1" s="42"/>
      <c r="K1" s="42"/>
      <c r="L1" s="42"/>
      <c r="M1" s="42"/>
    </row>
    <row r="2" spans="1:13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1:13" x14ac:dyDescent="0.35">
      <c r="A3" s="35" t="s">
        <v>134</v>
      </c>
      <c r="B3" t="s">
        <v>136</v>
      </c>
    </row>
    <row r="4" spans="1:13" x14ac:dyDescent="0.35">
      <c r="A4" s="36" t="s">
        <v>8</v>
      </c>
      <c r="B4" s="37">
        <v>37.957157784743991</v>
      </c>
      <c r="D4" s="36" t="s">
        <v>8</v>
      </c>
      <c r="E4" s="37">
        <v>37.957157784743991</v>
      </c>
      <c r="F4" t="str">
        <f>IF(E4&lt;=50,"red",IF(E4&lt;=69, "yellow", IF(E4&lt;=99, "green","blue")))</f>
        <v>red</v>
      </c>
    </row>
    <row r="5" spans="1:13" x14ac:dyDescent="0.35">
      <c r="A5" s="36" t="s">
        <v>13</v>
      </c>
      <c r="B5" s="37">
        <v>21.107628004179727</v>
      </c>
      <c r="D5" s="36" t="s">
        <v>13</v>
      </c>
      <c r="E5" s="37">
        <v>21.107628004179727</v>
      </c>
      <c r="F5" t="str">
        <f t="shared" ref="F5:F38" si="0">IF(E5&lt;=50,"red",IF(E5&lt;=69, "yellow", IF(E5&lt;=99, "green","blue")))</f>
        <v>red</v>
      </c>
    </row>
    <row r="6" spans="1:13" x14ac:dyDescent="0.35">
      <c r="A6" s="36" t="s">
        <v>15</v>
      </c>
      <c r="B6" s="37">
        <v>20.846394984326015</v>
      </c>
      <c r="D6" s="36" t="s">
        <v>15</v>
      </c>
      <c r="E6" s="37">
        <v>20.846394984326015</v>
      </c>
      <c r="F6" t="str">
        <f t="shared" si="0"/>
        <v>red</v>
      </c>
    </row>
    <row r="7" spans="1:13" x14ac:dyDescent="0.35">
      <c r="A7" s="36" t="s">
        <v>17</v>
      </c>
      <c r="B7" s="37">
        <v>8.0459770114942533</v>
      </c>
      <c r="D7" s="36" t="s">
        <v>17</v>
      </c>
      <c r="E7" s="37">
        <v>8.0459770114942533</v>
      </c>
      <c r="F7" t="str">
        <f t="shared" si="0"/>
        <v>red</v>
      </c>
    </row>
    <row r="8" spans="1:13" x14ac:dyDescent="0.35">
      <c r="A8" s="36" t="s">
        <v>19</v>
      </c>
      <c r="B8" s="37">
        <v>7.0010449320794148</v>
      </c>
      <c r="D8" s="36" t="s">
        <v>19</v>
      </c>
      <c r="E8" s="37">
        <v>7.0010449320794148</v>
      </c>
      <c r="F8" t="str">
        <f t="shared" si="0"/>
        <v>red</v>
      </c>
    </row>
    <row r="9" spans="1:13" x14ac:dyDescent="0.35">
      <c r="A9" s="36" t="s">
        <v>21</v>
      </c>
      <c r="B9" s="37">
        <v>47.230929989550674</v>
      </c>
      <c r="D9" s="36" t="s">
        <v>21</v>
      </c>
      <c r="E9" s="37">
        <v>47.230929989550674</v>
      </c>
      <c r="F9" t="str">
        <f t="shared" si="0"/>
        <v>red</v>
      </c>
    </row>
    <row r="10" spans="1:13" x14ac:dyDescent="0.35">
      <c r="A10" s="36" t="s">
        <v>23</v>
      </c>
      <c r="B10" s="37">
        <v>17.580982236154647</v>
      </c>
      <c r="D10" s="36" t="s">
        <v>23</v>
      </c>
      <c r="E10" s="37">
        <v>17.580982236154647</v>
      </c>
      <c r="F10" t="str">
        <f t="shared" si="0"/>
        <v>red</v>
      </c>
    </row>
    <row r="11" spans="1:13" x14ac:dyDescent="0.35">
      <c r="A11" s="36" t="s">
        <v>25</v>
      </c>
      <c r="B11" s="37">
        <v>16.144200626959243</v>
      </c>
      <c r="D11" s="36" t="s">
        <v>25</v>
      </c>
      <c r="E11" s="37">
        <v>16.144200626959243</v>
      </c>
      <c r="F11" t="str">
        <f t="shared" si="0"/>
        <v>red</v>
      </c>
    </row>
    <row r="12" spans="1:13" x14ac:dyDescent="0.35">
      <c r="A12" s="36" t="s">
        <v>27</v>
      </c>
      <c r="B12" s="37">
        <v>16.144200626959243</v>
      </c>
      <c r="D12" s="36" t="s">
        <v>27</v>
      </c>
      <c r="E12" s="37">
        <v>16.144200626959243</v>
      </c>
      <c r="F12" t="str">
        <f t="shared" si="0"/>
        <v>red</v>
      </c>
    </row>
    <row r="13" spans="1:13" x14ac:dyDescent="0.35">
      <c r="A13" s="36" t="s">
        <v>29</v>
      </c>
      <c r="B13" s="37">
        <v>62.774294670846395</v>
      </c>
      <c r="D13" s="36" t="s">
        <v>29</v>
      </c>
      <c r="E13" s="37">
        <v>62.774294670846395</v>
      </c>
      <c r="F13" t="str">
        <f t="shared" si="0"/>
        <v>yellow</v>
      </c>
    </row>
    <row r="14" spans="1:13" x14ac:dyDescent="0.35">
      <c r="A14" s="36" t="s">
        <v>31</v>
      </c>
      <c r="B14" s="37">
        <v>13.531870428422147</v>
      </c>
      <c r="D14" s="36" t="s">
        <v>31</v>
      </c>
      <c r="E14" s="37">
        <v>13.531870428422147</v>
      </c>
      <c r="F14" t="str">
        <f t="shared" si="0"/>
        <v>red</v>
      </c>
    </row>
    <row r="15" spans="1:13" x14ac:dyDescent="0.35">
      <c r="A15" s="36" t="s">
        <v>33</v>
      </c>
      <c r="B15" s="37">
        <v>34.03866248693835</v>
      </c>
      <c r="D15" s="36" t="s">
        <v>33</v>
      </c>
      <c r="E15" s="37">
        <v>34.03866248693835</v>
      </c>
      <c r="F15" t="str">
        <f t="shared" si="0"/>
        <v>red</v>
      </c>
    </row>
    <row r="16" spans="1:13" x14ac:dyDescent="0.35">
      <c r="A16" s="36" t="s">
        <v>35</v>
      </c>
      <c r="B16" s="37">
        <v>55.459770114942543</v>
      </c>
      <c r="D16" s="36" t="s">
        <v>35</v>
      </c>
      <c r="E16" s="37">
        <v>55.459770114942543</v>
      </c>
      <c r="F16" t="str">
        <f t="shared" si="0"/>
        <v>yellow</v>
      </c>
    </row>
    <row r="17" spans="1:6" x14ac:dyDescent="0.35">
      <c r="A17" s="36" t="s">
        <v>37</v>
      </c>
      <c r="B17" s="37">
        <v>36.389759665621732</v>
      </c>
      <c r="D17" s="36" t="s">
        <v>37</v>
      </c>
      <c r="E17" s="37">
        <v>36.389759665621732</v>
      </c>
      <c r="F17" t="str">
        <f t="shared" si="0"/>
        <v>red</v>
      </c>
    </row>
    <row r="18" spans="1:6" x14ac:dyDescent="0.35">
      <c r="A18" s="36" t="s">
        <v>39</v>
      </c>
      <c r="B18" s="37">
        <v>12.748171368861025</v>
      </c>
      <c r="D18" s="36" t="s">
        <v>39</v>
      </c>
      <c r="E18" s="37">
        <v>12.748171368861025</v>
      </c>
      <c r="F18" t="str">
        <f t="shared" si="0"/>
        <v>red</v>
      </c>
    </row>
    <row r="19" spans="1:6" x14ac:dyDescent="0.35">
      <c r="A19" s="36" t="s">
        <v>41</v>
      </c>
      <c r="B19" s="37">
        <v>34.952978056426332</v>
      </c>
      <c r="D19" s="36" t="s">
        <v>41</v>
      </c>
      <c r="E19" s="37">
        <v>34.952978056426332</v>
      </c>
      <c r="F19" t="str">
        <f t="shared" si="0"/>
        <v>red</v>
      </c>
    </row>
    <row r="20" spans="1:6" x14ac:dyDescent="0.35">
      <c r="A20" s="36" t="s">
        <v>43</v>
      </c>
      <c r="B20" s="37">
        <v>69.958202716823408</v>
      </c>
      <c r="D20" s="36" t="s">
        <v>43</v>
      </c>
      <c r="E20" s="37">
        <v>69.958202716823408</v>
      </c>
      <c r="F20" t="str">
        <f t="shared" si="0"/>
        <v>green</v>
      </c>
    </row>
    <row r="21" spans="1:6" x14ac:dyDescent="0.35">
      <c r="A21" s="36" t="s">
        <v>45</v>
      </c>
      <c r="B21" s="37">
        <v>57.941483803552764</v>
      </c>
      <c r="D21" s="36" t="s">
        <v>45</v>
      </c>
      <c r="E21" s="37">
        <v>57.941483803552764</v>
      </c>
      <c r="F21" t="str">
        <f t="shared" si="0"/>
        <v>yellow</v>
      </c>
    </row>
    <row r="22" spans="1:6" x14ac:dyDescent="0.35">
      <c r="A22" s="36" t="s">
        <v>47</v>
      </c>
      <c r="B22" s="37">
        <v>7.6541274817136875</v>
      </c>
      <c r="D22" s="36" t="s">
        <v>47</v>
      </c>
      <c r="E22" s="37">
        <v>7.6541274817136875</v>
      </c>
      <c r="F22" t="str">
        <f t="shared" si="0"/>
        <v>red</v>
      </c>
    </row>
    <row r="23" spans="1:6" x14ac:dyDescent="0.35">
      <c r="A23" s="36" t="s">
        <v>49</v>
      </c>
      <c r="B23" s="37">
        <v>35.214211076280037</v>
      </c>
      <c r="D23" s="36" t="s">
        <v>49</v>
      </c>
      <c r="E23" s="37">
        <v>35.214211076280037</v>
      </c>
      <c r="F23" t="str">
        <f t="shared" si="0"/>
        <v>red</v>
      </c>
    </row>
    <row r="24" spans="1:6" x14ac:dyDescent="0.35">
      <c r="A24" s="36" t="s">
        <v>51</v>
      </c>
      <c r="B24" s="37">
        <v>32.210031347962378</v>
      </c>
      <c r="D24" s="36" t="s">
        <v>51</v>
      </c>
      <c r="E24" s="37">
        <v>32.210031347962378</v>
      </c>
      <c r="F24" t="str">
        <f t="shared" si="0"/>
        <v>red</v>
      </c>
    </row>
    <row r="25" spans="1:6" x14ac:dyDescent="0.35">
      <c r="A25" s="36" t="s">
        <v>53</v>
      </c>
      <c r="B25" s="37">
        <v>15.229885057471265</v>
      </c>
      <c r="D25" s="36" t="s">
        <v>53</v>
      </c>
      <c r="E25" s="37">
        <v>15.229885057471265</v>
      </c>
      <c r="F25" t="str">
        <f t="shared" si="0"/>
        <v>red</v>
      </c>
    </row>
    <row r="26" spans="1:6" x14ac:dyDescent="0.35">
      <c r="A26" s="36" t="s">
        <v>55</v>
      </c>
      <c r="B26" s="37">
        <v>34.69174503657262</v>
      </c>
      <c r="D26" s="36" t="s">
        <v>55</v>
      </c>
      <c r="E26" s="37">
        <v>34.69174503657262</v>
      </c>
      <c r="F26" t="str">
        <f t="shared" si="0"/>
        <v>red</v>
      </c>
    </row>
    <row r="27" spans="1:6" x14ac:dyDescent="0.35">
      <c r="A27" s="36" t="s">
        <v>57</v>
      </c>
      <c r="B27" s="37">
        <v>27.37722048066875</v>
      </c>
      <c r="D27" s="36" t="s">
        <v>57</v>
      </c>
      <c r="E27" s="37">
        <v>27.37722048066875</v>
      </c>
      <c r="F27" t="str">
        <f t="shared" si="0"/>
        <v>red</v>
      </c>
    </row>
    <row r="28" spans="1:6" x14ac:dyDescent="0.35">
      <c r="A28" s="36" t="s">
        <v>59</v>
      </c>
      <c r="B28" s="37">
        <v>47.361546499477541</v>
      </c>
      <c r="D28" s="36" t="s">
        <v>59</v>
      </c>
      <c r="E28" s="37">
        <v>47.361546499477541</v>
      </c>
      <c r="F28" t="str">
        <f t="shared" si="0"/>
        <v>red</v>
      </c>
    </row>
    <row r="29" spans="1:6" x14ac:dyDescent="0.35">
      <c r="A29" s="36" t="s">
        <v>61</v>
      </c>
      <c r="B29" s="37">
        <v>12.486938349007312</v>
      </c>
      <c r="D29" s="36" t="s">
        <v>61</v>
      </c>
      <c r="E29" s="37">
        <v>12.486938349007312</v>
      </c>
      <c r="F29" t="str">
        <f t="shared" si="0"/>
        <v>red</v>
      </c>
    </row>
    <row r="30" spans="1:6" x14ac:dyDescent="0.35">
      <c r="A30" s="36" t="s">
        <v>63</v>
      </c>
      <c r="B30" s="37">
        <v>54.806687565308266</v>
      </c>
      <c r="D30" s="36" t="s">
        <v>63</v>
      </c>
      <c r="E30" s="37">
        <v>54.806687565308266</v>
      </c>
      <c r="F30" t="str">
        <f t="shared" si="0"/>
        <v>yellow</v>
      </c>
    </row>
    <row r="31" spans="1:6" x14ac:dyDescent="0.35">
      <c r="A31" s="36" t="s">
        <v>65</v>
      </c>
      <c r="B31" s="37">
        <v>42.52873563218391</v>
      </c>
      <c r="D31" s="36" t="s">
        <v>65</v>
      </c>
      <c r="E31" s="37">
        <v>42.52873563218391</v>
      </c>
      <c r="F31" t="str">
        <f t="shared" si="0"/>
        <v>red</v>
      </c>
    </row>
    <row r="32" spans="1:6" x14ac:dyDescent="0.35">
      <c r="A32" s="36" t="s">
        <v>67</v>
      </c>
      <c r="B32" s="37">
        <v>13.00940438871473</v>
      </c>
      <c r="D32" s="36" t="s">
        <v>67</v>
      </c>
      <c r="E32" s="37">
        <v>13.00940438871473</v>
      </c>
      <c r="F32" t="str">
        <f t="shared" si="0"/>
        <v>red</v>
      </c>
    </row>
    <row r="33" spans="1:6" x14ac:dyDescent="0.35">
      <c r="A33" s="36" t="s">
        <v>69</v>
      </c>
      <c r="B33" s="37">
        <v>33.385579937304072</v>
      </c>
      <c r="D33" s="36" t="s">
        <v>69</v>
      </c>
      <c r="E33" s="37">
        <v>33.385579937304072</v>
      </c>
      <c r="F33" t="str">
        <f t="shared" si="0"/>
        <v>red</v>
      </c>
    </row>
    <row r="34" spans="1:6" x14ac:dyDescent="0.35">
      <c r="A34" s="36" t="s">
        <v>71</v>
      </c>
      <c r="B34" s="37">
        <v>43.312434691745032</v>
      </c>
      <c r="D34" s="36" t="s">
        <v>71</v>
      </c>
      <c r="E34" s="37">
        <v>43.312434691745032</v>
      </c>
      <c r="F34" t="str">
        <f t="shared" si="0"/>
        <v>red</v>
      </c>
    </row>
    <row r="35" spans="1:6" x14ac:dyDescent="0.35">
      <c r="A35" s="36" t="s">
        <v>73</v>
      </c>
      <c r="B35" s="37">
        <v>-0.31347962382445399</v>
      </c>
      <c r="D35" s="36" t="s">
        <v>73</v>
      </c>
      <c r="E35" s="37">
        <v>-0.31347962382445399</v>
      </c>
      <c r="F35" t="str">
        <f t="shared" si="0"/>
        <v>red</v>
      </c>
    </row>
    <row r="36" spans="1:6" x14ac:dyDescent="0.35">
      <c r="A36" s="36" t="s">
        <v>75</v>
      </c>
      <c r="B36" s="37">
        <v>20.715778474399158</v>
      </c>
      <c r="D36" s="36" t="s">
        <v>75</v>
      </c>
      <c r="E36" s="37">
        <v>20.715778474399158</v>
      </c>
      <c r="F36" t="str">
        <f t="shared" si="0"/>
        <v>red</v>
      </c>
    </row>
    <row r="37" spans="1:6" x14ac:dyDescent="0.35">
      <c r="A37" s="36" t="s">
        <v>77</v>
      </c>
      <c r="B37" s="37">
        <v>35.214211076280037</v>
      </c>
      <c r="D37" s="36" t="s">
        <v>77</v>
      </c>
      <c r="E37" s="37">
        <v>35.214211076280037</v>
      </c>
      <c r="F37" t="str">
        <f t="shared" si="0"/>
        <v>red</v>
      </c>
    </row>
    <row r="38" spans="1:6" x14ac:dyDescent="0.35">
      <c r="A38" s="36" t="s">
        <v>79</v>
      </c>
      <c r="B38" s="37">
        <v>12.356321839080456</v>
      </c>
      <c r="D38" s="36" t="s">
        <v>79</v>
      </c>
      <c r="E38" s="37">
        <v>12.356321839080456</v>
      </c>
      <c r="F38" t="str">
        <f t="shared" si="0"/>
        <v>red</v>
      </c>
    </row>
    <row r="39" spans="1:6" x14ac:dyDescent="0.35">
      <c r="A39" s="36" t="s">
        <v>135</v>
      </c>
      <c r="B39" s="37">
        <v>1037.0950888192267</v>
      </c>
    </row>
  </sheetData>
  <mergeCells count="1">
    <mergeCell ref="D1:M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999"/>
  <sheetViews>
    <sheetView workbookViewId="0">
      <selection sqref="A1:XFD1048576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9.2695312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82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52.5</v>
      </c>
      <c r="E2" s="4">
        <v>100</v>
      </c>
      <c r="F2" s="6">
        <f t="shared" ref="F2:F106" si="0">PERCENTILE(D$2:D$106,0.025)</f>
        <v>23.44</v>
      </c>
      <c r="G2" s="6">
        <f t="shared" ref="G2:G56" si="1">((D2-F2)/(E2-F2))*100</f>
        <v>37.957157784743991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>
        <v>47.6</v>
      </c>
      <c r="E3" s="4">
        <v>100</v>
      </c>
      <c r="F3" s="6">
        <f t="shared" si="0"/>
        <v>23.44</v>
      </c>
      <c r="G3" s="6">
        <f t="shared" si="1"/>
        <v>31.556948798328111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>
        <v>59.7</v>
      </c>
      <c r="E4" s="4">
        <v>100</v>
      </c>
      <c r="F4" s="6">
        <f t="shared" si="0"/>
        <v>23.44</v>
      </c>
      <c r="G4" s="6">
        <f t="shared" si="1"/>
        <v>47.361546499477541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39.6</v>
      </c>
      <c r="E5" s="4">
        <v>100</v>
      </c>
      <c r="F5" s="6">
        <f t="shared" si="0"/>
        <v>23.44</v>
      </c>
      <c r="G5" s="6">
        <f t="shared" si="1"/>
        <v>21.107628004179727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34.299999999999997</v>
      </c>
      <c r="E6" s="4">
        <v>100</v>
      </c>
      <c r="F6" s="6">
        <f t="shared" si="0"/>
        <v>23.44</v>
      </c>
      <c r="G6" s="6">
        <f t="shared" si="1"/>
        <v>14.184952978056419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51.2</v>
      </c>
      <c r="E7" s="4">
        <v>100</v>
      </c>
      <c r="F7" s="6">
        <f t="shared" si="0"/>
        <v>23.44</v>
      </c>
      <c r="G7" s="6">
        <f t="shared" si="1"/>
        <v>36.259143155694879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39.4</v>
      </c>
      <c r="E8" s="4">
        <v>100</v>
      </c>
      <c r="F8" s="6">
        <f t="shared" si="0"/>
        <v>23.44</v>
      </c>
      <c r="G8" s="6">
        <f t="shared" si="1"/>
        <v>20.846394984326015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36.200000000000003</v>
      </c>
      <c r="E9" s="4">
        <v>100</v>
      </c>
      <c r="F9" s="6">
        <f t="shared" si="0"/>
        <v>23.44</v>
      </c>
      <c r="G9" s="6">
        <f t="shared" si="1"/>
        <v>16.666666666666668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55.4</v>
      </c>
      <c r="E10" s="4">
        <v>100</v>
      </c>
      <c r="F10" s="6">
        <f t="shared" si="0"/>
        <v>23.44</v>
      </c>
      <c r="G10" s="6">
        <f t="shared" si="1"/>
        <v>41.745036572622773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29.6</v>
      </c>
      <c r="E11" s="4">
        <v>100</v>
      </c>
      <c r="F11" s="6">
        <f t="shared" si="0"/>
        <v>23.44</v>
      </c>
      <c r="G11" s="6">
        <f t="shared" si="1"/>
        <v>8.0459770114942533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26.2</v>
      </c>
      <c r="E12" s="4">
        <v>100</v>
      </c>
      <c r="F12" s="6">
        <f t="shared" si="0"/>
        <v>23.44</v>
      </c>
      <c r="G12" s="6">
        <f t="shared" si="1"/>
        <v>3.6050156739811885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49</v>
      </c>
      <c r="E13" s="4">
        <v>100</v>
      </c>
      <c r="F13" s="6">
        <f t="shared" si="0"/>
        <v>23.44</v>
      </c>
      <c r="G13" s="6">
        <f t="shared" si="1"/>
        <v>33.385579937304072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28.8</v>
      </c>
      <c r="E14" s="4">
        <v>100</v>
      </c>
      <c r="F14" s="6">
        <f t="shared" si="0"/>
        <v>23.44</v>
      </c>
      <c r="G14" s="6">
        <f t="shared" si="1"/>
        <v>7.0010449320794148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25.2</v>
      </c>
      <c r="E15" s="4">
        <v>100</v>
      </c>
      <c r="F15" s="6">
        <f t="shared" si="0"/>
        <v>23.44</v>
      </c>
      <c r="G15" s="6">
        <f t="shared" si="1"/>
        <v>2.2988505747126409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48</v>
      </c>
      <c r="E16" s="4">
        <v>100</v>
      </c>
      <c r="F16" s="6">
        <f t="shared" si="0"/>
        <v>23.44</v>
      </c>
      <c r="G16" s="6">
        <f t="shared" si="1"/>
        <v>32.079414838035525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>
        <v>59.6</v>
      </c>
      <c r="E17" s="4">
        <v>100</v>
      </c>
      <c r="F17" s="6">
        <f t="shared" si="0"/>
        <v>23.44</v>
      </c>
      <c r="G17" s="6">
        <f t="shared" si="1"/>
        <v>47.230929989550674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>
        <v>30.8</v>
      </c>
      <c r="E18" s="4">
        <v>100</v>
      </c>
      <c r="F18" s="6">
        <f t="shared" si="0"/>
        <v>23.44</v>
      </c>
      <c r="G18" s="6">
        <f t="shared" si="1"/>
        <v>9.6133751306165074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>
        <v>59.9</v>
      </c>
      <c r="E19" s="4">
        <v>100</v>
      </c>
      <c r="F19" s="6">
        <f t="shared" si="0"/>
        <v>23.44</v>
      </c>
      <c r="G19" s="6">
        <f t="shared" si="1"/>
        <v>47.622779519331232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36.9</v>
      </c>
      <c r="E20" s="4">
        <v>100</v>
      </c>
      <c r="F20" s="6">
        <f t="shared" si="0"/>
        <v>23.44</v>
      </c>
      <c r="G20" s="6">
        <f t="shared" si="1"/>
        <v>17.580982236154647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32.1</v>
      </c>
      <c r="E21" s="4">
        <v>100</v>
      </c>
      <c r="F21" s="6">
        <f t="shared" si="0"/>
        <v>23.44</v>
      </c>
      <c r="G21" s="6">
        <f t="shared" si="1"/>
        <v>11.311389759665621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52.4</v>
      </c>
      <c r="E22" s="4">
        <v>100</v>
      </c>
      <c r="F22" s="6">
        <f t="shared" si="0"/>
        <v>23.44</v>
      </c>
      <c r="G22" s="6">
        <f t="shared" si="1"/>
        <v>37.826541274817131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35.799999999999997</v>
      </c>
      <c r="E23" s="4">
        <v>100</v>
      </c>
      <c r="F23" s="6">
        <f t="shared" si="0"/>
        <v>23.44</v>
      </c>
      <c r="G23" s="6">
        <f t="shared" si="1"/>
        <v>16.144200626959243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24.2</v>
      </c>
      <c r="E24" s="4">
        <v>100</v>
      </c>
      <c r="F24" s="6">
        <f t="shared" si="0"/>
        <v>23.44</v>
      </c>
      <c r="G24" s="6">
        <f t="shared" si="1"/>
        <v>0.99268547544409358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48.6</v>
      </c>
      <c r="E25" s="4">
        <v>100</v>
      </c>
      <c r="F25" s="6">
        <f t="shared" si="0"/>
        <v>23.44</v>
      </c>
      <c r="G25" s="6">
        <f t="shared" si="1"/>
        <v>32.863113897596655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35.799999999999997</v>
      </c>
      <c r="E26" s="4">
        <v>100</v>
      </c>
      <c r="F26" s="6">
        <f t="shared" si="0"/>
        <v>23.44</v>
      </c>
      <c r="G26" s="6">
        <f t="shared" si="1"/>
        <v>16.144200626959243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24.2</v>
      </c>
      <c r="E27" s="4">
        <v>100</v>
      </c>
      <c r="F27" s="6">
        <f t="shared" si="0"/>
        <v>23.44</v>
      </c>
      <c r="G27" s="6">
        <f t="shared" si="1"/>
        <v>0.99268547544409358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48.6</v>
      </c>
      <c r="E28" s="4">
        <v>100</v>
      </c>
      <c r="F28" s="6">
        <f t="shared" si="0"/>
        <v>23.44</v>
      </c>
      <c r="G28" s="6">
        <f t="shared" si="1"/>
        <v>32.863113897596655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71.5</v>
      </c>
      <c r="E29" s="4">
        <v>100</v>
      </c>
      <c r="F29" s="6">
        <f t="shared" si="0"/>
        <v>23.44</v>
      </c>
      <c r="G29" s="6">
        <f t="shared" si="1"/>
        <v>62.774294670846395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69.3</v>
      </c>
      <c r="E30" s="4">
        <v>100</v>
      </c>
      <c r="F30" s="6">
        <f t="shared" si="0"/>
        <v>23.44</v>
      </c>
      <c r="G30" s="6">
        <f t="shared" si="1"/>
        <v>59.900731452455588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73</v>
      </c>
      <c r="E31" s="4">
        <v>100</v>
      </c>
      <c r="F31" s="6">
        <f t="shared" si="0"/>
        <v>23.44</v>
      </c>
      <c r="G31" s="6">
        <f t="shared" si="1"/>
        <v>64.733542319749219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33.799999999999997</v>
      </c>
      <c r="E32" s="4">
        <v>100</v>
      </c>
      <c r="F32" s="6">
        <f t="shared" si="0"/>
        <v>23.44</v>
      </c>
      <c r="G32" s="6">
        <f t="shared" si="1"/>
        <v>13.531870428422147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23.6</v>
      </c>
      <c r="E33" s="4">
        <v>100</v>
      </c>
      <c r="F33" s="6">
        <f t="shared" si="0"/>
        <v>23.44</v>
      </c>
      <c r="G33" s="6">
        <f t="shared" si="1"/>
        <v>0.20898641588296779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47.9</v>
      </c>
      <c r="E34" s="4">
        <v>100</v>
      </c>
      <c r="F34" s="6">
        <f t="shared" si="0"/>
        <v>23.44</v>
      </c>
      <c r="G34" s="6">
        <f t="shared" si="1"/>
        <v>31.948798328108669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49.5</v>
      </c>
      <c r="E35" s="4">
        <v>100</v>
      </c>
      <c r="F35" s="6">
        <f t="shared" si="0"/>
        <v>23.44</v>
      </c>
      <c r="G35" s="6">
        <f t="shared" si="1"/>
        <v>34.03866248693835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44.1</v>
      </c>
      <c r="E36" s="4">
        <v>100</v>
      </c>
      <c r="F36" s="6">
        <f t="shared" si="0"/>
        <v>23.44</v>
      </c>
      <c r="G36" s="6">
        <f t="shared" si="1"/>
        <v>26.985370950888193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60.1</v>
      </c>
      <c r="E37" s="4">
        <v>100</v>
      </c>
      <c r="F37" s="6">
        <f t="shared" si="0"/>
        <v>23.44</v>
      </c>
      <c r="G37" s="6">
        <f t="shared" si="1"/>
        <v>47.884012539184944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65.900000000000006</v>
      </c>
      <c r="E38" s="4">
        <v>100</v>
      </c>
      <c r="F38" s="6">
        <f t="shared" si="0"/>
        <v>23.44</v>
      </c>
      <c r="G38" s="6">
        <f t="shared" si="1"/>
        <v>55.459770114942543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63.8</v>
      </c>
      <c r="E39" s="4">
        <v>100</v>
      </c>
      <c r="F39" s="6">
        <f t="shared" si="0"/>
        <v>23.44</v>
      </c>
      <c r="G39" s="6">
        <f t="shared" si="1"/>
        <v>52.716823406478575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79.8</v>
      </c>
      <c r="E40" s="4">
        <v>100</v>
      </c>
      <c r="F40" s="6">
        <f t="shared" si="0"/>
        <v>23.44</v>
      </c>
      <c r="G40" s="6">
        <f t="shared" si="1"/>
        <v>73.615464994775337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51.3</v>
      </c>
      <c r="E41" s="4">
        <v>100</v>
      </c>
      <c r="F41" s="6">
        <f t="shared" si="0"/>
        <v>23.44</v>
      </c>
      <c r="G41" s="6">
        <f t="shared" si="1"/>
        <v>36.389759665621732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46.2</v>
      </c>
      <c r="E42" s="4">
        <v>100</v>
      </c>
      <c r="F42" s="6">
        <f t="shared" si="0"/>
        <v>23.44</v>
      </c>
      <c r="G42" s="6">
        <f t="shared" si="1"/>
        <v>29.728317659352143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65.099999999999994</v>
      </c>
      <c r="E43" s="4">
        <v>100</v>
      </c>
      <c r="F43" s="6">
        <f t="shared" si="0"/>
        <v>23.44</v>
      </c>
      <c r="G43" s="6">
        <f t="shared" si="1"/>
        <v>54.41483803552768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33.200000000000003</v>
      </c>
      <c r="E44" s="4">
        <v>100</v>
      </c>
      <c r="F44" s="6">
        <f t="shared" si="0"/>
        <v>23.44</v>
      </c>
      <c r="G44" s="6">
        <f t="shared" si="1"/>
        <v>12.748171368861025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26.3</v>
      </c>
      <c r="E45" s="4">
        <v>100</v>
      </c>
      <c r="F45" s="6">
        <f t="shared" si="0"/>
        <v>23.44</v>
      </c>
      <c r="G45" s="6">
        <f t="shared" si="1"/>
        <v>3.7356321839080451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54.4</v>
      </c>
      <c r="E46" s="4">
        <v>100</v>
      </c>
      <c r="F46" s="6">
        <f t="shared" si="0"/>
        <v>23.44</v>
      </c>
      <c r="G46" s="6">
        <f t="shared" si="1"/>
        <v>40.438871473354226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50.2</v>
      </c>
      <c r="E47" s="4">
        <v>100</v>
      </c>
      <c r="F47" s="6">
        <f t="shared" si="0"/>
        <v>23.44</v>
      </c>
      <c r="G47" s="6">
        <f t="shared" si="1"/>
        <v>34.952978056426332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42</v>
      </c>
      <c r="E48" s="4">
        <v>100</v>
      </c>
      <c r="F48" s="6">
        <f t="shared" si="0"/>
        <v>23.44</v>
      </c>
      <c r="G48" s="6">
        <f t="shared" si="1"/>
        <v>24.242424242424239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62.3</v>
      </c>
      <c r="E49" s="4">
        <v>100</v>
      </c>
      <c r="F49" s="6">
        <f t="shared" si="0"/>
        <v>23.44</v>
      </c>
      <c r="G49" s="6">
        <f t="shared" si="1"/>
        <v>50.757575757575758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77</v>
      </c>
      <c r="E50" s="4">
        <v>100</v>
      </c>
      <c r="F50" s="6">
        <f t="shared" si="0"/>
        <v>23.44</v>
      </c>
      <c r="G50" s="6">
        <f t="shared" si="1"/>
        <v>69.958202716823408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75.3</v>
      </c>
      <c r="E51" s="4">
        <v>100</v>
      </c>
      <c r="F51" s="6">
        <f t="shared" si="0"/>
        <v>23.44</v>
      </c>
      <c r="G51" s="6">
        <f t="shared" si="1"/>
        <v>67.737722048066871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78.8</v>
      </c>
      <c r="E52" s="4">
        <v>100</v>
      </c>
      <c r="F52" s="6">
        <f t="shared" si="0"/>
        <v>23.44</v>
      </c>
      <c r="G52" s="6">
        <f t="shared" si="1"/>
        <v>72.309299895506783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67.8</v>
      </c>
      <c r="E53" s="4">
        <v>100</v>
      </c>
      <c r="F53" s="6">
        <f t="shared" si="0"/>
        <v>23.44</v>
      </c>
      <c r="G53" s="6">
        <f t="shared" si="1"/>
        <v>57.941483803552764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66.3</v>
      </c>
      <c r="E54" s="4">
        <v>100</v>
      </c>
      <c r="F54" s="6">
        <f t="shared" si="0"/>
        <v>23.44</v>
      </c>
      <c r="G54" s="6">
        <f t="shared" si="1"/>
        <v>55.982236154649947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68.2</v>
      </c>
      <c r="E55" s="4">
        <v>100</v>
      </c>
      <c r="F55" s="6">
        <f t="shared" si="0"/>
        <v>23.44</v>
      </c>
      <c r="G55" s="6">
        <f t="shared" si="1"/>
        <v>58.463949843260188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29.3</v>
      </c>
      <c r="E56" s="4">
        <v>100</v>
      </c>
      <c r="F56" s="6">
        <f t="shared" si="0"/>
        <v>23.44</v>
      </c>
      <c r="G56" s="6">
        <f t="shared" si="1"/>
        <v>7.6541274817136875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21.7</v>
      </c>
      <c r="E57" s="4">
        <v>100</v>
      </c>
      <c r="F57" s="6">
        <f t="shared" si="0"/>
        <v>23.44</v>
      </c>
      <c r="G57" s="6">
        <v>0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49.1</v>
      </c>
      <c r="E58" s="4">
        <v>100</v>
      </c>
      <c r="F58" s="6">
        <f t="shared" si="0"/>
        <v>23.44</v>
      </c>
      <c r="G58" s="6">
        <f t="shared" ref="G58:G95" si="2">((D58-F58)/(E58-F58))*100</f>
        <v>33.516196447230925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50.4</v>
      </c>
      <c r="E59" s="4">
        <v>100</v>
      </c>
      <c r="F59" s="6">
        <f t="shared" si="0"/>
        <v>23.44</v>
      </c>
      <c r="G59" s="6">
        <f t="shared" si="2"/>
        <v>35.214211076280037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40.700000000000003</v>
      </c>
      <c r="E60" s="4">
        <v>100</v>
      </c>
      <c r="F60" s="6">
        <f t="shared" si="0"/>
        <v>23.44</v>
      </c>
      <c r="G60" s="6">
        <f t="shared" si="2"/>
        <v>22.544409613375134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61.1</v>
      </c>
      <c r="E61" s="4">
        <v>100</v>
      </c>
      <c r="F61" s="6">
        <f t="shared" si="0"/>
        <v>23.44</v>
      </c>
      <c r="G61" s="6">
        <f t="shared" si="2"/>
        <v>49.190177638453498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48.1</v>
      </c>
      <c r="E62" s="4">
        <v>100</v>
      </c>
      <c r="F62" s="6">
        <f t="shared" si="0"/>
        <v>23.44</v>
      </c>
      <c r="G62" s="6">
        <f t="shared" si="2"/>
        <v>32.210031347962378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40.6</v>
      </c>
      <c r="E63" s="4">
        <v>100</v>
      </c>
      <c r="F63" s="6">
        <f t="shared" si="0"/>
        <v>23.44</v>
      </c>
      <c r="G63" s="6">
        <f t="shared" si="2"/>
        <v>22.413793103448278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60</v>
      </c>
      <c r="E64" s="4">
        <v>100</v>
      </c>
      <c r="F64" s="6">
        <f t="shared" si="0"/>
        <v>23.44</v>
      </c>
      <c r="G64" s="6">
        <f t="shared" si="2"/>
        <v>47.753396029258099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35.1</v>
      </c>
      <c r="E65" s="4">
        <v>100</v>
      </c>
      <c r="F65" s="6">
        <f t="shared" si="0"/>
        <v>23.44</v>
      </c>
      <c r="G65" s="6">
        <f t="shared" si="2"/>
        <v>15.229885057471265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27.3</v>
      </c>
      <c r="E66" s="4">
        <v>100</v>
      </c>
      <c r="F66" s="6">
        <f t="shared" si="0"/>
        <v>23.44</v>
      </c>
      <c r="G66" s="6">
        <f t="shared" si="2"/>
        <v>5.0417972831765923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61.4</v>
      </c>
      <c r="E67" s="4">
        <v>100</v>
      </c>
      <c r="F67" s="6">
        <f t="shared" si="0"/>
        <v>23.44</v>
      </c>
      <c r="G67" s="6">
        <f t="shared" si="2"/>
        <v>49.582027168234056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50</v>
      </c>
      <c r="E68" s="4">
        <v>100</v>
      </c>
      <c r="F68" s="6">
        <f t="shared" si="0"/>
        <v>23.44</v>
      </c>
      <c r="G68" s="6">
        <f t="shared" si="2"/>
        <v>34.69174503657262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32.700000000000003</v>
      </c>
      <c r="E69" s="4">
        <v>100</v>
      </c>
      <c r="F69" s="6">
        <f t="shared" si="0"/>
        <v>23.44</v>
      </c>
      <c r="G69" s="6">
        <f t="shared" si="2"/>
        <v>12.095088819226751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62.3</v>
      </c>
      <c r="E70" s="4">
        <v>100</v>
      </c>
      <c r="F70" s="6">
        <f t="shared" si="0"/>
        <v>23.44</v>
      </c>
      <c r="G70" s="6">
        <f t="shared" si="2"/>
        <v>50.757575757575758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44.4</v>
      </c>
      <c r="E71" s="4">
        <v>100</v>
      </c>
      <c r="F71" s="6">
        <f t="shared" si="0"/>
        <v>23.44</v>
      </c>
      <c r="G71" s="6">
        <f t="shared" si="2"/>
        <v>27.37722048066875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34.1</v>
      </c>
      <c r="E72" s="4">
        <v>100</v>
      </c>
      <c r="F72" s="6">
        <f t="shared" si="0"/>
        <v>23.44</v>
      </c>
      <c r="G72" s="6">
        <f t="shared" si="2"/>
        <v>13.923719958202716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63.7</v>
      </c>
      <c r="E73" s="4">
        <v>100</v>
      </c>
      <c r="F73" s="6">
        <f t="shared" si="0"/>
        <v>23.44</v>
      </c>
      <c r="G73" s="6">
        <f t="shared" si="2"/>
        <v>52.586206896551722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59.7</v>
      </c>
      <c r="E74" s="4">
        <v>100</v>
      </c>
      <c r="F74" s="6">
        <f t="shared" si="0"/>
        <v>23.44</v>
      </c>
      <c r="G74" s="6">
        <f t="shared" si="2"/>
        <v>47.361546499477541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68.7</v>
      </c>
      <c r="E75" s="4">
        <v>100</v>
      </c>
      <c r="F75" s="6">
        <f t="shared" si="0"/>
        <v>23.44</v>
      </c>
      <c r="G75" s="6">
        <f t="shared" si="2"/>
        <v>59.117032392894465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59.5</v>
      </c>
      <c r="E76" s="4">
        <v>100</v>
      </c>
      <c r="F76" s="6">
        <f t="shared" si="0"/>
        <v>23.44</v>
      </c>
      <c r="G76" s="6">
        <f t="shared" si="2"/>
        <v>47.100313479623829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33</v>
      </c>
      <c r="E77" s="4">
        <v>100</v>
      </c>
      <c r="F77" s="6">
        <f t="shared" si="0"/>
        <v>23.44</v>
      </c>
      <c r="G77" s="6">
        <f t="shared" si="2"/>
        <v>12.486938349007312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29.6</v>
      </c>
      <c r="E78" s="4">
        <v>100</v>
      </c>
      <c r="F78" s="6">
        <f t="shared" si="0"/>
        <v>23.44</v>
      </c>
      <c r="G78" s="6">
        <f t="shared" si="2"/>
        <v>8.0459770114942533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47.9</v>
      </c>
      <c r="E79" s="4">
        <v>100</v>
      </c>
      <c r="F79" s="6">
        <f t="shared" si="0"/>
        <v>23.44</v>
      </c>
      <c r="G79" s="6">
        <f t="shared" si="2"/>
        <v>31.948798328108669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65.400000000000006</v>
      </c>
      <c r="E80" s="4">
        <v>100</v>
      </c>
      <c r="F80" s="6">
        <f t="shared" si="0"/>
        <v>23.44</v>
      </c>
      <c r="G80" s="6">
        <f t="shared" si="2"/>
        <v>54.806687565308266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57.8</v>
      </c>
      <c r="E81" s="4">
        <v>100</v>
      </c>
      <c r="F81" s="6">
        <f t="shared" si="0"/>
        <v>23.44</v>
      </c>
      <c r="G81" s="6">
        <f t="shared" si="2"/>
        <v>44.879832810867292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68.900000000000006</v>
      </c>
      <c r="E82" s="4">
        <v>100</v>
      </c>
      <c r="F82" s="6">
        <f t="shared" si="0"/>
        <v>23.44</v>
      </c>
      <c r="G82" s="6">
        <f t="shared" si="2"/>
        <v>59.378265412748178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56</v>
      </c>
      <c r="E83" s="4">
        <v>100</v>
      </c>
      <c r="F83" s="6">
        <f t="shared" si="0"/>
        <v>23.44</v>
      </c>
      <c r="G83" s="6">
        <f t="shared" si="2"/>
        <v>42.52873563218391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52.2</v>
      </c>
      <c r="E84" s="4">
        <v>100</v>
      </c>
      <c r="F84" s="6">
        <f t="shared" si="0"/>
        <v>23.44</v>
      </c>
      <c r="G84" s="6">
        <f t="shared" si="2"/>
        <v>37.565308254963433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62.4</v>
      </c>
      <c r="E85" s="4">
        <v>100</v>
      </c>
      <c r="F85" s="6">
        <f t="shared" si="0"/>
        <v>23.44</v>
      </c>
      <c r="G85" s="6">
        <f t="shared" si="2"/>
        <v>50.88819226750261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33.4</v>
      </c>
      <c r="E86" s="4">
        <v>100</v>
      </c>
      <c r="F86" s="6">
        <f t="shared" si="0"/>
        <v>23.44</v>
      </c>
      <c r="G86" s="6">
        <f t="shared" si="2"/>
        <v>13.00940438871473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27.8</v>
      </c>
      <c r="E87" s="4">
        <v>100</v>
      </c>
      <c r="F87" s="6">
        <f t="shared" si="0"/>
        <v>23.44</v>
      </c>
      <c r="G87" s="6">
        <f t="shared" si="2"/>
        <v>5.6948798328108667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51.2</v>
      </c>
      <c r="E88" s="4">
        <v>100</v>
      </c>
      <c r="F88" s="6">
        <f t="shared" si="0"/>
        <v>23.44</v>
      </c>
      <c r="G88" s="6">
        <f t="shared" si="2"/>
        <v>36.259143155694879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49</v>
      </c>
      <c r="E89" s="4">
        <v>100</v>
      </c>
      <c r="F89" s="6">
        <f t="shared" si="0"/>
        <v>23.44</v>
      </c>
      <c r="G89" s="6">
        <f t="shared" si="2"/>
        <v>33.385579937304072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41.2</v>
      </c>
      <c r="E90" s="4">
        <v>100</v>
      </c>
      <c r="F90" s="6">
        <f t="shared" si="0"/>
        <v>23.44</v>
      </c>
      <c r="G90" s="6">
        <f t="shared" si="2"/>
        <v>23.197492163009407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60.2</v>
      </c>
      <c r="E91" s="4">
        <v>100</v>
      </c>
      <c r="F91" s="6">
        <f t="shared" si="0"/>
        <v>23.44</v>
      </c>
      <c r="G91" s="6">
        <f t="shared" si="2"/>
        <v>48.014629049111811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56.6</v>
      </c>
      <c r="E92" s="4">
        <v>100</v>
      </c>
      <c r="F92" s="6">
        <f t="shared" si="0"/>
        <v>23.44</v>
      </c>
      <c r="G92" s="6">
        <f t="shared" si="2"/>
        <v>43.312434691745032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49.9</v>
      </c>
      <c r="E93" s="4">
        <v>100</v>
      </c>
      <c r="F93" s="6">
        <f t="shared" si="0"/>
        <v>23.44</v>
      </c>
      <c r="G93" s="6">
        <f t="shared" si="2"/>
        <v>34.56112852664576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63.7</v>
      </c>
      <c r="E94" s="4">
        <v>100</v>
      </c>
      <c r="F94" s="6">
        <f t="shared" si="0"/>
        <v>23.44</v>
      </c>
      <c r="G94" s="6">
        <f t="shared" si="2"/>
        <v>52.586206896551722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23.2</v>
      </c>
      <c r="E95" s="4">
        <v>100</v>
      </c>
      <c r="F95" s="6">
        <f t="shared" si="0"/>
        <v>23.44</v>
      </c>
      <c r="G95" s="6">
        <f t="shared" si="2"/>
        <v>-0.31347962382445399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17.899999999999999</v>
      </c>
      <c r="E96" s="4">
        <v>100</v>
      </c>
      <c r="F96" s="6">
        <f t="shared" si="0"/>
        <v>23.44</v>
      </c>
      <c r="G96" s="6">
        <v>0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36.6</v>
      </c>
      <c r="E97" s="4">
        <v>100</v>
      </c>
      <c r="F97" s="6">
        <f t="shared" si="0"/>
        <v>23.44</v>
      </c>
      <c r="G97" s="6">
        <f t="shared" ref="G97:G106" si="3">((D97-F97)/(E97-F97))*100</f>
        <v>17.189132706374085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39.299999999999997</v>
      </c>
      <c r="E98" s="4">
        <v>100</v>
      </c>
      <c r="F98" s="6">
        <f t="shared" si="0"/>
        <v>23.44</v>
      </c>
      <c r="G98" s="6">
        <f t="shared" si="3"/>
        <v>20.715778474399158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35</v>
      </c>
      <c r="E99" s="4">
        <v>100</v>
      </c>
      <c r="F99" s="6">
        <f t="shared" si="0"/>
        <v>23.44</v>
      </c>
      <c r="G99" s="6">
        <f t="shared" si="3"/>
        <v>15.099268547544408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51.9</v>
      </c>
      <c r="E100" s="4">
        <v>100</v>
      </c>
      <c r="F100" s="6">
        <f t="shared" si="0"/>
        <v>23.44</v>
      </c>
      <c r="G100" s="6">
        <f t="shared" si="3"/>
        <v>37.173458725182854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50.4</v>
      </c>
      <c r="E101" s="4">
        <v>100</v>
      </c>
      <c r="F101" s="6">
        <f t="shared" si="0"/>
        <v>23.44</v>
      </c>
      <c r="G101" s="6">
        <f t="shared" si="3"/>
        <v>35.214211076280037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46</v>
      </c>
      <c r="E102" s="4">
        <v>100</v>
      </c>
      <c r="F102" s="6">
        <f t="shared" si="0"/>
        <v>23.44</v>
      </c>
      <c r="G102" s="6">
        <f t="shared" si="3"/>
        <v>29.467084639498431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59.4</v>
      </c>
      <c r="E103" s="4">
        <v>100</v>
      </c>
      <c r="F103" s="6">
        <f t="shared" si="0"/>
        <v>23.44</v>
      </c>
      <c r="G103" s="6">
        <f t="shared" si="3"/>
        <v>46.969696969696962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32.9</v>
      </c>
      <c r="E104" s="4">
        <v>100</v>
      </c>
      <c r="F104" s="6">
        <f t="shared" si="0"/>
        <v>23.44</v>
      </c>
      <c r="G104" s="6">
        <f t="shared" si="3"/>
        <v>12.356321839080456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25.9</v>
      </c>
      <c r="E105" s="4">
        <v>100</v>
      </c>
      <c r="F105" s="6">
        <f t="shared" si="0"/>
        <v>23.44</v>
      </c>
      <c r="G105" s="6">
        <f t="shared" si="3"/>
        <v>3.2131661442006236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47.6</v>
      </c>
      <c r="E106" s="4">
        <v>100</v>
      </c>
      <c r="F106" s="6">
        <f t="shared" si="0"/>
        <v>23.44</v>
      </c>
      <c r="G106" s="6">
        <f t="shared" si="3"/>
        <v>31.556948798328111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6ADA-D1DF-4353-95EE-47C6524A2793}">
  <dimension ref="A1:N39"/>
  <sheetViews>
    <sheetView workbookViewId="0">
      <selection activeCell="D3" sqref="D3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149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60.405156537753214</v>
      </c>
      <c r="D4" s="36" t="s">
        <v>8</v>
      </c>
      <c r="E4" s="37">
        <v>60.405156537753214</v>
      </c>
      <c r="F4" t="str">
        <f>IF(E4&lt;=50,"red",IF(E4&lt;=69, "yellow", IF(E4&lt;=99, "green","blue")))</f>
        <v>yellow</v>
      </c>
    </row>
    <row r="5" spans="1:14" x14ac:dyDescent="0.35">
      <c r="A5" s="36" t="s">
        <v>13</v>
      </c>
      <c r="B5" s="37">
        <v>30.939226519336994</v>
      </c>
      <c r="D5" s="36" t="s">
        <v>13</v>
      </c>
      <c r="E5" s="37">
        <v>30.939226519336994</v>
      </c>
      <c r="F5" t="str">
        <f t="shared" ref="F5:F38" si="0">IF(E5&lt;=50,"red",IF(E5&lt;=69, "yellow", IF(E5&lt;=99, "green","blue")))</f>
        <v>red</v>
      </c>
    </row>
    <row r="6" spans="1:14" x14ac:dyDescent="0.35">
      <c r="A6" s="36" t="s">
        <v>15</v>
      </c>
      <c r="B6" s="37">
        <v>42.90976058931858</v>
      </c>
      <c r="D6" s="36" t="s">
        <v>15</v>
      </c>
      <c r="E6" s="37">
        <v>42.90976058931858</v>
      </c>
      <c r="F6" t="str">
        <f t="shared" si="0"/>
        <v>red</v>
      </c>
    </row>
    <row r="7" spans="1:14" x14ac:dyDescent="0.35">
      <c r="A7" s="36" t="s">
        <v>17</v>
      </c>
      <c r="B7" s="37">
        <v>38.766114180478795</v>
      </c>
      <c r="D7" s="36" t="s">
        <v>17</v>
      </c>
      <c r="E7" s="37">
        <v>38.766114180478795</v>
      </c>
      <c r="F7" t="str">
        <f t="shared" si="0"/>
        <v>red</v>
      </c>
    </row>
    <row r="8" spans="1:14" x14ac:dyDescent="0.35">
      <c r="A8" s="36" t="s">
        <v>19</v>
      </c>
      <c r="B8" s="37">
        <v>7.9189686924493197</v>
      </c>
      <c r="D8" s="36" t="s">
        <v>19</v>
      </c>
      <c r="E8" s="37">
        <v>7.9189686924493197</v>
      </c>
      <c r="F8" t="str">
        <f t="shared" si="0"/>
        <v>red</v>
      </c>
    </row>
    <row r="9" spans="1:14" x14ac:dyDescent="0.35">
      <c r="A9" s="36" t="s">
        <v>21</v>
      </c>
      <c r="B9" s="37">
        <v>77.670349907918961</v>
      </c>
      <c r="D9" s="36" t="s">
        <v>21</v>
      </c>
      <c r="E9" s="37">
        <v>77.670349907918961</v>
      </c>
      <c r="F9" t="str">
        <f t="shared" si="0"/>
        <v>green</v>
      </c>
    </row>
    <row r="10" spans="1:14" x14ac:dyDescent="0.35">
      <c r="A10" s="36" t="s">
        <v>23</v>
      </c>
      <c r="B10" s="37">
        <v>53.499079189686903</v>
      </c>
      <c r="D10" s="36" t="s">
        <v>23</v>
      </c>
      <c r="E10" s="37">
        <v>53.499079189686903</v>
      </c>
      <c r="F10" t="str">
        <f t="shared" si="0"/>
        <v>yellow</v>
      </c>
    </row>
    <row r="11" spans="1:14" x14ac:dyDescent="0.35">
      <c r="A11" s="36" t="s">
        <v>25</v>
      </c>
      <c r="B11" s="37">
        <v>61.325966850828721</v>
      </c>
      <c r="D11" s="36" t="s">
        <v>25</v>
      </c>
      <c r="E11" s="37">
        <v>61.325966850828721</v>
      </c>
      <c r="F11" t="str">
        <f t="shared" si="0"/>
        <v>yellow</v>
      </c>
    </row>
    <row r="12" spans="1:14" x14ac:dyDescent="0.35">
      <c r="A12" s="36" t="s">
        <v>27</v>
      </c>
      <c r="B12" s="37">
        <v>61.325966850828721</v>
      </c>
      <c r="D12" s="36" t="s">
        <v>27</v>
      </c>
      <c r="E12" s="37">
        <v>61.325966850828721</v>
      </c>
      <c r="F12" t="str">
        <f t="shared" si="0"/>
        <v>yellow</v>
      </c>
    </row>
    <row r="13" spans="1:14" x14ac:dyDescent="0.35">
      <c r="A13" s="36" t="s">
        <v>29</v>
      </c>
      <c r="B13" s="37">
        <v>80.89318600368324</v>
      </c>
      <c r="D13" s="36" t="s">
        <v>29</v>
      </c>
      <c r="E13" s="37">
        <v>80.89318600368324</v>
      </c>
      <c r="F13" t="str">
        <f t="shared" si="0"/>
        <v>green</v>
      </c>
    </row>
    <row r="14" spans="1:14" x14ac:dyDescent="0.35">
      <c r="A14" s="36" t="s">
        <v>31</v>
      </c>
      <c r="B14" s="37">
        <v>67.771639042357251</v>
      </c>
      <c r="D14" s="36" t="s">
        <v>31</v>
      </c>
      <c r="E14" s="37">
        <v>67.771639042357251</v>
      </c>
      <c r="F14" t="str">
        <f t="shared" si="0"/>
        <v>yellow</v>
      </c>
    </row>
    <row r="15" spans="1:14" x14ac:dyDescent="0.35">
      <c r="A15" s="36" t="s">
        <v>33</v>
      </c>
      <c r="B15" s="37">
        <v>58.103130755064448</v>
      </c>
      <c r="D15" s="36" t="s">
        <v>33</v>
      </c>
      <c r="E15" s="37">
        <v>58.103130755064448</v>
      </c>
      <c r="F15" t="str">
        <f t="shared" si="0"/>
        <v>yellow</v>
      </c>
    </row>
    <row r="16" spans="1:14" x14ac:dyDescent="0.35">
      <c r="A16" s="36" t="s">
        <v>35</v>
      </c>
      <c r="B16" s="37">
        <v>80.89318600368324</v>
      </c>
      <c r="D16" s="36" t="s">
        <v>35</v>
      </c>
      <c r="E16" s="37">
        <v>80.89318600368324</v>
      </c>
      <c r="F16" t="str">
        <f t="shared" si="0"/>
        <v>green</v>
      </c>
    </row>
    <row r="17" spans="1:6" x14ac:dyDescent="0.35">
      <c r="A17" s="36" t="s">
        <v>37</v>
      </c>
      <c r="B17" s="37">
        <v>77.900552486187834</v>
      </c>
      <c r="D17" s="36" t="s">
        <v>37</v>
      </c>
      <c r="E17" s="37">
        <v>77.900552486187834</v>
      </c>
      <c r="F17" t="str">
        <f t="shared" si="0"/>
        <v>green</v>
      </c>
    </row>
    <row r="18" spans="1:6" x14ac:dyDescent="0.35">
      <c r="A18" s="36" t="s">
        <v>39</v>
      </c>
      <c r="B18" s="37">
        <v>27.486187845303839</v>
      </c>
      <c r="D18" s="36" t="s">
        <v>39</v>
      </c>
      <c r="E18" s="37">
        <v>27.486187845303839</v>
      </c>
      <c r="F18" t="str">
        <f t="shared" si="0"/>
        <v>red</v>
      </c>
    </row>
    <row r="19" spans="1:6" x14ac:dyDescent="0.35">
      <c r="A19" s="36" t="s">
        <v>41</v>
      </c>
      <c r="B19" s="37">
        <v>0</v>
      </c>
      <c r="D19" s="36" t="s">
        <v>41</v>
      </c>
      <c r="E19" s="37">
        <v>0</v>
      </c>
      <c r="F19" t="str">
        <f t="shared" si="0"/>
        <v>red</v>
      </c>
    </row>
    <row r="20" spans="1:6" x14ac:dyDescent="0.35">
      <c r="A20" s="36" t="s">
        <v>43</v>
      </c>
      <c r="B20" s="37">
        <v>77.209944751381215</v>
      </c>
      <c r="D20" s="36" t="s">
        <v>43</v>
      </c>
      <c r="E20" s="37">
        <v>77.209944751381215</v>
      </c>
      <c r="F20" t="str">
        <f t="shared" si="0"/>
        <v>green</v>
      </c>
    </row>
    <row r="21" spans="1:6" x14ac:dyDescent="0.35">
      <c r="A21" s="36" t="s">
        <v>45</v>
      </c>
      <c r="B21" s="37">
        <v>97.007366482504608</v>
      </c>
      <c r="D21" s="36" t="s">
        <v>45</v>
      </c>
      <c r="E21" s="37">
        <v>97.007366482504608</v>
      </c>
      <c r="F21" t="str">
        <f t="shared" si="0"/>
        <v>green</v>
      </c>
    </row>
    <row r="22" spans="1:6" x14ac:dyDescent="0.35">
      <c r="A22" s="36" t="s">
        <v>47</v>
      </c>
      <c r="B22" s="37">
        <v>35.313075506445642</v>
      </c>
      <c r="D22" s="36" t="s">
        <v>47</v>
      </c>
      <c r="E22" s="37">
        <v>35.313075506445642</v>
      </c>
      <c r="F22" t="str">
        <f t="shared" si="0"/>
        <v>red</v>
      </c>
    </row>
    <row r="23" spans="1:6" x14ac:dyDescent="0.35">
      <c r="A23" s="36" t="s">
        <v>49</v>
      </c>
      <c r="B23" s="37">
        <v>41.988950276243074</v>
      </c>
      <c r="D23" s="36" t="s">
        <v>49</v>
      </c>
      <c r="E23" s="37">
        <v>41.988950276243074</v>
      </c>
      <c r="F23" t="str">
        <f t="shared" si="0"/>
        <v>red</v>
      </c>
    </row>
    <row r="24" spans="1:6" x14ac:dyDescent="0.35">
      <c r="A24" s="36" t="s">
        <v>51</v>
      </c>
      <c r="B24" s="37">
        <v>8.8397790055248233</v>
      </c>
      <c r="D24" s="36" t="s">
        <v>51</v>
      </c>
      <c r="E24" s="37">
        <v>8.8397790055248233</v>
      </c>
      <c r="F24" t="str">
        <f t="shared" si="0"/>
        <v>red</v>
      </c>
    </row>
    <row r="25" spans="1:6" x14ac:dyDescent="0.35">
      <c r="A25" s="36" t="s">
        <v>53</v>
      </c>
      <c r="B25" s="37">
        <v>63.167587476979726</v>
      </c>
      <c r="D25" s="36" t="s">
        <v>53</v>
      </c>
      <c r="E25" s="37">
        <v>63.167587476979726</v>
      </c>
      <c r="F25" t="str">
        <f t="shared" si="0"/>
        <v>yellow</v>
      </c>
    </row>
    <row r="26" spans="1:6" x14ac:dyDescent="0.35">
      <c r="A26" s="36" t="s">
        <v>55</v>
      </c>
      <c r="B26" s="37">
        <v>74.907918968692442</v>
      </c>
      <c r="D26" s="36" t="s">
        <v>55</v>
      </c>
      <c r="E26" s="37">
        <v>74.907918968692442</v>
      </c>
      <c r="F26" t="str">
        <f t="shared" si="0"/>
        <v>green</v>
      </c>
    </row>
    <row r="27" spans="1:6" x14ac:dyDescent="0.35">
      <c r="A27" s="36" t="s">
        <v>57</v>
      </c>
      <c r="B27" s="37">
        <v>85.267034990791885</v>
      </c>
      <c r="D27" s="36" t="s">
        <v>57</v>
      </c>
      <c r="E27" s="37">
        <v>85.267034990791885</v>
      </c>
      <c r="F27" t="str">
        <f t="shared" si="0"/>
        <v>green</v>
      </c>
    </row>
    <row r="28" spans="1:6" x14ac:dyDescent="0.35">
      <c r="A28" s="36" t="s">
        <v>59</v>
      </c>
      <c r="B28" s="37">
        <v>47.974217311233865</v>
      </c>
      <c r="D28" s="36" t="s">
        <v>59</v>
      </c>
      <c r="E28" s="37">
        <v>47.974217311233865</v>
      </c>
      <c r="F28" t="str">
        <f t="shared" si="0"/>
        <v>red</v>
      </c>
    </row>
    <row r="29" spans="1:6" x14ac:dyDescent="0.35">
      <c r="A29" s="36" t="s">
        <v>61</v>
      </c>
      <c r="B29" s="37">
        <v>29.558011049723724</v>
      </c>
      <c r="D29" s="36" t="s">
        <v>61</v>
      </c>
      <c r="E29" s="37">
        <v>29.558011049723724</v>
      </c>
      <c r="F29" t="str">
        <f t="shared" si="0"/>
        <v>red</v>
      </c>
    </row>
    <row r="30" spans="1:6" x14ac:dyDescent="0.35">
      <c r="A30" s="36" t="s">
        <v>63</v>
      </c>
      <c r="B30" s="37">
        <v>29.788213627992604</v>
      </c>
      <c r="D30" s="36" t="s">
        <v>63</v>
      </c>
      <c r="E30" s="37">
        <v>29.788213627992604</v>
      </c>
      <c r="F30" t="str">
        <f t="shared" si="0"/>
        <v>red</v>
      </c>
    </row>
    <row r="31" spans="1:6" x14ac:dyDescent="0.35">
      <c r="A31" s="36" t="s">
        <v>65</v>
      </c>
      <c r="B31" s="37">
        <v>73.296500920810303</v>
      </c>
      <c r="D31" s="36" t="s">
        <v>65</v>
      </c>
      <c r="E31" s="37">
        <v>73.296500920810303</v>
      </c>
      <c r="F31" t="str">
        <f t="shared" si="0"/>
        <v>green</v>
      </c>
    </row>
    <row r="32" spans="1:6" x14ac:dyDescent="0.35">
      <c r="A32" s="36" t="s">
        <v>67</v>
      </c>
      <c r="B32" s="37">
        <v>44.060773480662959</v>
      </c>
      <c r="D32" s="36" t="s">
        <v>67</v>
      </c>
      <c r="E32" s="37">
        <v>44.060773480662959</v>
      </c>
      <c r="F32" t="str">
        <f t="shared" si="0"/>
        <v>red</v>
      </c>
    </row>
    <row r="33" spans="1:6" x14ac:dyDescent="0.35">
      <c r="A33" s="36" t="s">
        <v>69</v>
      </c>
      <c r="B33" s="37">
        <v>72.145488029465923</v>
      </c>
      <c r="D33" s="36" t="s">
        <v>69</v>
      </c>
      <c r="E33" s="37">
        <v>72.145488029465923</v>
      </c>
      <c r="F33" t="str">
        <f t="shared" si="0"/>
        <v>green</v>
      </c>
    </row>
    <row r="34" spans="1:6" x14ac:dyDescent="0.35">
      <c r="A34" s="36" t="s">
        <v>71</v>
      </c>
      <c r="B34" s="37">
        <v>12.292817679557974</v>
      </c>
      <c r="D34" s="36" t="s">
        <v>71</v>
      </c>
      <c r="E34" s="37">
        <v>12.292817679557974</v>
      </c>
      <c r="F34" t="str">
        <f t="shared" si="0"/>
        <v>red</v>
      </c>
    </row>
    <row r="35" spans="1:6" x14ac:dyDescent="0.35">
      <c r="A35" s="36" t="s">
        <v>73</v>
      </c>
      <c r="B35" s="37">
        <v>52.348066298342523</v>
      </c>
      <c r="D35" s="36" t="s">
        <v>73</v>
      </c>
      <c r="E35" s="37">
        <v>52.348066298342523</v>
      </c>
      <c r="F35" t="str">
        <f t="shared" si="0"/>
        <v>yellow</v>
      </c>
    </row>
    <row r="36" spans="1:6" x14ac:dyDescent="0.35">
      <c r="A36" s="36" t="s">
        <v>75</v>
      </c>
      <c r="B36" s="37">
        <v>19.889502762430915</v>
      </c>
      <c r="D36" s="36" t="s">
        <v>75</v>
      </c>
      <c r="E36" s="37">
        <v>19.889502762430915</v>
      </c>
      <c r="F36" t="str">
        <f t="shared" si="0"/>
        <v>red</v>
      </c>
    </row>
    <row r="37" spans="1:6" x14ac:dyDescent="0.35">
      <c r="A37" s="36" t="s">
        <v>77</v>
      </c>
      <c r="B37" s="37">
        <v>65.239410681399619</v>
      </c>
      <c r="D37" s="36" t="s">
        <v>77</v>
      </c>
      <c r="E37" s="37">
        <v>65.239410681399619</v>
      </c>
      <c r="F37" t="str">
        <f t="shared" si="0"/>
        <v>yellow</v>
      </c>
    </row>
    <row r="38" spans="1:6" x14ac:dyDescent="0.35">
      <c r="A38" s="36" t="s">
        <v>79</v>
      </c>
      <c r="B38" s="37">
        <v>37.845303867403288</v>
      </c>
      <c r="D38" s="36" t="s">
        <v>79</v>
      </c>
      <c r="E38" s="37">
        <v>37.845303867403288</v>
      </c>
      <c r="F38" t="str">
        <f t="shared" si="0"/>
        <v>red</v>
      </c>
    </row>
    <row r="39" spans="1:6" x14ac:dyDescent="0.35">
      <c r="A39" s="36" t="s">
        <v>135</v>
      </c>
      <c r="B39" s="37">
        <v>1795.9484346224672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99"/>
  <sheetViews>
    <sheetView workbookViewId="0">
      <selection activeCell="G17" sqref="G17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7.0898437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83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17.2</v>
      </c>
      <c r="E2" s="4">
        <v>0</v>
      </c>
      <c r="F2" s="6">
        <f t="shared" ref="F2:F106" si="0">PERCENTILE(D$2:D$106,0.975)</f>
        <v>43.439999999999984</v>
      </c>
      <c r="G2" s="6">
        <f t="shared" ref="G2:G46" si="1">((D2-F2)/(E2-F2))*100</f>
        <v>60.405156537753214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>
        <v>13.2</v>
      </c>
      <c r="E3" s="4">
        <v>0</v>
      </c>
      <c r="F3" s="6">
        <f t="shared" si="0"/>
        <v>43.439999999999984</v>
      </c>
      <c r="G3" s="6">
        <f t="shared" si="1"/>
        <v>69.613259668508277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>
        <v>23.2</v>
      </c>
      <c r="E4" s="4">
        <v>0</v>
      </c>
      <c r="F4" s="6">
        <f t="shared" si="0"/>
        <v>43.439999999999984</v>
      </c>
      <c r="G4" s="6">
        <f t="shared" si="1"/>
        <v>46.593001841620605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30</v>
      </c>
      <c r="E5" s="4">
        <v>0</v>
      </c>
      <c r="F5" s="6">
        <f t="shared" si="0"/>
        <v>43.439999999999984</v>
      </c>
      <c r="G5" s="6">
        <f t="shared" si="1"/>
        <v>30.939226519336994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30.5</v>
      </c>
      <c r="E6" s="4">
        <v>0</v>
      </c>
      <c r="F6" s="6">
        <f t="shared" si="0"/>
        <v>43.439999999999984</v>
      </c>
      <c r="G6" s="6">
        <f t="shared" si="1"/>
        <v>29.788213627992604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28.8</v>
      </c>
      <c r="E7" s="4">
        <v>0</v>
      </c>
      <c r="F7" s="6">
        <f t="shared" si="0"/>
        <v>43.439999999999984</v>
      </c>
      <c r="G7" s="6">
        <f t="shared" si="1"/>
        <v>33.70165745856351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24.8</v>
      </c>
      <c r="E8" s="4">
        <v>0</v>
      </c>
      <c r="F8" s="6">
        <f t="shared" si="0"/>
        <v>43.439999999999984</v>
      </c>
      <c r="G8" s="6">
        <f t="shared" si="1"/>
        <v>42.90976058931858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26</v>
      </c>
      <c r="E9" s="4">
        <v>0</v>
      </c>
      <c r="F9" s="6">
        <f t="shared" si="0"/>
        <v>43.439999999999984</v>
      </c>
      <c r="G9" s="6">
        <f t="shared" si="1"/>
        <v>40.147329650092054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18.5</v>
      </c>
      <c r="E10" s="4">
        <v>0</v>
      </c>
      <c r="F10" s="6">
        <f t="shared" si="0"/>
        <v>43.439999999999984</v>
      </c>
      <c r="G10" s="6">
        <f t="shared" si="1"/>
        <v>57.412523020257808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26.6</v>
      </c>
      <c r="E11" s="4">
        <v>0</v>
      </c>
      <c r="F11" s="6">
        <f t="shared" si="0"/>
        <v>43.439999999999984</v>
      </c>
      <c r="G11" s="6">
        <f t="shared" si="1"/>
        <v>38.766114180478795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32.9</v>
      </c>
      <c r="E12" s="4">
        <v>0</v>
      </c>
      <c r="F12" s="6">
        <f t="shared" si="0"/>
        <v>43.439999999999984</v>
      </c>
      <c r="G12" s="6">
        <f t="shared" si="1"/>
        <v>24.26335174953957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32</v>
      </c>
      <c r="E13" s="4">
        <v>0</v>
      </c>
      <c r="F13" s="6">
        <f t="shared" si="0"/>
        <v>43.439999999999984</v>
      </c>
      <c r="G13" s="6">
        <f t="shared" si="1"/>
        <v>26.335174953959456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40</v>
      </c>
      <c r="E14" s="4">
        <v>0</v>
      </c>
      <c r="F14" s="6">
        <f t="shared" si="0"/>
        <v>43.439999999999984</v>
      </c>
      <c r="G14" s="6">
        <f t="shared" si="1"/>
        <v>7.9189686924493197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39.9</v>
      </c>
      <c r="E15" s="4">
        <v>0</v>
      </c>
      <c r="F15" s="6">
        <f t="shared" si="0"/>
        <v>43.439999999999984</v>
      </c>
      <c r="G15" s="6">
        <f t="shared" si="1"/>
        <v>8.1491712707182007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40.6</v>
      </c>
      <c r="E16" s="4">
        <v>0</v>
      </c>
      <c r="F16" s="6">
        <f t="shared" si="0"/>
        <v>43.439999999999984</v>
      </c>
      <c r="G16" s="6">
        <f t="shared" si="1"/>
        <v>6.5377532228360566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>
        <v>9.6999999999999993</v>
      </c>
      <c r="E17" s="4">
        <v>0</v>
      </c>
      <c r="F17" s="6">
        <f t="shared" si="0"/>
        <v>43.439999999999984</v>
      </c>
      <c r="G17" s="6">
        <f t="shared" si="1"/>
        <v>77.670349907918961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>
        <v>9.6999999999999993</v>
      </c>
      <c r="E18" s="4">
        <v>0</v>
      </c>
      <c r="F18" s="6">
        <f t="shared" si="0"/>
        <v>43.439999999999984</v>
      </c>
      <c r="G18" s="6">
        <f t="shared" si="1"/>
        <v>77.670349907918961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>
        <v>9.6999999999999993</v>
      </c>
      <c r="E19" s="4">
        <v>0</v>
      </c>
      <c r="F19" s="6">
        <f t="shared" si="0"/>
        <v>43.439999999999984</v>
      </c>
      <c r="G19" s="6">
        <f t="shared" si="1"/>
        <v>77.670349907918961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20.2</v>
      </c>
      <c r="E20" s="4">
        <v>0</v>
      </c>
      <c r="F20" s="6">
        <f t="shared" si="0"/>
        <v>43.439999999999984</v>
      </c>
      <c r="G20" s="6">
        <f t="shared" si="1"/>
        <v>53.499079189686903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22.2</v>
      </c>
      <c r="E21" s="4">
        <v>0</v>
      </c>
      <c r="F21" s="6">
        <f t="shared" si="0"/>
        <v>43.439999999999984</v>
      </c>
      <c r="G21" s="6">
        <f t="shared" si="1"/>
        <v>48.895027624309371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14</v>
      </c>
      <c r="E22" s="4">
        <v>0</v>
      </c>
      <c r="F22" s="6">
        <f t="shared" si="0"/>
        <v>43.439999999999984</v>
      </c>
      <c r="G22" s="6">
        <f t="shared" si="1"/>
        <v>67.771639042357251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16.8</v>
      </c>
      <c r="E23" s="4">
        <v>0</v>
      </c>
      <c r="F23" s="6">
        <f t="shared" si="0"/>
        <v>43.439999999999984</v>
      </c>
      <c r="G23" s="6">
        <f t="shared" si="1"/>
        <v>61.325966850828721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10.8</v>
      </c>
      <c r="E24" s="4">
        <v>0</v>
      </c>
      <c r="F24" s="6">
        <f t="shared" si="0"/>
        <v>43.439999999999984</v>
      </c>
      <c r="G24" s="6">
        <f t="shared" si="1"/>
        <v>75.138121546961329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21.8</v>
      </c>
      <c r="E25" s="4">
        <v>0</v>
      </c>
      <c r="F25" s="6">
        <f t="shared" si="0"/>
        <v>43.439999999999984</v>
      </c>
      <c r="G25" s="6">
        <f t="shared" si="1"/>
        <v>49.815837937384877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16.8</v>
      </c>
      <c r="E26" s="4">
        <v>0</v>
      </c>
      <c r="F26" s="6">
        <f t="shared" si="0"/>
        <v>43.439999999999984</v>
      </c>
      <c r="G26" s="6">
        <f t="shared" si="1"/>
        <v>61.325966850828721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10.8</v>
      </c>
      <c r="E27" s="4">
        <v>0</v>
      </c>
      <c r="F27" s="6">
        <f t="shared" si="0"/>
        <v>43.439999999999984</v>
      </c>
      <c r="G27" s="6">
        <f t="shared" si="1"/>
        <v>75.138121546961329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21.8</v>
      </c>
      <c r="E28" s="4">
        <v>0</v>
      </c>
      <c r="F28" s="6">
        <f t="shared" si="0"/>
        <v>43.439999999999984</v>
      </c>
      <c r="G28" s="6">
        <f t="shared" si="1"/>
        <v>49.815837937384877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8.3000000000000007</v>
      </c>
      <c r="E29" s="4">
        <v>0</v>
      </c>
      <c r="F29" s="6">
        <f t="shared" si="0"/>
        <v>43.439999999999984</v>
      </c>
      <c r="G29" s="6">
        <f t="shared" si="1"/>
        <v>80.89318600368324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11.4</v>
      </c>
      <c r="E30" s="4">
        <v>0</v>
      </c>
      <c r="F30" s="6">
        <f t="shared" si="0"/>
        <v>43.439999999999984</v>
      </c>
      <c r="G30" s="6">
        <f t="shared" si="1"/>
        <v>73.756906077348063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6</v>
      </c>
      <c r="E31" s="4">
        <v>0</v>
      </c>
      <c r="F31" s="6">
        <f t="shared" si="0"/>
        <v>43.439999999999984</v>
      </c>
      <c r="G31" s="6">
        <f t="shared" si="1"/>
        <v>86.187845303867391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14</v>
      </c>
      <c r="E32" s="4">
        <v>0</v>
      </c>
      <c r="F32" s="6">
        <f t="shared" si="0"/>
        <v>43.439999999999984</v>
      </c>
      <c r="G32" s="6">
        <f t="shared" si="1"/>
        <v>67.771639042357251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16.8</v>
      </c>
      <c r="E33" s="4">
        <v>0</v>
      </c>
      <c r="F33" s="6">
        <f t="shared" si="0"/>
        <v>43.439999999999984</v>
      </c>
      <c r="G33" s="6">
        <f t="shared" si="1"/>
        <v>61.325966850828721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10</v>
      </c>
      <c r="E34" s="4">
        <v>0</v>
      </c>
      <c r="F34" s="6">
        <f t="shared" si="0"/>
        <v>43.439999999999984</v>
      </c>
      <c r="G34" s="6">
        <f t="shared" si="1"/>
        <v>76.979742173112328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18.2</v>
      </c>
      <c r="E35" s="4">
        <v>0</v>
      </c>
      <c r="F35" s="6">
        <f t="shared" si="0"/>
        <v>43.439999999999984</v>
      </c>
      <c r="G35" s="6">
        <f t="shared" si="1"/>
        <v>58.103130755064448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18.2</v>
      </c>
      <c r="E36" s="4">
        <v>0</v>
      </c>
      <c r="F36" s="6">
        <f t="shared" si="0"/>
        <v>43.439999999999984</v>
      </c>
      <c r="G36" s="6">
        <f t="shared" si="1"/>
        <v>58.103130755064448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18</v>
      </c>
      <c r="E37" s="4">
        <v>0</v>
      </c>
      <c r="F37" s="6">
        <f t="shared" si="0"/>
        <v>43.439999999999984</v>
      </c>
      <c r="G37" s="6">
        <f t="shared" si="1"/>
        <v>58.563535911602195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8.3000000000000007</v>
      </c>
      <c r="E38" s="4">
        <v>0</v>
      </c>
      <c r="F38" s="6">
        <f t="shared" si="0"/>
        <v>43.439999999999984</v>
      </c>
      <c r="G38" s="6">
        <f t="shared" si="1"/>
        <v>80.89318600368324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8.6999999999999993</v>
      </c>
      <c r="E39" s="4">
        <v>0</v>
      </c>
      <c r="F39" s="6">
        <f t="shared" si="0"/>
        <v>43.439999999999984</v>
      </c>
      <c r="G39" s="6">
        <f t="shared" si="1"/>
        <v>79.97237569060772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6</v>
      </c>
      <c r="E40" s="4">
        <v>0</v>
      </c>
      <c r="F40" s="6">
        <f t="shared" si="0"/>
        <v>43.439999999999984</v>
      </c>
      <c r="G40" s="6">
        <f t="shared" si="1"/>
        <v>86.187845303867391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9.6</v>
      </c>
      <c r="E41" s="4">
        <v>0</v>
      </c>
      <c r="F41" s="6">
        <f t="shared" si="0"/>
        <v>43.439999999999984</v>
      </c>
      <c r="G41" s="6">
        <f t="shared" si="1"/>
        <v>77.900552486187834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11</v>
      </c>
      <c r="E42" s="4">
        <v>0</v>
      </c>
      <c r="F42" s="6">
        <f t="shared" si="0"/>
        <v>43.439999999999984</v>
      </c>
      <c r="G42" s="6">
        <f t="shared" si="1"/>
        <v>74.677716390423569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5.9</v>
      </c>
      <c r="E43" s="4">
        <v>0</v>
      </c>
      <c r="F43" s="6">
        <f t="shared" si="0"/>
        <v>43.439999999999984</v>
      </c>
      <c r="G43" s="6">
        <f t="shared" si="1"/>
        <v>86.418047882136278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31.5</v>
      </c>
      <c r="E44" s="4">
        <v>0</v>
      </c>
      <c r="F44" s="6">
        <f t="shared" si="0"/>
        <v>43.439999999999984</v>
      </c>
      <c r="G44" s="6">
        <f t="shared" si="1"/>
        <v>27.486187845303839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33.5</v>
      </c>
      <c r="E45" s="4">
        <v>0</v>
      </c>
      <c r="F45" s="6">
        <f t="shared" si="0"/>
        <v>43.439999999999984</v>
      </c>
      <c r="G45" s="6">
        <f t="shared" si="1"/>
        <v>22.882136279926307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25.3</v>
      </c>
      <c r="E46" s="4">
        <v>0</v>
      </c>
      <c r="F46" s="6">
        <f t="shared" si="0"/>
        <v>43.439999999999984</v>
      </c>
      <c r="G46" s="6">
        <f t="shared" si="1"/>
        <v>41.758747697974194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44.4</v>
      </c>
      <c r="E47" s="4">
        <v>0</v>
      </c>
      <c r="F47" s="6">
        <f t="shared" si="0"/>
        <v>43.439999999999984</v>
      </c>
      <c r="G47" s="6">
        <v>0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44.4</v>
      </c>
      <c r="E48" s="4">
        <v>0</v>
      </c>
      <c r="F48" s="6">
        <f t="shared" si="0"/>
        <v>43.439999999999984</v>
      </c>
      <c r="G48" s="6">
        <v>0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44.5</v>
      </c>
      <c r="E49" s="4">
        <v>0</v>
      </c>
      <c r="F49" s="6">
        <f t="shared" si="0"/>
        <v>43.439999999999984</v>
      </c>
      <c r="G49" s="6">
        <v>0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9.9</v>
      </c>
      <c r="E50" s="4">
        <v>0</v>
      </c>
      <c r="F50" s="6">
        <f t="shared" si="0"/>
        <v>43.439999999999984</v>
      </c>
      <c r="G50" s="6">
        <f t="shared" ref="G50:G106" si="2">((D50-F50)/(E50-F50))*100</f>
        <v>77.209944751381215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9.9</v>
      </c>
      <c r="E51" s="4">
        <v>0</v>
      </c>
      <c r="F51" s="6">
        <f t="shared" si="0"/>
        <v>43.439999999999984</v>
      </c>
      <c r="G51" s="6">
        <f t="shared" si="2"/>
        <v>77.209944751381215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9.9</v>
      </c>
      <c r="E52" s="4">
        <v>0</v>
      </c>
      <c r="F52" s="6">
        <f t="shared" si="0"/>
        <v>43.439999999999984</v>
      </c>
      <c r="G52" s="6">
        <f t="shared" si="2"/>
        <v>77.209944751381215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1.3</v>
      </c>
      <c r="E53" s="4">
        <v>0</v>
      </c>
      <c r="F53" s="6">
        <f t="shared" si="0"/>
        <v>43.439999999999984</v>
      </c>
      <c r="G53" s="6">
        <f t="shared" si="2"/>
        <v>97.007366482504608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1.5</v>
      </c>
      <c r="E54" s="4">
        <v>0</v>
      </c>
      <c r="F54" s="6">
        <f t="shared" si="0"/>
        <v>43.439999999999984</v>
      </c>
      <c r="G54" s="6">
        <f t="shared" si="2"/>
        <v>96.546961325966848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1</v>
      </c>
      <c r="E55" s="4">
        <v>0</v>
      </c>
      <c r="F55" s="6">
        <f t="shared" si="0"/>
        <v>43.439999999999984</v>
      </c>
      <c r="G55" s="6">
        <f t="shared" si="2"/>
        <v>97.697974217311241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28.1</v>
      </c>
      <c r="E56" s="4">
        <v>0</v>
      </c>
      <c r="F56" s="6">
        <f t="shared" si="0"/>
        <v>43.439999999999984</v>
      </c>
      <c r="G56" s="6">
        <f t="shared" si="2"/>
        <v>35.313075506445642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28.7</v>
      </c>
      <c r="E57" s="4">
        <v>0</v>
      </c>
      <c r="F57" s="6">
        <f t="shared" si="0"/>
        <v>43.439999999999984</v>
      </c>
      <c r="G57" s="6">
        <f t="shared" si="2"/>
        <v>33.93186003683239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26.4</v>
      </c>
      <c r="E58" s="4">
        <v>0</v>
      </c>
      <c r="F58" s="6">
        <f t="shared" si="0"/>
        <v>43.439999999999984</v>
      </c>
      <c r="G58" s="6">
        <f t="shared" si="2"/>
        <v>39.226519337016555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25.2</v>
      </c>
      <c r="E59" s="4">
        <v>0</v>
      </c>
      <c r="F59" s="6">
        <f t="shared" si="0"/>
        <v>43.439999999999984</v>
      </c>
      <c r="G59" s="6">
        <f t="shared" si="2"/>
        <v>41.988950276243074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28.6</v>
      </c>
      <c r="E60" s="4">
        <v>0</v>
      </c>
      <c r="F60" s="6">
        <f t="shared" si="0"/>
        <v>43.439999999999984</v>
      </c>
      <c r="G60" s="6">
        <f t="shared" si="2"/>
        <v>34.162062615101263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21</v>
      </c>
      <c r="E61" s="4">
        <v>0</v>
      </c>
      <c r="F61" s="6">
        <f t="shared" si="0"/>
        <v>43.439999999999984</v>
      </c>
      <c r="G61" s="6">
        <f t="shared" si="2"/>
        <v>51.657458563535897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39.6</v>
      </c>
      <c r="E62" s="4">
        <v>0</v>
      </c>
      <c r="F62" s="6">
        <f t="shared" si="0"/>
        <v>43.439999999999984</v>
      </c>
      <c r="G62" s="6">
        <f t="shared" si="2"/>
        <v>8.8397790055248233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42.8</v>
      </c>
      <c r="E63" s="4">
        <v>0</v>
      </c>
      <c r="F63" s="6">
        <f t="shared" si="0"/>
        <v>43.439999999999984</v>
      </c>
      <c r="G63" s="6">
        <f t="shared" si="2"/>
        <v>1.4732965009207795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35</v>
      </c>
      <c r="E64" s="4">
        <v>0</v>
      </c>
      <c r="F64" s="6">
        <f t="shared" si="0"/>
        <v>43.439999999999984</v>
      </c>
      <c r="G64" s="6">
        <f t="shared" si="2"/>
        <v>19.429097605893155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16</v>
      </c>
      <c r="E65" s="4">
        <v>0</v>
      </c>
      <c r="F65" s="6">
        <f t="shared" si="0"/>
        <v>43.439999999999984</v>
      </c>
      <c r="G65" s="6">
        <f t="shared" si="2"/>
        <v>63.167587476979726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14.2</v>
      </c>
      <c r="E66" s="4">
        <v>0</v>
      </c>
      <c r="F66" s="6">
        <f t="shared" si="0"/>
        <v>43.439999999999984</v>
      </c>
      <c r="G66" s="6">
        <f t="shared" si="2"/>
        <v>67.311233885819505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23.2</v>
      </c>
      <c r="E67" s="4">
        <v>0</v>
      </c>
      <c r="F67" s="6">
        <f t="shared" si="0"/>
        <v>43.439999999999984</v>
      </c>
      <c r="G67" s="6">
        <f t="shared" si="2"/>
        <v>46.593001841620605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10.9</v>
      </c>
      <c r="E68" s="4">
        <v>0</v>
      </c>
      <c r="F68" s="6">
        <f t="shared" si="0"/>
        <v>43.439999999999984</v>
      </c>
      <c r="G68" s="6">
        <f t="shared" si="2"/>
        <v>74.907918968692442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10.3</v>
      </c>
      <c r="E69" s="4">
        <v>0</v>
      </c>
      <c r="F69" s="6">
        <f t="shared" si="0"/>
        <v>43.439999999999984</v>
      </c>
      <c r="G69" s="6">
        <f t="shared" si="2"/>
        <v>76.289134438305709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11.3</v>
      </c>
      <c r="E70" s="4">
        <v>0</v>
      </c>
      <c r="F70" s="6">
        <f t="shared" si="0"/>
        <v>43.439999999999984</v>
      </c>
      <c r="G70" s="6">
        <f t="shared" si="2"/>
        <v>73.987108655616936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6.4</v>
      </c>
      <c r="E71" s="4">
        <v>0</v>
      </c>
      <c r="F71" s="6">
        <f t="shared" si="0"/>
        <v>43.439999999999984</v>
      </c>
      <c r="G71" s="6">
        <f t="shared" si="2"/>
        <v>85.267034990791885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7</v>
      </c>
      <c r="E72" s="4">
        <v>0</v>
      </c>
      <c r="F72" s="6">
        <f t="shared" si="0"/>
        <v>43.439999999999984</v>
      </c>
      <c r="G72" s="6">
        <f t="shared" si="2"/>
        <v>83.885819521178632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5.2</v>
      </c>
      <c r="E73" s="4">
        <v>0</v>
      </c>
      <c r="F73" s="6">
        <f t="shared" si="0"/>
        <v>43.439999999999984</v>
      </c>
      <c r="G73" s="6">
        <f t="shared" si="2"/>
        <v>88.029465930018404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22.6</v>
      </c>
      <c r="E74" s="4">
        <v>0</v>
      </c>
      <c r="F74" s="6">
        <f t="shared" si="0"/>
        <v>43.439999999999984</v>
      </c>
      <c r="G74" s="6">
        <f t="shared" si="2"/>
        <v>47.974217311233865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10.3</v>
      </c>
      <c r="E75" s="4">
        <v>0</v>
      </c>
      <c r="F75" s="6">
        <f t="shared" si="0"/>
        <v>43.439999999999984</v>
      </c>
      <c r="G75" s="6">
        <f t="shared" si="2"/>
        <v>76.289134438305709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22.8</v>
      </c>
      <c r="E76" s="4">
        <v>0</v>
      </c>
      <c r="F76" s="6">
        <f t="shared" si="0"/>
        <v>43.439999999999984</v>
      </c>
      <c r="G76" s="6">
        <f t="shared" si="2"/>
        <v>47.513812154696112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30.6</v>
      </c>
      <c r="E77" s="4">
        <v>0</v>
      </c>
      <c r="F77" s="6">
        <f t="shared" si="0"/>
        <v>43.439999999999984</v>
      </c>
      <c r="G77" s="6">
        <f t="shared" si="2"/>
        <v>29.558011049723724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30.6</v>
      </c>
      <c r="E78" s="4">
        <v>0</v>
      </c>
      <c r="F78" s="6">
        <f t="shared" si="0"/>
        <v>43.439999999999984</v>
      </c>
      <c r="G78" s="6">
        <f t="shared" si="2"/>
        <v>29.558011049723724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30.6</v>
      </c>
      <c r="E79" s="4">
        <v>0</v>
      </c>
      <c r="F79" s="6">
        <f t="shared" si="0"/>
        <v>43.439999999999984</v>
      </c>
      <c r="G79" s="6">
        <f t="shared" si="2"/>
        <v>29.558011049723724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30.5</v>
      </c>
      <c r="E80" s="4">
        <v>0</v>
      </c>
      <c r="F80" s="6">
        <f t="shared" si="0"/>
        <v>43.439999999999984</v>
      </c>
      <c r="G80" s="6">
        <f t="shared" si="2"/>
        <v>29.788213627992604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32.5</v>
      </c>
      <c r="E81" s="4">
        <v>0</v>
      </c>
      <c r="F81" s="6">
        <f t="shared" si="0"/>
        <v>43.439999999999984</v>
      </c>
      <c r="G81" s="6">
        <f t="shared" si="2"/>
        <v>25.184162062615073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29.8</v>
      </c>
      <c r="E82" s="4">
        <v>0</v>
      </c>
      <c r="F82" s="6">
        <f t="shared" si="0"/>
        <v>43.439999999999984</v>
      </c>
      <c r="G82" s="6">
        <f t="shared" si="2"/>
        <v>31.39963167587474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11.6</v>
      </c>
      <c r="E83" s="4">
        <v>0</v>
      </c>
      <c r="F83" s="6">
        <f t="shared" si="0"/>
        <v>43.439999999999984</v>
      </c>
      <c r="G83" s="6">
        <f t="shared" si="2"/>
        <v>73.296500920810303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12.6</v>
      </c>
      <c r="E84" s="4">
        <v>0</v>
      </c>
      <c r="F84" s="6">
        <f t="shared" si="0"/>
        <v>43.439999999999984</v>
      </c>
      <c r="G84" s="6">
        <f t="shared" si="2"/>
        <v>70.994475138121544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10.199999999999999</v>
      </c>
      <c r="E85" s="4">
        <v>0</v>
      </c>
      <c r="F85" s="6">
        <f t="shared" si="0"/>
        <v>43.439999999999984</v>
      </c>
      <c r="G85" s="6">
        <f t="shared" si="2"/>
        <v>76.519337016574568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24.3</v>
      </c>
      <c r="E86" s="4">
        <v>0</v>
      </c>
      <c r="F86" s="6">
        <f t="shared" si="0"/>
        <v>43.439999999999984</v>
      </c>
      <c r="G86" s="6">
        <f t="shared" si="2"/>
        <v>44.060773480662959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24.9</v>
      </c>
      <c r="E87" s="4">
        <v>0</v>
      </c>
      <c r="F87" s="6">
        <f t="shared" si="0"/>
        <v>43.439999999999984</v>
      </c>
      <c r="G87" s="6">
        <f t="shared" si="2"/>
        <v>42.679558011049707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22.4</v>
      </c>
      <c r="E88" s="4">
        <v>0</v>
      </c>
      <c r="F88" s="6">
        <f t="shared" si="0"/>
        <v>43.439999999999984</v>
      </c>
      <c r="G88" s="6">
        <f t="shared" si="2"/>
        <v>48.434622467771618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12.1</v>
      </c>
      <c r="E89" s="4">
        <v>0</v>
      </c>
      <c r="F89" s="6">
        <f t="shared" si="0"/>
        <v>43.439999999999984</v>
      </c>
      <c r="G89" s="6">
        <f t="shared" si="2"/>
        <v>72.145488029465923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11.7</v>
      </c>
      <c r="E90" s="4">
        <v>0</v>
      </c>
      <c r="F90" s="6">
        <f t="shared" si="0"/>
        <v>43.439999999999984</v>
      </c>
      <c r="G90" s="6">
        <f t="shared" si="2"/>
        <v>73.06629834254143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13.1</v>
      </c>
      <c r="E91" s="4">
        <v>0</v>
      </c>
      <c r="F91" s="6">
        <f t="shared" si="0"/>
        <v>43.439999999999984</v>
      </c>
      <c r="G91" s="6">
        <f t="shared" si="2"/>
        <v>69.84346224677715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38.1</v>
      </c>
      <c r="E92" s="4">
        <v>0</v>
      </c>
      <c r="F92" s="6">
        <f t="shared" si="0"/>
        <v>43.439999999999984</v>
      </c>
      <c r="G92" s="6">
        <f t="shared" si="2"/>
        <v>12.292817679557974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42.2</v>
      </c>
      <c r="E93" s="4">
        <v>0</v>
      </c>
      <c r="F93" s="6">
        <f t="shared" si="0"/>
        <v>43.439999999999984</v>
      </c>
      <c r="G93" s="6">
        <f t="shared" si="2"/>
        <v>2.8545119705340265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32.9</v>
      </c>
      <c r="E94" s="4">
        <v>0</v>
      </c>
      <c r="F94" s="6">
        <f t="shared" si="0"/>
        <v>43.439999999999984</v>
      </c>
      <c r="G94" s="6">
        <f t="shared" si="2"/>
        <v>24.26335174953957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20.7</v>
      </c>
      <c r="E95" s="4">
        <v>0</v>
      </c>
      <c r="F95" s="6">
        <f t="shared" si="0"/>
        <v>43.439999999999984</v>
      </c>
      <c r="G95" s="6">
        <f t="shared" si="2"/>
        <v>52.348066298342523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23.4</v>
      </c>
      <c r="E96" s="4">
        <v>0</v>
      </c>
      <c r="F96" s="6">
        <f t="shared" si="0"/>
        <v>43.439999999999984</v>
      </c>
      <c r="G96" s="6">
        <f t="shared" si="2"/>
        <v>46.132596685082852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14</v>
      </c>
      <c r="E97" s="4">
        <v>0</v>
      </c>
      <c r="F97" s="6">
        <f t="shared" si="0"/>
        <v>43.439999999999984</v>
      </c>
      <c r="G97" s="6">
        <f t="shared" si="2"/>
        <v>67.771639042357251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34.799999999999997</v>
      </c>
      <c r="E98" s="4">
        <v>0</v>
      </c>
      <c r="F98" s="6">
        <f t="shared" si="0"/>
        <v>43.439999999999984</v>
      </c>
      <c r="G98" s="6">
        <f t="shared" si="2"/>
        <v>19.889502762430915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35.5</v>
      </c>
      <c r="E99" s="4">
        <v>0</v>
      </c>
      <c r="F99" s="6">
        <f t="shared" si="0"/>
        <v>43.439999999999984</v>
      </c>
      <c r="G99" s="6">
        <f t="shared" si="2"/>
        <v>18.278084714548772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32.700000000000003</v>
      </c>
      <c r="E100" s="4">
        <v>0</v>
      </c>
      <c r="F100" s="6">
        <f t="shared" si="0"/>
        <v>43.439999999999984</v>
      </c>
      <c r="G100" s="6">
        <f t="shared" si="2"/>
        <v>24.723756906077313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15.1</v>
      </c>
      <c r="E101" s="4">
        <v>0</v>
      </c>
      <c r="F101" s="6">
        <f t="shared" si="0"/>
        <v>43.439999999999984</v>
      </c>
      <c r="G101" s="6">
        <f t="shared" si="2"/>
        <v>65.239410681399619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16.2</v>
      </c>
      <c r="E102" s="4">
        <v>0</v>
      </c>
      <c r="F102" s="6">
        <f t="shared" si="0"/>
        <v>43.439999999999984</v>
      </c>
      <c r="G102" s="6">
        <f t="shared" si="2"/>
        <v>62.70718232044198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12.5</v>
      </c>
      <c r="E103" s="4">
        <v>0</v>
      </c>
      <c r="F103" s="6">
        <f t="shared" si="0"/>
        <v>43.439999999999984</v>
      </c>
      <c r="G103" s="6">
        <f t="shared" si="2"/>
        <v>71.224677716390417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27</v>
      </c>
      <c r="E104" s="4">
        <v>0</v>
      </c>
      <c r="F104" s="6">
        <f t="shared" si="0"/>
        <v>43.439999999999984</v>
      </c>
      <c r="G104" s="6">
        <f t="shared" si="2"/>
        <v>37.845303867403288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28.7</v>
      </c>
      <c r="E105" s="4">
        <v>0</v>
      </c>
      <c r="F105" s="6">
        <f t="shared" si="0"/>
        <v>43.439999999999984</v>
      </c>
      <c r="G105" s="6">
        <f t="shared" si="2"/>
        <v>33.93186003683239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22.9</v>
      </c>
      <c r="E106" s="4">
        <v>0</v>
      </c>
      <c r="F106" s="6">
        <f t="shared" si="0"/>
        <v>43.439999999999984</v>
      </c>
      <c r="G106" s="6">
        <f t="shared" si="2"/>
        <v>47.283609576427239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081BD-3702-41E0-B346-34795A494DA5}">
  <dimension ref="A1:N39"/>
  <sheetViews>
    <sheetView workbookViewId="0">
      <selection activeCell="D3" sqref="D3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150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67.987828794194471</v>
      </c>
      <c r="D4" s="36" t="s">
        <v>8</v>
      </c>
      <c r="E4" s="37">
        <v>67.987828794194471</v>
      </c>
      <c r="F4" t="str">
        <f>IF(E4&lt;=50,"red",IF(E4&lt;=69, "yellow", IF(E4&lt;=99, "green","blue")))</f>
        <v>yellow</v>
      </c>
    </row>
    <row r="5" spans="1:14" x14ac:dyDescent="0.35">
      <c r="A5" s="36" t="s">
        <v>13</v>
      </c>
      <c r="B5" s="37">
        <v>47.575281499378939</v>
      </c>
      <c r="D5" s="36" t="s">
        <v>13</v>
      </c>
      <c r="E5" s="37">
        <v>47.575281499378939</v>
      </c>
      <c r="F5" t="str">
        <f t="shared" ref="F5:F38" si="0">IF(E5&lt;=50,"red",IF(E5&lt;=69, "yellow", IF(E5&lt;=99, "green","blue")))</f>
        <v>red</v>
      </c>
    </row>
    <row r="6" spans="1:14" x14ac:dyDescent="0.35">
      <c r="A6" s="36" t="s">
        <v>15</v>
      </c>
      <c r="B6" s="37">
        <v>24.395202496628578</v>
      </c>
      <c r="D6" s="36" t="s">
        <v>15</v>
      </c>
      <c r="E6" s="37">
        <v>24.395202496628578</v>
      </c>
      <c r="F6" t="str">
        <f t="shared" si="0"/>
        <v>red</v>
      </c>
    </row>
    <row r="7" spans="1:14" x14ac:dyDescent="0.35">
      <c r="A7" s="36" t="s">
        <v>17</v>
      </c>
      <c r="B7" s="37">
        <v>6.6508921441583988</v>
      </c>
      <c r="D7" s="36" t="s">
        <v>17</v>
      </c>
      <c r="E7" s="37">
        <v>6.6508921441583988</v>
      </c>
      <c r="F7" t="str">
        <f t="shared" si="0"/>
        <v>red</v>
      </c>
    </row>
    <row r="8" spans="1:14" x14ac:dyDescent="0.35">
      <c r="A8" s="36" t="s">
        <v>19</v>
      </c>
      <c r="B8" s="37">
        <v>0.4015683035454809</v>
      </c>
      <c r="D8" s="36" t="s">
        <v>19</v>
      </c>
      <c r="E8" s="37">
        <v>0.4015683035454809</v>
      </c>
      <c r="F8" t="str">
        <f t="shared" si="0"/>
        <v>red</v>
      </c>
    </row>
    <row r="9" spans="1:14" x14ac:dyDescent="0.35">
      <c r="A9" s="36" t="s">
        <v>21</v>
      </c>
      <c r="B9" s="37">
        <v>93.527622474668789</v>
      </c>
      <c r="D9" s="36" t="s">
        <v>21</v>
      </c>
      <c r="E9" s="37">
        <v>93.527622474668789</v>
      </c>
      <c r="F9" t="str">
        <f t="shared" si="0"/>
        <v>green</v>
      </c>
    </row>
    <row r="10" spans="1:14" x14ac:dyDescent="0.35">
      <c r="A10" s="36" t="s">
        <v>23</v>
      </c>
      <c r="B10" s="37">
        <v>9.8638962854905792</v>
      </c>
      <c r="D10" s="36" t="s">
        <v>23</v>
      </c>
      <c r="E10" s="37">
        <v>9.8638962854905792</v>
      </c>
      <c r="F10" t="str">
        <f t="shared" si="0"/>
        <v>red</v>
      </c>
    </row>
    <row r="11" spans="1:14" x14ac:dyDescent="0.35">
      <c r="A11" s="36" t="s">
        <v>25</v>
      </c>
      <c r="B11" s="37">
        <v>23.981211672402409</v>
      </c>
      <c r="D11" s="36" t="s">
        <v>25</v>
      </c>
      <c r="E11" s="37">
        <v>23.981211672402409</v>
      </c>
      <c r="F11" t="str">
        <f t="shared" si="0"/>
        <v>red</v>
      </c>
    </row>
    <row r="12" spans="1:14" x14ac:dyDescent="0.35">
      <c r="A12" s="36" t="s">
        <v>27</v>
      </c>
      <c r="B12" s="37">
        <v>53.345383441283957</v>
      </c>
      <c r="D12" s="36" t="s">
        <v>27</v>
      </c>
      <c r="E12" s="37">
        <v>53.345383441283957</v>
      </c>
      <c r="F12" t="str">
        <f t="shared" si="0"/>
        <v>yellow</v>
      </c>
    </row>
    <row r="13" spans="1:14" x14ac:dyDescent="0.35">
      <c r="A13" s="36" t="s">
        <v>29</v>
      </c>
      <c r="B13" s="37">
        <v>81.554025429121225</v>
      </c>
      <c r="D13" s="36" t="s">
        <v>29</v>
      </c>
      <c r="E13" s="37">
        <v>81.554025429121225</v>
      </c>
      <c r="F13" t="str">
        <f t="shared" si="0"/>
        <v>green</v>
      </c>
    </row>
    <row r="14" spans="1:14" x14ac:dyDescent="0.35">
      <c r="A14" s="36" t="s">
        <v>31</v>
      </c>
      <c r="B14" s="37">
        <v>38.187314997119735</v>
      </c>
      <c r="D14" s="36" t="s">
        <v>31</v>
      </c>
      <c r="E14" s="37">
        <v>38.187314997119735</v>
      </c>
      <c r="F14" t="str">
        <f t="shared" si="0"/>
        <v>red</v>
      </c>
    </row>
    <row r="15" spans="1:14" x14ac:dyDescent="0.35">
      <c r="A15" s="36" t="s">
        <v>33</v>
      </c>
      <c r="B15" s="37">
        <v>54.642137379272967</v>
      </c>
      <c r="D15" s="36" t="s">
        <v>33</v>
      </c>
      <c r="E15" s="37">
        <v>54.642137379272967</v>
      </c>
      <c r="F15" t="str">
        <f t="shared" si="0"/>
        <v>yellow</v>
      </c>
    </row>
    <row r="16" spans="1:14" x14ac:dyDescent="0.35">
      <c r="A16" s="36" t="s">
        <v>35</v>
      </c>
      <c r="B16" s="37">
        <v>83.490162188552162</v>
      </c>
      <c r="D16" s="36" t="s">
        <v>35</v>
      </c>
      <c r="E16" s="37">
        <v>83.490162188552162</v>
      </c>
      <c r="F16" t="str">
        <f t="shared" si="0"/>
        <v>green</v>
      </c>
    </row>
    <row r="17" spans="1:6" x14ac:dyDescent="0.35">
      <c r="A17" s="36" t="s">
        <v>37</v>
      </c>
      <c r="B17" s="37">
        <v>32.897222584156751</v>
      </c>
      <c r="D17" s="36" t="s">
        <v>37</v>
      </c>
      <c r="E17" s="37">
        <v>32.897222584156751</v>
      </c>
      <c r="F17" t="str">
        <f t="shared" si="0"/>
        <v>red</v>
      </c>
    </row>
    <row r="18" spans="1:6" x14ac:dyDescent="0.35">
      <c r="A18" s="36" t="s">
        <v>39</v>
      </c>
      <c r="B18" s="37">
        <v>7.4920873911361614</v>
      </c>
      <c r="D18" s="36" t="s">
        <v>39</v>
      </c>
      <c r="E18" s="37">
        <v>7.4920873911361614</v>
      </c>
      <c r="F18" t="str">
        <f t="shared" si="0"/>
        <v>red</v>
      </c>
    </row>
    <row r="19" spans="1:6" x14ac:dyDescent="0.35">
      <c r="A19" s="36" t="s">
        <v>41</v>
      </c>
      <c r="B19" s="37">
        <v>39.599819436505676</v>
      </c>
      <c r="D19" s="36" t="s">
        <v>41</v>
      </c>
      <c r="E19" s="37">
        <v>39.599819436505676</v>
      </c>
      <c r="F19" t="str">
        <f t="shared" si="0"/>
        <v>red</v>
      </c>
    </row>
    <row r="20" spans="1:6" x14ac:dyDescent="0.35">
      <c r="A20" s="36" t="s">
        <v>43</v>
      </c>
      <c r="B20" s="37">
        <v>21.245191205727878</v>
      </c>
      <c r="D20" s="36" t="s">
        <v>43</v>
      </c>
      <c r="E20" s="37">
        <v>21.245191205727878</v>
      </c>
      <c r="F20" t="str">
        <f t="shared" si="0"/>
        <v>red</v>
      </c>
    </row>
    <row r="21" spans="1:6" x14ac:dyDescent="0.35">
      <c r="A21" s="36" t="s">
        <v>45</v>
      </c>
      <c r="B21" s="37">
        <v>6.6143672043745356</v>
      </c>
      <c r="D21" s="36" t="s">
        <v>45</v>
      </c>
      <c r="E21" s="37">
        <v>6.6143672043745356</v>
      </c>
      <c r="F21" t="str">
        <f t="shared" si="0"/>
        <v>red</v>
      </c>
    </row>
    <row r="22" spans="1:6" x14ac:dyDescent="0.35">
      <c r="A22" s="36" t="s">
        <v>47</v>
      </c>
      <c r="B22" s="37">
        <v>14.145509142417174</v>
      </c>
      <c r="D22" s="36" t="s">
        <v>47</v>
      </c>
      <c r="E22" s="37">
        <v>14.145509142417174</v>
      </c>
      <c r="F22" t="str">
        <f t="shared" si="0"/>
        <v>red</v>
      </c>
    </row>
    <row r="23" spans="1:6" x14ac:dyDescent="0.35">
      <c r="A23" s="36" t="s">
        <v>49</v>
      </c>
      <c r="B23" s="37">
        <v>55.13956142108588</v>
      </c>
      <c r="D23" s="36" t="s">
        <v>49</v>
      </c>
      <c r="E23" s="37">
        <v>55.13956142108588</v>
      </c>
      <c r="F23" t="str">
        <f t="shared" si="0"/>
        <v>yellow</v>
      </c>
    </row>
    <row r="24" spans="1:6" x14ac:dyDescent="0.35">
      <c r="A24" s="36" t="s">
        <v>51</v>
      </c>
      <c r="B24" s="37">
        <v>22.631101321843211</v>
      </c>
      <c r="D24" s="36" t="s">
        <v>51</v>
      </c>
      <c r="E24" s="37">
        <v>22.631101321843211</v>
      </c>
      <c r="F24" t="str">
        <f t="shared" si="0"/>
        <v>red</v>
      </c>
    </row>
    <row r="25" spans="1:6" x14ac:dyDescent="0.35">
      <c r="A25" s="36" t="s">
        <v>53</v>
      </c>
      <c r="B25" s="37">
        <v>25.821876897420932</v>
      </c>
      <c r="D25" s="36" t="s">
        <v>53</v>
      </c>
      <c r="E25" s="37">
        <v>25.821876897420932</v>
      </c>
      <c r="F25" t="str">
        <f t="shared" si="0"/>
        <v>red</v>
      </c>
    </row>
    <row r="26" spans="1:6" x14ac:dyDescent="0.35">
      <c r="A26" s="36" t="s">
        <v>55</v>
      </c>
      <c r="B26" s="37">
        <v>37.768823604307606</v>
      </c>
      <c r="D26" s="36" t="s">
        <v>55</v>
      </c>
      <c r="E26" s="37">
        <v>37.768823604307606</v>
      </c>
      <c r="F26" t="str">
        <f t="shared" si="0"/>
        <v>red</v>
      </c>
    </row>
    <row r="27" spans="1:6" x14ac:dyDescent="0.35">
      <c r="A27" s="36" t="s">
        <v>57</v>
      </c>
      <c r="B27" s="37">
        <v>3.4899136400015789</v>
      </c>
      <c r="D27" s="36" t="s">
        <v>57</v>
      </c>
      <c r="E27" s="37">
        <v>3.4899136400015789</v>
      </c>
      <c r="F27" t="str">
        <f t="shared" si="0"/>
        <v>red</v>
      </c>
    </row>
    <row r="28" spans="1:6" x14ac:dyDescent="0.35">
      <c r="A28" s="36" t="s">
        <v>59</v>
      </c>
      <c r="B28" s="37">
        <v>74.503051472340559</v>
      </c>
      <c r="D28" s="36" t="s">
        <v>59</v>
      </c>
      <c r="E28" s="37">
        <v>74.503051472340559</v>
      </c>
      <c r="F28" t="str">
        <f t="shared" si="0"/>
        <v>green</v>
      </c>
    </row>
    <row r="29" spans="1:6" x14ac:dyDescent="0.35">
      <c r="A29" s="36" t="s">
        <v>61</v>
      </c>
      <c r="B29" s="37">
        <v>7.5016016762774766</v>
      </c>
      <c r="D29" s="36" t="s">
        <v>61</v>
      </c>
      <c r="E29" s="37">
        <v>7.5016016762774766</v>
      </c>
      <c r="F29" t="str">
        <f t="shared" si="0"/>
        <v>red</v>
      </c>
    </row>
    <row r="30" spans="1:6" x14ac:dyDescent="0.35">
      <c r="A30" s="36" t="s">
        <v>63</v>
      </c>
      <c r="B30" s="37">
        <v>90.551367864117879</v>
      </c>
      <c r="D30" s="36" t="s">
        <v>63</v>
      </c>
      <c r="E30" s="37">
        <v>90.551367864117879</v>
      </c>
      <c r="F30" t="str">
        <f t="shared" si="0"/>
        <v>green</v>
      </c>
    </row>
    <row r="31" spans="1:6" x14ac:dyDescent="0.35">
      <c r="A31" s="36" t="s">
        <v>65</v>
      </c>
      <c r="B31" s="37">
        <v>39.477523012033608</v>
      </c>
      <c r="D31" s="36" t="s">
        <v>65</v>
      </c>
      <c r="E31" s="37">
        <v>39.477523012033608</v>
      </c>
      <c r="F31" t="str">
        <f t="shared" si="0"/>
        <v>red</v>
      </c>
    </row>
    <row r="32" spans="1:6" x14ac:dyDescent="0.35">
      <c r="A32" s="36" t="s">
        <v>67</v>
      </c>
      <c r="B32" s="37">
        <v>30.167615748929748</v>
      </c>
      <c r="D32" s="36" t="s">
        <v>67</v>
      </c>
      <c r="E32" s="37">
        <v>30.167615748929748</v>
      </c>
      <c r="F32" t="str">
        <f t="shared" si="0"/>
        <v>red</v>
      </c>
    </row>
    <row r="33" spans="1:6" x14ac:dyDescent="0.35">
      <c r="A33" s="36" t="s">
        <v>69</v>
      </c>
      <c r="B33" s="37">
        <v>27.245428261647568</v>
      </c>
      <c r="D33" s="36" t="s">
        <v>69</v>
      </c>
      <c r="E33" s="37">
        <v>27.245428261647568</v>
      </c>
      <c r="F33" t="str">
        <f t="shared" si="0"/>
        <v>red</v>
      </c>
    </row>
    <row r="34" spans="1:6" x14ac:dyDescent="0.35">
      <c r="A34" s="36" t="s">
        <v>71</v>
      </c>
      <c r="B34" s="37">
        <v>54.609247026891282</v>
      </c>
      <c r="D34" s="36" t="s">
        <v>71</v>
      </c>
      <c r="E34" s="37">
        <v>54.609247026891282</v>
      </c>
      <c r="F34" t="str">
        <f t="shared" si="0"/>
        <v>yellow</v>
      </c>
    </row>
    <row r="35" spans="1:6" x14ac:dyDescent="0.35">
      <c r="A35" s="36" t="s">
        <v>73</v>
      </c>
      <c r="B35" s="37">
        <v>18.113618579330637</v>
      </c>
      <c r="D35" s="36" t="s">
        <v>73</v>
      </c>
      <c r="E35" s="37">
        <v>18.113618579330637</v>
      </c>
      <c r="F35" t="str">
        <f t="shared" si="0"/>
        <v>red</v>
      </c>
    </row>
    <row r="36" spans="1:6" x14ac:dyDescent="0.35">
      <c r="A36" s="36" t="s">
        <v>75</v>
      </c>
      <c r="B36" s="37">
        <v>18.01273524013623</v>
      </c>
      <c r="D36" s="36" t="s">
        <v>75</v>
      </c>
      <c r="E36" s="37">
        <v>18.01273524013623</v>
      </c>
      <c r="F36" t="str">
        <f t="shared" si="0"/>
        <v>red</v>
      </c>
    </row>
    <row r="37" spans="1:6" x14ac:dyDescent="0.35">
      <c r="A37" s="36" t="s">
        <v>77</v>
      </c>
      <c r="B37" s="37">
        <v>52.663157079482701</v>
      </c>
      <c r="D37" s="36" t="s">
        <v>77</v>
      </c>
      <c r="E37" s="37">
        <v>52.663157079482701</v>
      </c>
      <c r="F37" t="str">
        <f t="shared" si="0"/>
        <v>yellow</v>
      </c>
    </row>
    <row r="38" spans="1:6" x14ac:dyDescent="0.35">
      <c r="A38" s="36" t="s">
        <v>79</v>
      </c>
      <c r="B38" s="37">
        <v>18.859315663748603</v>
      </c>
      <c r="D38" s="36" t="s">
        <v>79</v>
      </c>
      <c r="E38" s="37">
        <v>18.859315663748603</v>
      </c>
      <c r="F38" t="str">
        <f t="shared" si="0"/>
        <v>red</v>
      </c>
    </row>
    <row r="39" spans="1:6" x14ac:dyDescent="0.35">
      <c r="A39" s="36" t="s">
        <v>135</v>
      </c>
      <c r="B39" s="37">
        <v>1284.1526625797312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9"/>
  <sheetViews>
    <sheetView workbookViewId="0">
      <selection activeCell="J17" sqref="J17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25.81640625" customWidth="1"/>
    <col min="6" max="6" width="25.7265625" customWidth="1"/>
    <col min="7" max="7" width="7.08984375" customWidth="1"/>
    <col min="8" max="8" width="13.08984375" customWidth="1"/>
    <col min="9" max="9" width="12" customWidth="1"/>
    <col min="10" max="26" width="8" customWidth="1"/>
  </cols>
  <sheetData>
    <row r="1" spans="1:26" ht="14.5" x14ac:dyDescent="0.35">
      <c r="A1" s="1" t="s">
        <v>0</v>
      </c>
      <c r="B1" s="1" t="s">
        <v>1</v>
      </c>
      <c r="C1" s="1" t="s">
        <v>2</v>
      </c>
      <c r="D1" s="1" t="s">
        <v>84</v>
      </c>
      <c r="E1" s="1" t="s">
        <v>85</v>
      </c>
      <c r="F1" s="1" t="s">
        <v>86</v>
      </c>
      <c r="G1" s="1" t="s">
        <v>4</v>
      </c>
      <c r="H1" s="1" t="s">
        <v>5</v>
      </c>
      <c r="I1" s="1" t="s">
        <v>6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5" x14ac:dyDescent="0.35">
      <c r="A2" s="4" t="s">
        <v>7</v>
      </c>
      <c r="B2" s="4" t="s">
        <v>8</v>
      </c>
      <c r="C2" s="4" t="s">
        <v>9</v>
      </c>
      <c r="D2" s="9">
        <v>64286</v>
      </c>
      <c r="E2" s="9">
        <v>93376</v>
      </c>
      <c r="F2" s="6">
        <f t="shared" ref="F2:F106" si="0">(D2/E2)*100</f>
        <v>68.846384509938318</v>
      </c>
      <c r="G2" s="4">
        <v>100</v>
      </c>
      <c r="H2" s="6">
        <f t="shared" ref="H2:H106" si="1">PERCENTILE(F$2:F$106,0.025)</f>
        <v>2.6819665252450706</v>
      </c>
      <c r="I2" s="6">
        <f t="shared" ref="I2:I14" si="2">((F2-H2)/(G2-H2))*100</f>
        <v>67.987828794194471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4.5" x14ac:dyDescent="0.35">
      <c r="A3" s="4" t="s">
        <v>7</v>
      </c>
      <c r="B3" s="4" t="s">
        <v>8</v>
      </c>
      <c r="C3" s="4" t="s">
        <v>10</v>
      </c>
      <c r="D3" s="9">
        <v>32461</v>
      </c>
      <c r="E3" s="9">
        <v>59030</v>
      </c>
      <c r="F3" s="6">
        <f t="shared" si="0"/>
        <v>54.990682703709979</v>
      </c>
      <c r="G3" s="4">
        <v>100</v>
      </c>
      <c r="H3" s="6">
        <f t="shared" si="1"/>
        <v>2.6819665252450706</v>
      </c>
      <c r="I3" s="6">
        <f t="shared" si="2"/>
        <v>53.750280714451762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5" x14ac:dyDescent="0.35">
      <c r="A4" s="4" t="s">
        <v>7</v>
      </c>
      <c r="B4" s="4" t="s">
        <v>8</v>
      </c>
      <c r="C4" s="4" t="s">
        <v>11</v>
      </c>
      <c r="D4" s="9">
        <v>31825</v>
      </c>
      <c r="E4" s="9">
        <v>34346</v>
      </c>
      <c r="F4" s="6">
        <f t="shared" si="0"/>
        <v>92.659989518430095</v>
      </c>
      <c r="G4" s="4">
        <v>100</v>
      </c>
      <c r="H4" s="6">
        <f t="shared" si="1"/>
        <v>2.6819665252450706</v>
      </c>
      <c r="I4" s="6">
        <f t="shared" si="2"/>
        <v>92.457707765463667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4.5" x14ac:dyDescent="0.35">
      <c r="A5" s="4" t="s">
        <v>12</v>
      </c>
      <c r="B5" s="4" t="s">
        <v>13</v>
      </c>
      <c r="C5" s="4" t="s">
        <v>9</v>
      </c>
      <c r="D5" s="9">
        <v>10298089</v>
      </c>
      <c r="E5" s="9">
        <v>21024534</v>
      </c>
      <c r="F5" s="6">
        <f t="shared" si="0"/>
        <v>48.981294900519558</v>
      </c>
      <c r="G5" s="4">
        <v>100</v>
      </c>
      <c r="H5" s="6">
        <f t="shared" si="1"/>
        <v>2.6819665252450706</v>
      </c>
      <c r="I5" s="6">
        <f t="shared" si="2"/>
        <v>47.575281499378939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4.5" x14ac:dyDescent="0.35">
      <c r="A6" s="4" t="s">
        <v>12</v>
      </c>
      <c r="B6" s="4" t="s">
        <v>13</v>
      </c>
      <c r="C6" s="4" t="s">
        <v>10</v>
      </c>
      <c r="D6" s="9">
        <v>5181996</v>
      </c>
      <c r="E6" s="9">
        <v>14246309</v>
      </c>
      <c r="F6" s="6">
        <f t="shared" si="0"/>
        <v>36.374305793872644</v>
      </c>
      <c r="G6" s="4">
        <v>100</v>
      </c>
      <c r="H6" s="6">
        <f t="shared" si="1"/>
        <v>2.6819665252450706</v>
      </c>
      <c r="I6" s="6">
        <f t="shared" si="2"/>
        <v>34.620859121005189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.5" x14ac:dyDescent="0.35">
      <c r="A7" s="4" t="s">
        <v>12</v>
      </c>
      <c r="B7" s="4" t="s">
        <v>13</v>
      </c>
      <c r="C7" s="4" t="s">
        <v>11</v>
      </c>
      <c r="D7" s="9">
        <v>5116093</v>
      </c>
      <c r="E7" s="9">
        <v>6778225</v>
      </c>
      <c r="F7" s="6">
        <f t="shared" si="0"/>
        <v>75.478359009917781</v>
      </c>
      <c r="G7" s="4">
        <v>100</v>
      </c>
      <c r="H7" s="6">
        <f t="shared" si="1"/>
        <v>2.6819665252450706</v>
      </c>
      <c r="I7" s="6">
        <f t="shared" si="2"/>
        <v>74.802572437467802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5" x14ac:dyDescent="0.35">
      <c r="A8" s="4" t="s">
        <v>14</v>
      </c>
      <c r="B8" s="4" t="s">
        <v>15</v>
      </c>
      <c r="C8" s="4" t="s">
        <v>9</v>
      </c>
      <c r="D8" s="9">
        <v>69126</v>
      </c>
      <c r="E8" s="9">
        <v>261614</v>
      </c>
      <c r="F8" s="6">
        <f t="shared" si="0"/>
        <v>26.422897857148321</v>
      </c>
      <c r="G8" s="4">
        <v>100</v>
      </c>
      <c r="H8" s="6">
        <f t="shared" si="1"/>
        <v>2.6819665252450706</v>
      </c>
      <c r="I8" s="6">
        <f t="shared" si="2"/>
        <v>24.395202496628578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5" x14ac:dyDescent="0.35">
      <c r="A9" s="4" t="s">
        <v>14</v>
      </c>
      <c r="B9" s="4" t="s">
        <v>15</v>
      </c>
      <c r="C9" s="4" t="s">
        <v>10</v>
      </c>
      <c r="D9" s="9">
        <v>38489</v>
      </c>
      <c r="E9" s="9">
        <v>195723</v>
      </c>
      <c r="F9" s="6">
        <f t="shared" si="0"/>
        <v>19.665036812229527</v>
      </c>
      <c r="G9" s="4">
        <v>100</v>
      </c>
      <c r="H9" s="6">
        <f t="shared" si="1"/>
        <v>2.6819665252450706</v>
      </c>
      <c r="I9" s="6">
        <f t="shared" si="2"/>
        <v>17.451103028494714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5" x14ac:dyDescent="0.35">
      <c r="A10" s="4" t="s">
        <v>14</v>
      </c>
      <c r="B10" s="4" t="s">
        <v>15</v>
      </c>
      <c r="C10" s="4" t="s">
        <v>11</v>
      </c>
      <c r="D10" s="9">
        <v>30637</v>
      </c>
      <c r="E10" s="9">
        <v>65891</v>
      </c>
      <c r="F10" s="6">
        <f t="shared" si="0"/>
        <v>46.496486621845165</v>
      </c>
      <c r="G10" s="4">
        <v>100</v>
      </c>
      <c r="H10" s="6">
        <f t="shared" si="1"/>
        <v>2.6819665252450706</v>
      </c>
      <c r="I10" s="6">
        <f t="shared" si="2"/>
        <v>45.021994929609761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5" x14ac:dyDescent="0.35">
      <c r="A11" s="4" t="s">
        <v>16</v>
      </c>
      <c r="B11" s="4" t="s">
        <v>17</v>
      </c>
      <c r="C11" s="4" t="s">
        <v>9</v>
      </c>
      <c r="D11" s="9">
        <v>582893</v>
      </c>
      <c r="E11" s="9">
        <v>6367295</v>
      </c>
      <c r="F11" s="6">
        <f t="shared" si="0"/>
        <v>9.1544839684669874</v>
      </c>
      <c r="G11" s="4">
        <v>100</v>
      </c>
      <c r="H11" s="6">
        <f t="shared" si="1"/>
        <v>2.6819665252450706</v>
      </c>
      <c r="I11" s="6">
        <f t="shared" si="2"/>
        <v>6.6508921441583988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5" x14ac:dyDescent="0.35">
      <c r="A12" s="4" t="s">
        <v>16</v>
      </c>
      <c r="B12" s="4" t="s">
        <v>17</v>
      </c>
      <c r="C12" s="4" t="s">
        <v>10</v>
      </c>
      <c r="D12" s="9">
        <v>310833</v>
      </c>
      <c r="E12" s="9">
        <v>5374553</v>
      </c>
      <c r="F12" s="6">
        <f t="shared" si="0"/>
        <v>5.7834205002723014</v>
      </c>
      <c r="G12" s="4">
        <v>100</v>
      </c>
      <c r="H12" s="6">
        <f t="shared" si="1"/>
        <v>2.6819665252450706</v>
      </c>
      <c r="I12" s="6">
        <f t="shared" si="2"/>
        <v>3.1869262707941717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.5" x14ac:dyDescent="0.35">
      <c r="A13" s="4" t="s">
        <v>16</v>
      </c>
      <c r="B13" s="4" t="s">
        <v>17</v>
      </c>
      <c r="C13" s="4" t="s">
        <v>11</v>
      </c>
      <c r="D13" s="9">
        <v>272060</v>
      </c>
      <c r="E13" s="9">
        <v>992742</v>
      </c>
      <c r="F13" s="6">
        <f t="shared" si="0"/>
        <v>27.404904799031371</v>
      </c>
      <c r="G13" s="4">
        <v>100</v>
      </c>
      <c r="H13" s="6">
        <f t="shared" si="1"/>
        <v>2.6819665252450706</v>
      </c>
      <c r="I13" s="6">
        <f t="shared" si="2"/>
        <v>25.404272354311015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.5" x14ac:dyDescent="0.35">
      <c r="A14" s="4" t="s">
        <v>18</v>
      </c>
      <c r="B14" s="4" t="s">
        <v>19</v>
      </c>
      <c r="C14" s="4" t="s">
        <v>9</v>
      </c>
      <c r="D14" s="9">
        <v>582001</v>
      </c>
      <c r="E14" s="9">
        <v>18940629</v>
      </c>
      <c r="F14" s="6">
        <f t="shared" si="0"/>
        <v>3.0727649013134672</v>
      </c>
      <c r="G14" s="4">
        <v>100</v>
      </c>
      <c r="H14" s="6">
        <f t="shared" si="1"/>
        <v>2.6819665252450706</v>
      </c>
      <c r="I14" s="6">
        <f t="shared" si="2"/>
        <v>0.4015683035454809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.5" x14ac:dyDescent="0.35">
      <c r="A15" s="4" t="s">
        <v>18</v>
      </c>
      <c r="B15" s="4" t="s">
        <v>19</v>
      </c>
      <c r="C15" s="4" t="s">
        <v>10</v>
      </c>
      <c r="D15" s="9">
        <v>278185</v>
      </c>
      <c r="E15" s="9">
        <v>16926958</v>
      </c>
      <c r="F15" s="6">
        <f t="shared" si="0"/>
        <v>1.6434435531771274</v>
      </c>
      <c r="G15" s="4">
        <v>100</v>
      </c>
      <c r="H15" s="6">
        <f t="shared" si="1"/>
        <v>2.6819665252450706</v>
      </c>
      <c r="I15" s="6">
        <v>0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4.5" x14ac:dyDescent="0.35">
      <c r="A16" s="4" t="s">
        <v>18</v>
      </c>
      <c r="B16" s="4" t="s">
        <v>19</v>
      </c>
      <c r="C16" s="4" t="s">
        <v>11</v>
      </c>
      <c r="D16" s="9">
        <v>303816</v>
      </c>
      <c r="E16" s="9">
        <v>2013671</v>
      </c>
      <c r="F16" s="6">
        <f t="shared" si="0"/>
        <v>15.087668243720051</v>
      </c>
      <c r="G16" s="4">
        <v>100</v>
      </c>
      <c r="H16" s="6">
        <f t="shared" si="1"/>
        <v>2.6819665252450706</v>
      </c>
      <c r="I16" s="6">
        <f t="shared" ref="I16:I44" si="3">((F16-H16)/(G16-H16))*100</f>
        <v>12.747587754835918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4.5" x14ac:dyDescent="0.35">
      <c r="A17" s="4" t="s">
        <v>20</v>
      </c>
      <c r="B17" s="4" t="s">
        <v>21</v>
      </c>
      <c r="C17" s="4" t="s">
        <v>9</v>
      </c>
      <c r="D17" s="9">
        <v>220255</v>
      </c>
      <c r="E17" s="9">
        <v>235061</v>
      </c>
      <c r="F17" s="6">
        <f t="shared" si="0"/>
        <v>93.701209473285658</v>
      </c>
      <c r="G17" s="4">
        <v>100</v>
      </c>
      <c r="H17" s="6">
        <f t="shared" si="1"/>
        <v>2.6819665252450706</v>
      </c>
      <c r="I17" s="6">
        <f t="shared" si="3"/>
        <v>93.527622474668789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4.5" x14ac:dyDescent="0.35">
      <c r="A18" s="4" t="s">
        <v>20</v>
      </c>
      <c r="B18" s="4" t="s">
        <v>21</v>
      </c>
      <c r="C18" s="4" t="s">
        <v>10</v>
      </c>
      <c r="D18" s="9">
        <v>6025</v>
      </c>
      <c r="E18" s="9">
        <v>6785</v>
      </c>
      <c r="F18" s="6">
        <f t="shared" si="0"/>
        <v>88.798820928518793</v>
      </c>
      <c r="G18" s="4">
        <v>100</v>
      </c>
      <c r="H18" s="6">
        <f t="shared" si="1"/>
        <v>2.6819665252450706</v>
      </c>
      <c r="I18" s="6">
        <f t="shared" si="3"/>
        <v>88.490130069894107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4.5" x14ac:dyDescent="0.35">
      <c r="A19" s="4" t="s">
        <v>20</v>
      </c>
      <c r="B19" s="4" t="s">
        <v>21</v>
      </c>
      <c r="C19" s="4" t="s">
        <v>11</v>
      </c>
      <c r="D19" s="9">
        <v>214230</v>
      </c>
      <c r="E19" s="9">
        <v>228276</v>
      </c>
      <c r="F19" s="6">
        <f t="shared" si="0"/>
        <v>93.846922146874832</v>
      </c>
      <c r="G19" s="4">
        <v>100</v>
      </c>
      <c r="H19" s="6">
        <f t="shared" si="1"/>
        <v>2.6819665252450706</v>
      </c>
      <c r="I19" s="6">
        <f t="shared" si="3"/>
        <v>93.677350812147964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5">
      <c r="A20" s="4" t="s">
        <v>22</v>
      </c>
      <c r="B20" s="4" t="s">
        <v>23</v>
      </c>
      <c r="C20" s="4" t="s">
        <v>9</v>
      </c>
      <c r="D20" s="9">
        <v>690560</v>
      </c>
      <c r="E20" s="9">
        <v>5622850</v>
      </c>
      <c r="F20" s="6">
        <f t="shared" si="0"/>
        <v>12.281316414273901</v>
      </c>
      <c r="G20" s="4">
        <v>100</v>
      </c>
      <c r="H20" s="6">
        <f t="shared" si="1"/>
        <v>2.6819665252450706</v>
      </c>
      <c r="I20" s="6">
        <f t="shared" si="3"/>
        <v>9.8638962854905792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4" t="s">
        <v>22</v>
      </c>
      <c r="B21" s="4" t="s">
        <v>23</v>
      </c>
      <c r="C21" s="4" t="s">
        <v>10</v>
      </c>
      <c r="D21" s="9">
        <v>142963</v>
      </c>
      <c r="E21" s="9">
        <v>4384112</v>
      </c>
      <c r="F21" s="6">
        <f t="shared" si="0"/>
        <v>3.2609340272328806</v>
      </c>
      <c r="G21" s="4">
        <v>100</v>
      </c>
      <c r="H21" s="6">
        <f t="shared" si="1"/>
        <v>2.6819665252450706</v>
      </c>
      <c r="I21" s="6">
        <f t="shared" si="3"/>
        <v>0.59492314149360481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4" t="s">
        <v>22</v>
      </c>
      <c r="B22" s="4" t="s">
        <v>23</v>
      </c>
      <c r="C22" s="4" t="s">
        <v>11</v>
      </c>
      <c r="D22" s="9">
        <v>547597</v>
      </c>
      <c r="E22" s="9">
        <v>1238738</v>
      </c>
      <c r="F22" s="6">
        <f t="shared" si="0"/>
        <v>44.206038726510364</v>
      </c>
      <c r="G22" s="4">
        <v>100</v>
      </c>
      <c r="H22" s="6">
        <f t="shared" si="1"/>
        <v>2.6819665252450706</v>
      </c>
      <c r="I22" s="6">
        <f t="shared" si="3"/>
        <v>42.668425078725996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4" t="s">
        <v>24</v>
      </c>
      <c r="B23" s="4" t="s">
        <v>25</v>
      </c>
      <c r="C23" s="4" t="s">
        <v>9</v>
      </c>
      <c r="D23" s="9">
        <v>19011</v>
      </c>
      <c r="E23" s="9">
        <v>73063</v>
      </c>
      <c r="F23" s="6">
        <f t="shared" si="0"/>
        <v>26.020010128245485</v>
      </c>
      <c r="G23" s="4">
        <v>100</v>
      </c>
      <c r="H23" s="6">
        <f t="shared" si="1"/>
        <v>2.6819665252450706</v>
      </c>
      <c r="I23" s="6">
        <f t="shared" si="3"/>
        <v>23.981211672402409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4" t="s">
        <v>24</v>
      </c>
      <c r="B24" s="4" t="s">
        <v>25</v>
      </c>
      <c r="C24" s="4" t="s">
        <v>10</v>
      </c>
      <c r="D24" s="9">
        <v>5586</v>
      </c>
      <c r="E24" s="9">
        <v>35408</v>
      </c>
      <c r="F24" s="6">
        <f t="shared" si="0"/>
        <v>15.776095797559876</v>
      </c>
      <c r="G24" s="4">
        <v>100</v>
      </c>
      <c r="H24" s="6">
        <f t="shared" si="1"/>
        <v>2.6819665252450706</v>
      </c>
      <c r="I24" s="6">
        <f t="shared" si="3"/>
        <v>13.454987533951277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4" t="s">
        <v>24</v>
      </c>
      <c r="B25" s="4" t="s">
        <v>25</v>
      </c>
      <c r="C25" s="4" t="s">
        <v>11</v>
      </c>
      <c r="D25" s="9">
        <v>13425</v>
      </c>
      <c r="E25" s="9">
        <v>37655</v>
      </c>
      <c r="F25" s="6">
        <f t="shared" si="0"/>
        <v>35.652635772141814</v>
      </c>
      <c r="G25" s="4">
        <v>100</v>
      </c>
      <c r="H25" s="6">
        <f t="shared" si="1"/>
        <v>2.6819665252450706</v>
      </c>
      <c r="I25" s="6">
        <f t="shared" si="3"/>
        <v>33.879300752053929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4" t="s">
        <v>26</v>
      </c>
      <c r="B26" s="4" t="s">
        <v>27</v>
      </c>
      <c r="C26" s="4" t="s">
        <v>9</v>
      </c>
      <c r="D26" s="9">
        <v>32966</v>
      </c>
      <c r="E26" s="9">
        <v>60381</v>
      </c>
      <c r="F26" s="6">
        <f t="shared" si="0"/>
        <v>54.596644639870163</v>
      </c>
      <c r="G26" s="4">
        <v>100</v>
      </c>
      <c r="H26" s="6">
        <f t="shared" si="1"/>
        <v>2.6819665252450706</v>
      </c>
      <c r="I26" s="6">
        <f t="shared" si="3"/>
        <v>53.345383441283957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4" t="s">
        <v>26</v>
      </c>
      <c r="B27" s="4" t="s">
        <v>27</v>
      </c>
      <c r="C27" s="4" t="s">
        <v>10</v>
      </c>
      <c r="D27" s="9">
        <v>9749</v>
      </c>
      <c r="E27" s="9">
        <v>12750</v>
      </c>
      <c r="F27" s="6">
        <f t="shared" si="0"/>
        <v>76.462745098039221</v>
      </c>
      <c r="G27" s="4">
        <v>100</v>
      </c>
      <c r="H27" s="6">
        <f t="shared" si="1"/>
        <v>2.6819665252450706</v>
      </c>
      <c r="I27" s="6">
        <f t="shared" si="3"/>
        <v>75.81408700776251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4" t="s">
        <v>26</v>
      </c>
      <c r="B28" s="4" t="s">
        <v>27</v>
      </c>
      <c r="C28" s="4" t="s">
        <v>11</v>
      </c>
      <c r="D28" s="9">
        <v>23217</v>
      </c>
      <c r="E28" s="9">
        <v>47631</v>
      </c>
      <c r="F28" s="6">
        <f t="shared" si="0"/>
        <v>48.743465390187062</v>
      </c>
      <c r="G28" s="4">
        <v>100</v>
      </c>
      <c r="H28" s="6">
        <f t="shared" si="1"/>
        <v>2.6819665252450706</v>
      </c>
      <c r="I28" s="6">
        <f t="shared" si="3"/>
        <v>47.33089769728106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4" t="s">
        <v>28</v>
      </c>
      <c r="B29" s="4" t="s">
        <v>29</v>
      </c>
      <c r="C29" s="4" t="s">
        <v>9</v>
      </c>
      <c r="D29" s="9">
        <v>264864</v>
      </c>
      <c r="E29" s="9">
        <v>322813</v>
      </c>
      <c r="F29" s="6">
        <f t="shared" si="0"/>
        <v>82.048740292367413</v>
      </c>
      <c r="G29" s="4">
        <v>100</v>
      </c>
      <c r="H29" s="6">
        <f t="shared" si="1"/>
        <v>2.6819665252450706</v>
      </c>
      <c r="I29" s="6">
        <f t="shared" si="3"/>
        <v>81.554025429121225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4" t="s">
        <v>28</v>
      </c>
      <c r="B30" s="4" t="s">
        <v>29</v>
      </c>
      <c r="C30" s="4" t="s">
        <v>10</v>
      </c>
      <c r="D30" s="9">
        <v>90862</v>
      </c>
      <c r="E30" s="9">
        <v>124674</v>
      </c>
      <c r="F30" s="6">
        <f t="shared" si="0"/>
        <v>72.879670179828992</v>
      </c>
      <c r="G30" s="4">
        <v>100</v>
      </c>
      <c r="H30" s="6">
        <f t="shared" si="1"/>
        <v>2.6819665252450706</v>
      </c>
      <c r="I30" s="6">
        <f t="shared" si="3"/>
        <v>72.132266906928166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4" t="s">
        <v>28</v>
      </c>
      <c r="B31" s="4" t="s">
        <v>29</v>
      </c>
      <c r="C31" s="4" t="s">
        <v>11</v>
      </c>
      <c r="D31" s="9">
        <v>174002</v>
      </c>
      <c r="E31" s="9">
        <v>198139</v>
      </c>
      <c r="F31" s="6">
        <f t="shared" si="0"/>
        <v>87.818147865892129</v>
      </c>
      <c r="G31" s="4">
        <v>100</v>
      </c>
      <c r="H31" s="6">
        <f t="shared" si="1"/>
        <v>2.6819665252450706</v>
      </c>
      <c r="I31" s="6">
        <f t="shared" si="3"/>
        <v>87.482430851556472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4" t="s">
        <v>30</v>
      </c>
      <c r="B32" s="4" t="s">
        <v>31</v>
      </c>
      <c r="C32" s="4" t="s">
        <v>9</v>
      </c>
      <c r="D32" s="9">
        <v>4853819</v>
      </c>
      <c r="E32" s="9">
        <v>12181718</v>
      </c>
      <c r="F32" s="6">
        <f t="shared" si="0"/>
        <v>39.845110517252166</v>
      </c>
      <c r="G32" s="4">
        <v>100</v>
      </c>
      <c r="H32" s="6">
        <f t="shared" si="1"/>
        <v>2.6819665252450706</v>
      </c>
      <c r="I32" s="6">
        <f t="shared" si="3"/>
        <v>38.187314997119735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4" t="s">
        <v>30</v>
      </c>
      <c r="B33" s="4" t="s">
        <v>31</v>
      </c>
      <c r="C33" s="4" t="s">
        <v>10</v>
      </c>
      <c r="D33" s="9">
        <v>1128286</v>
      </c>
      <c r="E33" s="9">
        <v>6765403</v>
      </c>
      <c r="F33" s="6">
        <f t="shared" si="0"/>
        <v>16.677291803607265</v>
      </c>
      <c r="G33" s="4">
        <v>100</v>
      </c>
      <c r="H33" s="6">
        <f t="shared" si="1"/>
        <v>2.6819665252450706</v>
      </c>
      <c r="I33" s="6">
        <f t="shared" si="3"/>
        <v>14.381019404787596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4" t="s">
        <v>30</v>
      </c>
      <c r="B34" s="4" t="s">
        <v>31</v>
      </c>
      <c r="C34" s="4" t="s">
        <v>11</v>
      </c>
      <c r="D34" s="9">
        <v>3725533</v>
      </c>
      <c r="E34" s="9">
        <v>5416315</v>
      </c>
      <c r="F34" s="6">
        <f t="shared" si="0"/>
        <v>68.783536408056037</v>
      </c>
      <c r="G34" s="4">
        <v>100</v>
      </c>
      <c r="H34" s="6">
        <f t="shared" si="1"/>
        <v>2.6819665252450706</v>
      </c>
      <c r="I34" s="6">
        <f t="shared" si="3"/>
        <v>67.923248675137103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4" t="s">
        <v>32</v>
      </c>
      <c r="B35" s="4" t="s">
        <v>33</v>
      </c>
      <c r="C35" s="4" t="s">
        <v>9</v>
      </c>
      <c r="D35" s="9">
        <v>2635384</v>
      </c>
      <c r="E35" s="9">
        <v>4717954</v>
      </c>
      <c r="F35" s="6">
        <f t="shared" si="0"/>
        <v>55.858620071327522</v>
      </c>
      <c r="G35" s="4">
        <v>100</v>
      </c>
      <c r="H35" s="6">
        <f t="shared" si="1"/>
        <v>2.6819665252450706</v>
      </c>
      <c r="I35" s="6">
        <f t="shared" si="3"/>
        <v>54.642137379272967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4" t="s">
        <v>32</v>
      </c>
      <c r="B36" s="4" t="s">
        <v>33</v>
      </c>
      <c r="C36" s="4" t="s">
        <v>10</v>
      </c>
      <c r="D36" s="9">
        <v>1405533</v>
      </c>
      <c r="E36" s="9">
        <v>2966053</v>
      </c>
      <c r="F36" s="6">
        <f t="shared" si="0"/>
        <v>47.387319107244544</v>
      </c>
      <c r="G36" s="4">
        <v>100</v>
      </c>
      <c r="H36" s="6">
        <f t="shared" si="1"/>
        <v>2.6819665252450706</v>
      </c>
      <c r="I36" s="6">
        <f t="shared" si="3"/>
        <v>45.937377673785811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4" t="s">
        <v>32</v>
      </c>
      <c r="B37" s="4" t="s">
        <v>33</v>
      </c>
      <c r="C37" s="4" t="s">
        <v>11</v>
      </c>
      <c r="D37" s="9">
        <v>1229851</v>
      </c>
      <c r="E37" s="9">
        <v>1751901</v>
      </c>
      <c r="F37" s="6">
        <f t="shared" si="0"/>
        <v>70.200941719880291</v>
      </c>
      <c r="G37" s="4">
        <v>100</v>
      </c>
      <c r="H37" s="6">
        <f t="shared" si="1"/>
        <v>2.6819665252450706</v>
      </c>
      <c r="I37" s="6">
        <f t="shared" si="3"/>
        <v>69.379715951771857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4" t="s">
        <v>34</v>
      </c>
      <c r="B38" s="4" t="s">
        <v>35</v>
      </c>
      <c r="C38" s="4" t="s">
        <v>9</v>
      </c>
      <c r="D38" s="9">
        <v>1239338</v>
      </c>
      <c r="E38" s="9">
        <v>1476581</v>
      </c>
      <c r="F38" s="6">
        <f t="shared" si="0"/>
        <v>83.932950512027446</v>
      </c>
      <c r="G38" s="4">
        <v>100</v>
      </c>
      <c r="H38" s="6">
        <f t="shared" si="1"/>
        <v>2.6819665252450706</v>
      </c>
      <c r="I38" s="6">
        <f t="shared" si="3"/>
        <v>83.490162188552162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4" t="s">
        <v>34</v>
      </c>
      <c r="B39" s="4" t="s">
        <v>35</v>
      </c>
      <c r="C39" s="4" t="s">
        <v>10</v>
      </c>
      <c r="D39" s="9">
        <v>1084422</v>
      </c>
      <c r="E39" s="9">
        <v>1310538</v>
      </c>
      <c r="F39" s="6">
        <f t="shared" si="0"/>
        <v>82.746322502666843</v>
      </c>
      <c r="G39" s="4">
        <v>100</v>
      </c>
      <c r="H39" s="6">
        <f t="shared" si="1"/>
        <v>2.6819665252450706</v>
      </c>
      <c r="I39" s="6">
        <f t="shared" si="3"/>
        <v>82.270832155883113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4" t="s">
        <v>34</v>
      </c>
      <c r="B40" s="4" t="s">
        <v>35</v>
      </c>
      <c r="C40" s="4" t="s">
        <v>11</v>
      </c>
      <c r="D40" s="9">
        <v>154916</v>
      </c>
      <c r="E40" s="9">
        <v>166043</v>
      </c>
      <c r="F40" s="6">
        <f t="shared" si="0"/>
        <v>93.298723824551473</v>
      </c>
      <c r="G40" s="4">
        <v>100</v>
      </c>
      <c r="H40" s="6">
        <f t="shared" si="1"/>
        <v>2.6819665252450706</v>
      </c>
      <c r="I40" s="6">
        <f t="shared" si="3"/>
        <v>93.114044811451208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4" t="s">
        <v>36</v>
      </c>
      <c r="B41" s="4" t="s">
        <v>37</v>
      </c>
      <c r="C41" s="4" t="s">
        <v>9</v>
      </c>
      <c r="D41" s="9">
        <v>699173</v>
      </c>
      <c r="E41" s="9">
        <v>2015088</v>
      </c>
      <c r="F41" s="6">
        <f t="shared" si="0"/>
        <v>34.696896611959374</v>
      </c>
      <c r="G41" s="4">
        <v>100</v>
      </c>
      <c r="H41" s="6">
        <f t="shared" si="1"/>
        <v>2.6819665252450706</v>
      </c>
      <c r="I41" s="6">
        <f t="shared" si="3"/>
        <v>32.897222584156751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4" t="s">
        <v>36</v>
      </c>
      <c r="B42" s="4" t="s">
        <v>37</v>
      </c>
      <c r="C42" s="4" t="s">
        <v>10</v>
      </c>
      <c r="D42" s="9">
        <v>333816</v>
      </c>
      <c r="E42" s="9">
        <v>1497920</v>
      </c>
      <c r="F42" s="6">
        <f t="shared" si="0"/>
        <v>22.285302285836359</v>
      </c>
      <c r="G42" s="4">
        <v>100</v>
      </c>
      <c r="H42" s="6">
        <f t="shared" si="1"/>
        <v>2.6819665252450706</v>
      </c>
      <c r="I42" s="6">
        <f t="shared" si="3"/>
        <v>20.143579828579821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4" t="s">
        <v>36</v>
      </c>
      <c r="B43" s="4" t="s">
        <v>37</v>
      </c>
      <c r="C43" s="4" t="s">
        <v>11</v>
      </c>
      <c r="D43" s="9">
        <v>365357</v>
      </c>
      <c r="E43" s="9">
        <v>517168</v>
      </c>
      <c r="F43" s="6">
        <f t="shared" si="0"/>
        <v>70.645708937907997</v>
      </c>
      <c r="G43" s="4">
        <v>100</v>
      </c>
      <c r="H43" s="6">
        <f t="shared" si="1"/>
        <v>2.6819665252450706</v>
      </c>
      <c r="I43" s="6">
        <f t="shared" si="3"/>
        <v>69.836740412858077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4" t="s">
        <v>38</v>
      </c>
      <c r="B44" s="4" t="s">
        <v>39</v>
      </c>
      <c r="C44" s="4" t="s">
        <v>9</v>
      </c>
      <c r="D44" s="9">
        <v>616499</v>
      </c>
      <c r="E44" s="9">
        <v>6181607</v>
      </c>
      <c r="F44" s="6">
        <f t="shared" si="0"/>
        <v>9.9731186405088526</v>
      </c>
      <c r="G44" s="4">
        <v>100</v>
      </c>
      <c r="H44" s="6">
        <f t="shared" si="1"/>
        <v>2.6819665252450706</v>
      </c>
      <c r="I44" s="6">
        <f t="shared" si="3"/>
        <v>7.4920873911361614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4" t="s">
        <v>38</v>
      </c>
      <c r="B45" s="4" t="s">
        <v>39</v>
      </c>
      <c r="C45" s="4" t="s">
        <v>10</v>
      </c>
      <c r="D45" s="9">
        <v>98207</v>
      </c>
      <c r="E45" s="9">
        <v>4685965</v>
      </c>
      <c r="F45" s="6">
        <f t="shared" si="0"/>
        <v>2.0957689611424755</v>
      </c>
      <c r="G45" s="4">
        <v>100</v>
      </c>
      <c r="H45" s="6">
        <f t="shared" si="1"/>
        <v>2.6819665252450706</v>
      </c>
      <c r="I45" s="6">
        <v>0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4" t="s">
        <v>38</v>
      </c>
      <c r="B46" s="4" t="s">
        <v>39</v>
      </c>
      <c r="C46" s="4" t="s">
        <v>11</v>
      </c>
      <c r="D46" s="9">
        <v>518292</v>
      </c>
      <c r="E46" s="9">
        <v>1495642</v>
      </c>
      <c r="F46" s="6">
        <f t="shared" si="0"/>
        <v>34.653479910299389</v>
      </c>
      <c r="G46" s="4">
        <v>100</v>
      </c>
      <c r="H46" s="6">
        <f t="shared" si="1"/>
        <v>2.6819665252450706</v>
      </c>
      <c r="I46" s="6">
        <f t="shared" ref="I46:I53" si="4">((F46-H46)/(G46-H46))*100</f>
        <v>32.85260937105555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4" t="s">
        <v>40</v>
      </c>
      <c r="B47" s="4" t="s">
        <v>41</v>
      </c>
      <c r="C47" s="4" t="s">
        <v>9</v>
      </c>
      <c r="D47" s="9">
        <v>5432724</v>
      </c>
      <c r="E47" s="9">
        <v>13179911</v>
      </c>
      <c r="F47" s="6">
        <f t="shared" si="0"/>
        <v>41.219732060406173</v>
      </c>
      <c r="G47" s="4">
        <v>100</v>
      </c>
      <c r="H47" s="6">
        <f t="shared" si="1"/>
        <v>2.6819665252450706</v>
      </c>
      <c r="I47" s="6">
        <f t="shared" si="4"/>
        <v>39.599819436505676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4" t="s">
        <v>40</v>
      </c>
      <c r="B48" s="4" t="s">
        <v>41</v>
      </c>
      <c r="C48" s="4" t="s">
        <v>10</v>
      </c>
      <c r="D48" s="9">
        <v>1797502</v>
      </c>
      <c r="E48" s="9">
        <v>7864196</v>
      </c>
      <c r="F48" s="6">
        <f t="shared" si="0"/>
        <v>22.856780273533367</v>
      </c>
      <c r="G48" s="4">
        <v>100</v>
      </c>
      <c r="H48" s="6">
        <f t="shared" si="1"/>
        <v>2.6819665252450706</v>
      </c>
      <c r="I48" s="6">
        <f t="shared" si="4"/>
        <v>20.730807053886682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4" t="s">
        <v>40</v>
      </c>
      <c r="B49" s="4" t="s">
        <v>41</v>
      </c>
      <c r="C49" s="4" t="s">
        <v>11</v>
      </c>
      <c r="D49" s="9">
        <v>3635222</v>
      </c>
      <c r="E49" s="9">
        <v>5315715</v>
      </c>
      <c r="F49" s="6">
        <f t="shared" si="0"/>
        <v>68.386322442042129</v>
      </c>
      <c r="G49" s="4">
        <v>100</v>
      </c>
      <c r="H49" s="6">
        <f t="shared" si="1"/>
        <v>2.6819665252450706</v>
      </c>
      <c r="I49" s="6">
        <f t="shared" si="4"/>
        <v>67.515087975797712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4" t="s">
        <v>42</v>
      </c>
      <c r="B50" s="4" t="s">
        <v>43</v>
      </c>
      <c r="C50" s="4" t="s">
        <v>9</v>
      </c>
      <c r="D50" s="9">
        <v>1802341</v>
      </c>
      <c r="E50" s="9">
        <v>7716370</v>
      </c>
      <c r="F50" s="6">
        <f t="shared" si="0"/>
        <v>23.357368814611014</v>
      </c>
      <c r="G50" s="4">
        <v>100</v>
      </c>
      <c r="H50" s="6">
        <f t="shared" si="1"/>
        <v>2.6819665252450706</v>
      </c>
      <c r="I50" s="6">
        <f t="shared" si="4"/>
        <v>21.245191205727878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4" t="s">
        <v>42</v>
      </c>
      <c r="B51" s="4" t="s">
        <v>43</v>
      </c>
      <c r="C51" s="4" t="s">
        <v>10</v>
      </c>
      <c r="D51" s="9">
        <v>703434</v>
      </c>
      <c r="E51" s="9">
        <v>4095674</v>
      </c>
      <c r="F51" s="6">
        <f t="shared" si="0"/>
        <v>17.17504860005948</v>
      </c>
      <c r="G51" s="4">
        <v>100</v>
      </c>
      <c r="H51" s="6">
        <f t="shared" si="1"/>
        <v>2.6819665252450706</v>
      </c>
      <c r="I51" s="6">
        <f t="shared" si="4"/>
        <v>14.892493772568915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4" t="s">
        <v>42</v>
      </c>
      <c r="B52" s="4" t="s">
        <v>43</v>
      </c>
      <c r="C52" s="4" t="s">
        <v>11</v>
      </c>
      <c r="D52" s="9">
        <v>1098907</v>
      </c>
      <c r="E52" s="9">
        <v>3620696</v>
      </c>
      <c r="F52" s="6">
        <f t="shared" si="0"/>
        <v>30.350711575895907</v>
      </c>
      <c r="G52" s="4">
        <v>100</v>
      </c>
      <c r="H52" s="6">
        <f t="shared" si="1"/>
        <v>2.6819665252450706</v>
      </c>
      <c r="I52" s="6">
        <f t="shared" si="4"/>
        <v>28.431261979649776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4" t="s">
        <v>44</v>
      </c>
      <c r="B53" s="4" t="s">
        <v>45</v>
      </c>
      <c r="C53" s="4" t="s">
        <v>9</v>
      </c>
      <c r="D53" s="9">
        <v>976</v>
      </c>
      <c r="E53" s="9">
        <v>10703</v>
      </c>
      <c r="F53" s="6">
        <f t="shared" si="0"/>
        <v>9.1189386153414933</v>
      </c>
      <c r="G53" s="4">
        <v>100</v>
      </c>
      <c r="H53" s="6">
        <f t="shared" si="1"/>
        <v>2.6819665252450706</v>
      </c>
      <c r="I53" s="6">
        <f t="shared" si="4"/>
        <v>6.6143672043745356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4" t="s">
        <v>44</v>
      </c>
      <c r="B54" s="4" t="s">
        <v>45</v>
      </c>
      <c r="C54" s="4" t="s">
        <v>10</v>
      </c>
      <c r="D54" s="9">
        <v>19</v>
      </c>
      <c r="E54" s="9">
        <v>2523</v>
      </c>
      <c r="F54" s="6">
        <f t="shared" si="0"/>
        <v>0.753071739992073</v>
      </c>
      <c r="G54" s="4">
        <v>100</v>
      </c>
      <c r="H54" s="6">
        <f t="shared" si="1"/>
        <v>2.6819665252450706</v>
      </c>
      <c r="I54" s="6">
        <v>0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4" t="s">
        <v>44</v>
      </c>
      <c r="B55" s="4" t="s">
        <v>45</v>
      </c>
      <c r="C55" s="4" t="s">
        <v>11</v>
      </c>
      <c r="D55" s="9">
        <v>957</v>
      </c>
      <c r="E55" s="9">
        <v>8180</v>
      </c>
      <c r="F55" s="6">
        <f t="shared" si="0"/>
        <v>11.699266503667481</v>
      </c>
      <c r="G55" s="4">
        <v>100</v>
      </c>
      <c r="H55" s="6">
        <f t="shared" si="1"/>
        <v>2.6819665252450706</v>
      </c>
      <c r="I55" s="6">
        <f t="shared" ref="I55:I106" si="5">((F55-H55)/(G55-H55))*100</f>
        <v>9.2658057879494358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4" t="s">
        <v>46</v>
      </c>
      <c r="B56" s="4" t="s">
        <v>47</v>
      </c>
      <c r="C56" s="4" t="s">
        <v>9</v>
      </c>
      <c r="D56" s="9">
        <v>2461885</v>
      </c>
      <c r="E56" s="9">
        <v>14967597</v>
      </c>
      <c r="F56" s="6">
        <f t="shared" si="0"/>
        <v>16.448097847637133</v>
      </c>
      <c r="G56" s="4">
        <v>100</v>
      </c>
      <c r="H56" s="6">
        <f t="shared" si="1"/>
        <v>2.6819665252450706</v>
      </c>
      <c r="I56" s="6">
        <f t="shared" si="5"/>
        <v>14.145509142417174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4" t="s">
        <v>46</v>
      </c>
      <c r="B57" s="4" t="s">
        <v>47</v>
      </c>
      <c r="C57" s="4" t="s">
        <v>10</v>
      </c>
      <c r="D57" s="9">
        <v>517961</v>
      </c>
      <c r="E57" s="9">
        <v>11122365</v>
      </c>
      <c r="F57" s="6">
        <f t="shared" si="0"/>
        <v>4.6569322261946988</v>
      </c>
      <c r="G57" s="4">
        <v>100</v>
      </c>
      <c r="H57" s="6">
        <f t="shared" si="1"/>
        <v>2.6819665252450706</v>
      </c>
      <c r="I57" s="6">
        <f t="shared" si="5"/>
        <v>2.029393351296962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4" t="s">
        <v>46</v>
      </c>
      <c r="B58" s="4" t="s">
        <v>47</v>
      </c>
      <c r="C58" s="4" t="s">
        <v>11</v>
      </c>
      <c r="D58" s="9">
        <v>1943924</v>
      </c>
      <c r="E58" s="9">
        <v>3845232</v>
      </c>
      <c r="F58" s="6">
        <f t="shared" si="0"/>
        <v>50.554140816470891</v>
      </c>
      <c r="G58" s="4">
        <v>100</v>
      </c>
      <c r="H58" s="6">
        <f t="shared" si="1"/>
        <v>2.6819665252450706</v>
      </c>
      <c r="I58" s="6">
        <f t="shared" si="5"/>
        <v>49.191473133953373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4" t="s">
        <v>48</v>
      </c>
      <c r="B59" s="4" t="s">
        <v>49</v>
      </c>
      <c r="C59" s="4" t="s">
        <v>9</v>
      </c>
      <c r="D59" s="9">
        <v>13426793</v>
      </c>
      <c r="E59" s="9">
        <v>23830580</v>
      </c>
      <c r="F59" s="6">
        <f t="shared" si="0"/>
        <v>56.342703366850486</v>
      </c>
      <c r="G59" s="4">
        <v>100</v>
      </c>
      <c r="H59" s="6">
        <f t="shared" si="1"/>
        <v>2.6819665252450706</v>
      </c>
      <c r="I59" s="6">
        <f t="shared" si="5"/>
        <v>55.13956142108588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4" t="s">
        <v>48</v>
      </c>
      <c r="B60" s="4" t="s">
        <v>49</v>
      </c>
      <c r="C60" s="4" t="s">
        <v>10</v>
      </c>
      <c r="D60" s="9">
        <v>4160324</v>
      </c>
      <c r="E60" s="9">
        <v>13016652</v>
      </c>
      <c r="F60" s="6">
        <f t="shared" si="0"/>
        <v>31.961552018137994</v>
      </c>
      <c r="G60" s="4">
        <v>100</v>
      </c>
      <c r="H60" s="6">
        <f t="shared" si="1"/>
        <v>2.6819665252450706</v>
      </c>
      <c r="I60" s="6">
        <f t="shared" si="5"/>
        <v>30.086495223404082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4" t="s">
        <v>48</v>
      </c>
      <c r="B61" s="4" t="s">
        <v>49</v>
      </c>
      <c r="C61" s="4" t="s">
        <v>11</v>
      </c>
      <c r="D61" s="9">
        <v>9266469</v>
      </c>
      <c r="E61" s="9">
        <v>10813928</v>
      </c>
      <c r="F61" s="6">
        <f t="shared" si="0"/>
        <v>85.690130357812635</v>
      </c>
      <c r="G61" s="4">
        <v>100</v>
      </c>
      <c r="H61" s="6">
        <f t="shared" si="1"/>
        <v>2.6819665252450706</v>
      </c>
      <c r="I61" s="6">
        <f t="shared" si="5"/>
        <v>85.295767771654099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4" t="s">
        <v>50</v>
      </c>
      <c r="B62" s="4" t="s">
        <v>51</v>
      </c>
      <c r="C62" s="4" t="s">
        <v>9</v>
      </c>
      <c r="D62" s="9">
        <v>137048</v>
      </c>
      <c r="E62" s="9">
        <v>554713</v>
      </c>
      <c r="F62" s="6">
        <f t="shared" si="0"/>
        <v>24.706109285342151</v>
      </c>
      <c r="G62" s="4">
        <v>100</v>
      </c>
      <c r="H62" s="6">
        <f t="shared" si="1"/>
        <v>2.6819665252450706</v>
      </c>
      <c r="I62" s="6">
        <f t="shared" si="5"/>
        <v>22.631101321843211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4" t="s">
        <v>50</v>
      </c>
      <c r="B63" s="4" t="s">
        <v>51</v>
      </c>
      <c r="C63" s="4" t="s">
        <v>10</v>
      </c>
      <c r="D63" s="9">
        <v>49888</v>
      </c>
      <c r="E63" s="9">
        <v>383313</v>
      </c>
      <c r="F63" s="6">
        <f t="shared" si="0"/>
        <v>13.014951227847737</v>
      </c>
      <c r="G63" s="4">
        <v>100</v>
      </c>
      <c r="H63" s="6">
        <f t="shared" si="1"/>
        <v>2.6819665252450706</v>
      </c>
      <c r="I63" s="6">
        <f t="shared" si="5"/>
        <v>10.617749181381807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4" t="s">
        <v>50</v>
      </c>
      <c r="B64" s="4" t="s">
        <v>51</v>
      </c>
      <c r="C64" s="4" t="s">
        <v>11</v>
      </c>
      <c r="D64" s="9">
        <v>87160</v>
      </c>
      <c r="E64" s="9">
        <v>171400</v>
      </c>
      <c r="F64" s="6">
        <f t="shared" si="0"/>
        <v>50.851808634772468</v>
      </c>
      <c r="G64" s="4">
        <v>100</v>
      </c>
      <c r="H64" s="6">
        <f t="shared" si="1"/>
        <v>2.6819665252450706</v>
      </c>
      <c r="I64" s="6">
        <f t="shared" si="5"/>
        <v>49.497344314939362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4" t="s">
        <v>52</v>
      </c>
      <c r="B65" s="4" t="s">
        <v>53</v>
      </c>
      <c r="C65" s="4" t="s">
        <v>9</v>
      </c>
      <c r="D65" s="9">
        <v>149708</v>
      </c>
      <c r="E65" s="9">
        <v>538299</v>
      </c>
      <c r="F65" s="6">
        <f t="shared" si="0"/>
        <v>27.81130932808718</v>
      </c>
      <c r="G65" s="4">
        <v>100</v>
      </c>
      <c r="H65" s="6">
        <f t="shared" si="1"/>
        <v>2.6819665252450706</v>
      </c>
      <c r="I65" s="6">
        <f t="shared" si="5"/>
        <v>25.821876897420932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4" t="s">
        <v>52</v>
      </c>
      <c r="B66" s="4" t="s">
        <v>53</v>
      </c>
      <c r="C66" s="4" t="s">
        <v>10</v>
      </c>
      <c r="D66" s="9">
        <v>70586</v>
      </c>
      <c r="E66" s="9">
        <v>422197</v>
      </c>
      <c r="F66" s="6">
        <f t="shared" si="0"/>
        <v>16.718735566572004</v>
      </c>
      <c r="G66" s="4">
        <v>100</v>
      </c>
      <c r="H66" s="6">
        <f t="shared" si="1"/>
        <v>2.6819665252450706</v>
      </c>
      <c r="I66" s="6">
        <f t="shared" si="5"/>
        <v>14.423605307405008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4" t="s">
        <v>52</v>
      </c>
      <c r="B67" s="4" t="s">
        <v>53</v>
      </c>
      <c r="C67" s="4" t="s">
        <v>11</v>
      </c>
      <c r="D67" s="9">
        <v>79122</v>
      </c>
      <c r="E67" s="9">
        <v>116102</v>
      </c>
      <c r="F67" s="6">
        <f t="shared" si="0"/>
        <v>68.148696835541173</v>
      </c>
      <c r="G67" s="4">
        <v>100</v>
      </c>
      <c r="H67" s="6">
        <f t="shared" si="1"/>
        <v>2.6819665252450706</v>
      </c>
      <c r="I67" s="6">
        <f t="shared" si="5"/>
        <v>67.270913696872725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4" t="s">
        <v>54</v>
      </c>
      <c r="B68" s="4" t="s">
        <v>55</v>
      </c>
      <c r="C68" s="4" t="s">
        <v>9</v>
      </c>
      <c r="D68" s="9">
        <v>87188</v>
      </c>
      <c r="E68" s="9">
        <v>221077</v>
      </c>
      <c r="F68" s="6">
        <f t="shared" si="0"/>
        <v>39.437842923506288</v>
      </c>
      <c r="G68" s="4">
        <v>100</v>
      </c>
      <c r="H68" s="6">
        <f t="shared" si="1"/>
        <v>2.6819665252450706</v>
      </c>
      <c r="I68" s="6">
        <f t="shared" si="5"/>
        <v>37.768823604307606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4" t="s">
        <v>54</v>
      </c>
      <c r="B69" s="4" t="s">
        <v>55</v>
      </c>
      <c r="C69" s="4" t="s">
        <v>10</v>
      </c>
      <c r="D69" s="9">
        <v>15324</v>
      </c>
      <c r="E69" s="9">
        <v>104874</v>
      </c>
      <c r="F69" s="6">
        <f t="shared" si="0"/>
        <v>14.61181989816351</v>
      </c>
      <c r="G69" s="4">
        <v>100</v>
      </c>
      <c r="H69" s="6">
        <f t="shared" si="1"/>
        <v>2.6819665252450706</v>
      </c>
      <c r="I69" s="6">
        <f t="shared" si="5"/>
        <v>12.258625608185085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4" t="s">
        <v>54</v>
      </c>
      <c r="B70" s="4" t="s">
        <v>55</v>
      </c>
      <c r="C70" s="4" t="s">
        <v>11</v>
      </c>
      <c r="D70" s="9">
        <v>71864</v>
      </c>
      <c r="E70" s="9">
        <v>116203</v>
      </c>
      <c r="F70" s="6">
        <f t="shared" si="0"/>
        <v>61.843498016402329</v>
      </c>
      <c r="G70" s="4">
        <v>100</v>
      </c>
      <c r="H70" s="6">
        <f t="shared" si="1"/>
        <v>2.6819665252450706</v>
      </c>
      <c r="I70" s="6">
        <f t="shared" si="5"/>
        <v>60.791951274379407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4" t="s">
        <v>56</v>
      </c>
      <c r="B71" s="4" t="s">
        <v>57</v>
      </c>
      <c r="C71" s="4" t="s">
        <v>9</v>
      </c>
      <c r="D71" s="9">
        <v>24311</v>
      </c>
      <c r="E71" s="9">
        <v>399965</v>
      </c>
      <c r="F71" s="6">
        <f t="shared" si="0"/>
        <v>6.0782818496618454</v>
      </c>
      <c r="G71" s="4">
        <v>100</v>
      </c>
      <c r="H71" s="6">
        <f t="shared" si="1"/>
        <v>2.6819665252450706</v>
      </c>
      <c r="I71" s="6">
        <f t="shared" si="5"/>
        <v>3.4899136400015789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4" t="s">
        <v>56</v>
      </c>
      <c r="B72" s="4" t="s">
        <v>57</v>
      </c>
      <c r="C72" s="4" t="s">
        <v>10</v>
      </c>
      <c r="D72" s="9">
        <v>17389</v>
      </c>
      <c r="E72" s="9">
        <v>284911</v>
      </c>
      <c r="F72" s="6">
        <f t="shared" si="0"/>
        <v>6.1033094545314155</v>
      </c>
      <c r="G72" s="4">
        <v>100</v>
      </c>
      <c r="H72" s="6">
        <f t="shared" si="1"/>
        <v>2.6819665252450706</v>
      </c>
      <c r="I72" s="6">
        <f t="shared" si="5"/>
        <v>3.5156309751921451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4" t="s">
        <v>56</v>
      </c>
      <c r="B73" s="4" t="s">
        <v>57</v>
      </c>
      <c r="C73" s="4" t="s">
        <v>11</v>
      </c>
      <c r="D73" s="9">
        <v>6922</v>
      </c>
      <c r="E73" s="9">
        <v>115054</v>
      </c>
      <c r="F73" s="6">
        <f t="shared" si="0"/>
        <v>6.0163053870356533</v>
      </c>
      <c r="G73" s="4">
        <v>100</v>
      </c>
      <c r="H73" s="6">
        <f t="shared" si="1"/>
        <v>2.6819665252450706</v>
      </c>
      <c r="I73" s="6">
        <f t="shared" si="5"/>
        <v>3.4262291815170478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4" t="s">
        <v>58</v>
      </c>
      <c r="B74" s="4" t="s">
        <v>59</v>
      </c>
      <c r="C74" s="4" t="s">
        <v>9</v>
      </c>
      <c r="D74" s="9">
        <v>2511646</v>
      </c>
      <c r="E74" s="9">
        <v>3340538</v>
      </c>
      <c r="F74" s="6">
        <f t="shared" si="0"/>
        <v>75.186871096811345</v>
      </c>
      <c r="G74" s="4">
        <v>100</v>
      </c>
      <c r="H74" s="6">
        <f t="shared" si="1"/>
        <v>2.6819665252450706</v>
      </c>
      <c r="I74" s="6">
        <f t="shared" si="5"/>
        <v>74.503051472340559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4" t="s">
        <v>58</v>
      </c>
      <c r="B75" s="4" t="s">
        <v>59</v>
      </c>
      <c r="C75" s="4" t="s">
        <v>10</v>
      </c>
      <c r="D75" s="9">
        <v>39213</v>
      </c>
      <c r="E75" s="9">
        <v>79115</v>
      </c>
      <c r="F75" s="6">
        <f t="shared" si="0"/>
        <v>49.564557922012256</v>
      </c>
      <c r="G75" s="4">
        <v>100</v>
      </c>
      <c r="H75" s="6">
        <f t="shared" si="1"/>
        <v>2.6819665252450706</v>
      </c>
      <c r="I75" s="6">
        <f t="shared" si="5"/>
        <v>48.174618539665524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4" t="s">
        <v>58</v>
      </c>
      <c r="B76" s="4" t="s">
        <v>59</v>
      </c>
      <c r="C76" s="4" t="s">
        <v>11</v>
      </c>
      <c r="D76" s="9">
        <v>2472433</v>
      </c>
      <c r="E76" s="9">
        <v>3261423</v>
      </c>
      <c r="F76" s="6">
        <f t="shared" si="0"/>
        <v>75.808412462903462</v>
      </c>
      <c r="G76" s="4">
        <v>100</v>
      </c>
      <c r="H76" s="6">
        <f t="shared" si="1"/>
        <v>2.6819665252450706</v>
      </c>
      <c r="I76" s="6">
        <f t="shared" si="5"/>
        <v>75.141721761802728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4" t="s">
        <v>60</v>
      </c>
      <c r="B77" s="4" t="s">
        <v>61</v>
      </c>
      <c r="C77" s="4" t="s">
        <v>9</v>
      </c>
      <c r="D77" s="9">
        <v>964406</v>
      </c>
      <c r="E77" s="9">
        <v>9661085</v>
      </c>
      <c r="F77" s="6">
        <f t="shared" si="0"/>
        <v>9.9823777557075619</v>
      </c>
      <c r="G77" s="4">
        <v>100</v>
      </c>
      <c r="H77" s="6">
        <f t="shared" si="1"/>
        <v>2.6819665252450706</v>
      </c>
      <c r="I77" s="6">
        <f t="shared" si="5"/>
        <v>7.5016016762774766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4" t="s">
        <v>60</v>
      </c>
      <c r="B78" s="4" t="s">
        <v>61</v>
      </c>
      <c r="C78" s="4" t="s">
        <v>10</v>
      </c>
      <c r="D78" s="9">
        <v>325616</v>
      </c>
      <c r="E78" s="9">
        <v>8144012</v>
      </c>
      <c r="F78" s="6">
        <f t="shared" si="0"/>
        <v>3.998225935816401</v>
      </c>
      <c r="G78" s="4">
        <v>100</v>
      </c>
      <c r="H78" s="6">
        <f t="shared" si="1"/>
        <v>2.6819665252450706</v>
      </c>
      <c r="I78" s="6">
        <f t="shared" si="5"/>
        <v>1.3525339174807498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4" t="s">
        <v>60</v>
      </c>
      <c r="B79" s="4" t="s">
        <v>61</v>
      </c>
      <c r="C79" s="4" t="s">
        <v>11</v>
      </c>
      <c r="D79" s="9">
        <v>638790</v>
      </c>
      <c r="E79" s="9">
        <v>1517073</v>
      </c>
      <c r="F79" s="6">
        <f t="shared" si="0"/>
        <v>42.106741073105908</v>
      </c>
      <c r="G79" s="4">
        <v>100</v>
      </c>
      <c r="H79" s="6">
        <f t="shared" si="1"/>
        <v>2.6819665252450706</v>
      </c>
      <c r="I79" s="6">
        <f t="shared" si="5"/>
        <v>40.511273337729264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4" t="s">
        <v>62</v>
      </c>
      <c r="B80" s="4" t="s">
        <v>63</v>
      </c>
      <c r="C80" s="4" t="s">
        <v>9</v>
      </c>
      <c r="D80" s="9">
        <v>273573</v>
      </c>
      <c r="E80" s="9">
        <v>301276</v>
      </c>
      <c r="F80" s="6">
        <f t="shared" si="0"/>
        <v>90.804777015095794</v>
      </c>
      <c r="G80" s="4">
        <v>100</v>
      </c>
      <c r="H80" s="6">
        <f t="shared" si="1"/>
        <v>2.6819665252450706</v>
      </c>
      <c r="I80" s="6">
        <f t="shared" si="5"/>
        <v>90.551367864117879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4" t="s">
        <v>62</v>
      </c>
      <c r="B81" s="4" t="s">
        <v>63</v>
      </c>
      <c r="C81" s="4" t="s">
        <v>10</v>
      </c>
      <c r="D81" s="9">
        <v>84332</v>
      </c>
      <c r="E81" s="9">
        <v>95133</v>
      </c>
      <c r="F81" s="6">
        <f t="shared" si="0"/>
        <v>88.646421325933161</v>
      </c>
      <c r="G81" s="4">
        <v>100</v>
      </c>
      <c r="H81" s="6">
        <f t="shared" si="1"/>
        <v>2.6819665252450706</v>
      </c>
      <c r="I81" s="6">
        <f t="shared" si="5"/>
        <v>88.33353051979617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4" t="s">
        <v>62</v>
      </c>
      <c r="B82" s="4" t="s">
        <v>63</v>
      </c>
      <c r="C82" s="4" t="s">
        <v>11</v>
      </c>
      <c r="D82" s="9">
        <v>189241</v>
      </c>
      <c r="E82" s="9">
        <v>206143</v>
      </c>
      <c r="F82" s="6">
        <f t="shared" si="0"/>
        <v>91.800837282857046</v>
      </c>
      <c r="G82" s="4">
        <v>100</v>
      </c>
      <c r="H82" s="6">
        <f t="shared" si="1"/>
        <v>2.6819665252450706</v>
      </c>
      <c r="I82" s="6">
        <f t="shared" si="5"/>
        <v>91.574878340230867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4" t="s">
        <v>64</v>
      </c>
      <c r="B83" s="4" t="s">
        <v>65</v>
      </c>
      <c r="C83" s="4" t="s">
        <v>9</v>
      </c>
      <c r="D83" s="9">
        <v>2223425</v>
      </c>
      <c r="E83" s="9">
        <v>5409699</v>
      </c>
      <c r="F83" s="6">
        <f t="shared" si="0"/>
        <v>41.100715585100019</v>
      </c>
      <c r="G83" s="4">
        <v>100</v>
      </c>
      <c r="H83" s="6">
        <f t="shared" si="1"/>
        <v>2.6819665252450706</v>
      </c>
      <c r="I83" s="6">
        <f t="shared" si="5"/>
        <v>39.477523012033608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4" t="s">
        <v>64</v>
      </c>
      <c r="B84" s="4" t="s">
        <v>65</v>
      </c>
      <c r="C84" s="4" t="s">
        <v>10</v>
      </c>
      <c r="D84" s="9">
        <v>839656</v>
      </c>
      <c r="E84" s="9">
        <v>3315632</v>
      </c>
      <c r="F84" s="6">
        <f t="shared" si="0"/>
        <v>25.324161426841098</v>
      </c>
      <c r="G84" s="4">
        <v>100</v>
      </c>
      <c r="H84" s="6">
        <f t="shared" si="1"/>
        <v>2.6819665252450706</v>
      </c>
      <c r="I84" s="6">
        <f t="shared" si="5"/>
        <v>23.266186227930298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4" t="s">
        <v>64</v>
      </c>
      <c r="B85" s="4" t="s">
        <v>65</v>
      </c>
      <c r="C85" s="4" t="s">
        <v>11</v>
      </c>
      <c r="D85" s="9">
        <v>1383769</v>
      </c>
      <c r="E85" s="9">
        <v>2094067</v>
      </c>
      <c r="F85" s="6">
        <f t="shared" si="0"/>
        <v>66.080454923362055</v>
      </c>
      <c r="G85" s="4">
        <v>100</v>
      </c>
      <c r="H85" s="6">
        <f t="shared" si="1"/>
        <v>2.6819665252450706</v>
      </c>
      <c r="I85" s="6">
        <f t="shared" si="5"/>
        <v>65.145673555521498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4" t="s">
        <v>66</v>
      </c>
      <c r="B86" s="4" t="s">
        <v>67</v>
      </c>
      <c r="C86" s="4" t="s">
        <v>9</v>
      </c>
      <c r="D86" s="9">
        <v>4031112</v>
      </c>
      <c r="E86" s="9">
        <v>12581303</v>
      </c>
      <c r="F86" s="6">
        <f t="shared" si="0"/>
        <v>32.04049691832396</v>
      </c>
      <c r="G86" s="4">
        <v>100</v>
      </c>
      <c r="H86" s="6">
        <f t="shared" si="1"/>
        <v>2.6819665252450706</v>
      </c>
      <c r="I86" s="6">
        <f t="shared" si="5"/>
        <v>30.167615748929748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4" t="s">
        <v>66</v>
      </c>
      <c r="B87" s="4" t="s">
        <v>67</v>
      </c>
      <c r="C87" s="4" t="s">
        <v>10</v>
      </c>
      <c r="D87" s="9">
        <v>1700602</v>
      </c>
      <c r="E87" s="9">
        <v>9490363</v>
      </c>
      <c r="F87" s="6">
        <f t="shared" si="0"/>
        <v>17.919251350027391</v>
      </c>
      <c r="G87" s="4">
        <v>100</v>
      </c>
      <c r="H87" s="6">
        <f t="shared" si="1"/>
        <v>2.6819665252450706</v>
      </c>
      <c r="I87" s="6">
        <f t="shared" si="5"/>
        <v>15.65720584431558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4" t="s">
        <v>66</v>
      </c>
      <c r="B88" s="4" t="s">
        <v>67</v>
      </c>
      <c r="C88" s="4" t="s">
        <v>11</v>
      </c>
      <c r="D88" s="9">
        <v>2330510</v>
      </c>
      <c r="E88" s="9">
        <v>3090940</v>
      </c>
      <c r="F88" s="6">
        <f t="shared" si="0"/>
        <v>75.398098960186871</v>
      </c>
      <c r="G88" s="4">
        <v>100</v>
      </c>
      <c r="H88" s="6">
        <f t="shared" si="1"/>
        <v>2.6819665252450706</v>
      </c>
      <c r="I88" s="6">
        <f t="shared" si="5"/>
        <v>74.720100518476812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4" t="s">
        <v>68</v>
      </c>
      <c r="B89" s="4" t="s">
        <v>69</v>
      </c>
      <c r="C89" s="4" t="s">
        <v>9</v>
      </c>
      <c r="D89" s="9">
        <v>37410</v>
      </c>
      <c r="E89" s="9">
        <v>128131</v>
      </c>
      <c r="F89" s="6">
        <f t="shared" si="0"/>
        <v>29.196681521255591</v>
      </c>
      <c r="G89" s="4">
        <v>100</v>
      </c>
      <c r="H89" s="6">
        <f t="shared" si="1"/>
        <v>2.6819665252450706</v>
      </c>
      <c r="I89" s="6">
        <f t="shared" si="5"/>
        <v>27.245428261647568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4" t="s">
        <v>68</v>
      </c>
      <c r="B90" s="4" t="s">
        <v>69</v>
      </c>
      <c r="C90" s="4" t="s">
        <v>10</v>
      </c>
      <c r="D90" s="9">
        <v>12367</v>
      </c>
      <c r="E90" s="9">
        <v>92370</v>
      </c>
      <c r="F90" s="6">
        <f t="shared" si="0"/>
        <v>13.388546064739634</v>
      </c>
      <c r="G90" s="4">
        <v>100</v>
      </c>
      <c r="H90" s="6">
        <f t="shared" si="1"/>
        <v>2.6819665252450706</v>
      </c>
      <c r="I90" s="6">
        <f t="shared" si="5"/>
        <v>11.001639837155089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4" t="s">
        <v>68</v>
      </c>
      <c r="B91" s="4" t="s">
        <v>69</v>
      </c>
      <c r="C91" s="4" t="s">
        <v>11</v>
      </c>
      <c r="D91" s="9">
        <v>25043</v>
      </c>
      <c r="E91" s="9">
        <v>35761</v>
      </c>
      <c r="F91" s="6">
        <f t="shared" si="0"/>
        <v>70.028802326556857</v>
      </c>
      <c r="G91" s="4">
        <v>100</v>
      </c>
      <c r="H91" s="6">
        <f t="shared" si="1"/>
        <v>2.6819665252450706</v>
      </c>
      <c r="I91" s="6">
        <f t="shared" si="5"/>
        <v>69.202832606335079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4" t="s">
        <v>70</v>
      </c>
      <c r="B92" s="4" t="s">
        <v>71</v>
      </c>
      <c r="C92" s="4" t="s">
        <v>9</v>
      </c>
      <c r="D92" s="9">
        <v>10324017</v>
      </c>
      <c r="E92" s="9">
        <v>18493003</v>
      </c>
      <c r="F92" s="6">
        <f t="shared" si="0"/>
        <v>55.826611827186746</v>
      </c>
      <c r="G92" s="4">
        <v>100</v>
      </c>
      <c r="H92" s="6">
        <f t="shared" si="1"/>
        <v>2.6819665252450706</v>
      </c>
      <c r="I92" s="6">
        <f t="shared" si="5"/>
        <v>54.609247026891282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4" t="s">
        <v>70</v>
      </c>
      <c r="B93" s="4" t="s">
        <v>71</v>
      </c>
      <c r="C93" s="4" t="s">
        <v>10</v>
      </c>
      <c r="D93" s="9">
        <v>4405123</v>
      </c>
      <c r="E93" s="9">
        <v>9563899</v>
      </c>
      <c r="F93" s="6">
        <f t="shared" si="0"/>
        <v>46.059907157112384</v>
      </c>
      <c r="G93" s="4">
        <v>100</v>
      </c>
      <c r="H93" s="6">
        <f t="shared" si="1"/>
        <v>2.6819665252450706</v>
      </c>
      <c r="I93" s="6">
        <f t="shared" si="5"/>
        <v>44.573383866331305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4" t="s">
        <v>70</v>
      </c>
      <c r="B94" s="4" t="s">
        <v>71</v>
      </c>
      <c r="C94" s="4" t="s">
        <v>11</v>
      </c>
      <c r="D94" s="9">
        <v>5918894</v>
      </c>
      <c r="E94" s="9">
        <v>8929104</v>
      </c>
      <c r="F94" s="6">
        <f t="shared" si="0"/>
        <v>66.287658873723501</v>
      </c>
      <c r="G94" s="4">
        <v>100</v>
      </c>
      <c r="H94" s="6">
        <f t="shared" si="1"/>
        <v>2.6819665252450706</v>
      </c>
      <c r="I94" s="6">
        <f t="shared" si="5"/>
        <v>65.358587794499826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4" t="s">
        <v>72</v>
      </c>
      <c r="B95" s="4" t="s">
        <v>73</v>
      </c>
      <c r="C95" s="4" t="s">
        <v>9</v>
      </c>
      <c r="D95" s="9">
        <v>171167</v>
      </c>
      <c r="E95" s="9">
        <v>842781</v>
      </c>
      <c r="F95" s="6">
        <f t="shared" si="0"/>
        <v>20.309783917767486</v>
      </c>
      <c r="G95" s="4">
        <v>100</v>
      </c>
      <c r="H95" s="6">
        <f t="shared" si="1"/>
        <v>2.6819665252450706</v>
      </c>
      <c r="I95" s="6">
        <f t="shared" si="5"/>
        <v>18.113618579330637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4" t="s">
        <v>72</v>
      </c>
      <c r="B96" s="4" t="s">
        <v>73</v>
      </c>
      <c r="C96" s="4" t="s">
        <v>10</v>
      </c>
      <c r="D96" s="9">
        <v>69003</v>
      </c>
      <c r="E96" s="9">
        <v>607779</v>
      </c>
      <c r="F96" s="6">
        <f t="shared" si="0"/>
        <v>11.353304408345796</v>
      </c>
      <c r="G96" s="4">
        <v>100</v>
      </c>
      <c r="H96" s="6">
        <f t="shared" si="1"/>
        <v>2.6819665252450706</v>
      </c>
      <c r="I96" s="6">
        <f t="shared" si="5"/>
        <v>8.9103093984632764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4" t="s">
        <v>72</v>
      </c>
      <c r="B97" s="4" t="s">
        <v>73</v>
      </c>
      <c r="C97" s="4" t="s">
        <v>11</v>
      </c>
      <c r="D97" s="9">
        <v>102164</v>
      </c>
      <c r="E97" s="9">
        <v>235002</v>
      </c>
      <c r="F97" s="6">
        <f t="shared" si="0"/>
        <v>43.473672564488815</v>
      </c>
      <c r="G97" s="4">
        <v>100</v>
      </c>
      <c r="H97" s="6">
        <f t="shared" si="1"/>
        <v>2.6819665252450706</v>
      </c>
      <c r="I97" s="6">
        <f t="shared" si="5"/>
        <v>41.915875796879348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4" t="s">
        <v>74</v>
      </c>
      <c r="B98" s="4" t="s">
        <v>75</v>
      </c>
      <c r="C98" s="4" t="s">
        <v>9</v>
      </c>
      <c r="D98" s="9">
        <v>6654523</v>
      </c>
      <c r="E98" s="9">
        <v>32924266</v>
      </c>
      <c r="F98" s="6">
        <f t="shared" si="0"/>
        <v>20.211606235959824</v>
      </c>
      <c r="G98" s="4">
        <v>100</v>
      </c>
      <c r="H98" s="6">
        <f t="shared" si="1"/>
        <v>2.6819665252450706</v>
      </c>
      <c r="I98" s="6">
        <f t="shared" si="5"/>
        <v>18.01273524013623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4" t="s">
        <v>74</v>
      </c>
      <c r="B99" s="4" t="s">
        <v>75</v>
      </c>
      <c r="C99" s="4" t="s">
        <v>10</v>
      </c>
      <c r="D99" s="9">
        <v>3326025</v>
      </c>
      <c r="E99" s="9">
        <v>25475071</v>
      </c>
      <c r="F99" s="6">
        <f t="shared" si="0"/>
        <v>13.055998941082441</v>
      </c>
      <c r="G99" s="4">
        <v>100</v>
      </c>
      <c r="H99" s="6">
        <f t="shared" si="1"/>
        <v>2.6819665252450706</v>
      </c>
      <c r="I99" s="6">
        <f t="shared" si="5"/>
        <v>10.659928119620785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4" t="s">
        <v>74</v>
      </c>
      <c r="B100" s="4" t="s">
        <v>75</v>
      </c>
      <c r="C100" s="4" t="s">
        <v>11</v>
      </c>
      <c r="D100" s="9">
        <v>3328498</v>
      </c>
      <c r="E100" s="9">
        <v>7449195</v>
      </c>
      <c r="F100" s="6">
        <f t="shared" si="0"/>
        <v>44.682653629016286</v>
      </c>
      <c r="G100" s="4">
        <v>100</v>
      </c>
      <c r="H100" s="6">
        <f t="shared" si="1"/>
        <v>2.6819665252450706</v>
      </c>
      <c r="I100" s="6">
        <f t="shared" si="5"/>
        <v>43.158174907702509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4" t="s">
        <v>76</v>
      </c>
      <c r="B101" s="4" t="s">
        <v>77</v>
      </c>
      <c r="C101" s="4" t="s">
        <v>9</v>
      </c>
      <c r="D101" s="9">
        <v>1077073</v>
      </c>
      <c r="E101" s="9">
        <v>1997068</v>
      </c>
      <c r="F101" s="6">
        <f t="shared" si="0"/>
        <v>53.932715360718817</v>
      </c>
      <c r="G101" s="4">
        <v>100</v>
      </c>
      <c r="H101" s="6">
        <f t="shared" si="1"/>
        <v>2.6819665252450706</v>
      </c>
      <c r="I101" s="6">
        <f t="shared" si="5"/>
        <v>52.663157079482701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4" t="s">
        <v>76</v>
      </c>
      <c r="B102" s="4" t="s">
        <v>77</v>
      </c>
      <c r="C102" s="4" t="s">
        <v>10</v>
      </c>
      <c r="D102" s="9">
        <v>646400</v>
      </c>
      <c r="E102" s="9">
        <v>1404845</v>
      </c>
      <c r="F102" s="6">
        <f t="shared" si="0"/>
        <v>46.012193516010662</v>
      </c>
      <c r="G102" s="4">
        <v>100</v>
      </c>
      <c r="H102" s="6">
        <f t="shared" si="1"/>
        <v>2.6819665252450706</v>
      </c>
      <c r="I102" s="6">
        <f t="shared" si="5"/>
        <v>44.524355295368558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4" t="s">
        <v>76</v>
      </c>
      <c r="B103" s="4" t="s">
        <v>77</v>
      </c>
      <c r="C103" s="4" t="s">
        <v>11</v>
      </c>
      <c r="D103" s="9">
        <v>430673</v>
      </c>
      <c r="E103" s="9">
        <v>592223</v>
      </c>
      <c r="F103" s="6">
        <f t="shared" si="0"/>
        <v>72.721424193251522</v>
      </c>
      <c r="G103" s="4">
        <v>100</v>
      </c>
      <c r="H103" s="6">
        <f t="shared" si="1"/>
        <v>2.6819665252450706</v>
      </c>
      <c r="I103" s="6">
        <f t="shared" si="5"/>
        <v>71.969659853613095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4" t="s">
        <v>78</v>
      </c>
      <c r="B104" s="4" t="s">
        <v>79</v>
      </c>
      <c r="C104" s="4" t="s">
        <v>9</v>
      </c>
      <c r="D104" s="9">
        <v>4221253</v>
      </c>
      <c r="E104" s="9">
        <v>20067299</v>
      </c>
      <c r="F104" s="6">
        <f t="shared" si="0"/>
        <v>21.035481656001636</v>
      </c>
      <c r="G104" s="4">
        <v>100</v>
      </c>
      <c r="H104" s="6">
        <f t="shared" si="1"/>
        <v>2.6819665252450706</v>
      </c>
      <c r="I104" s="6">
        <f t="shared" si="5"/>
        <v>18.859315663748603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4" t="s">
        <v>78</v>
      </c>
      <c r="B105" s="4" t="s">
        <v>79</v>
      </c>
      <c r="C105" s="4" t="s">
        <v>10</v>
      </c>
      <c r="D105" s="9">
        <v>1048323</v>
      </c>
      <c r="E105" s="9">
        <v>13717186</v>
      </c>
      <c r="F105" s="6">
        <f t="shared" si="0"/>
        <v>7.6424056654185488</v>
      </c>
      <c r="G105" s="4">
        <v>100</v>
      </c>
      <c r="H105" s="6">
        <f t="shared" si="1"/>
        <v>2.6819665252450706</v>
      </c>
      <c r="I105" s="6">
        <f t="shared" si="5"/>
        <v>5.0971428039185103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4" t="s">
        <v>78</v>
      </c>
      <c r="B106" s="4" t="s">
        <v>79</v>
      </c>
      <c r="C106" s="4" t="s">
        <v>11</v>
      </c>
      <c r="D106" s="9">
        <v>3172930</v>
      </c>
      <c r="E106" s="9">
        <v>6350113</v>
      </c>
      <c r="F106" s="6">
        <f t="shared" si="0"/>
        <v>49.966512406944567</v>
      </c>
      <c r="G106" s="4">
        <v>100</v>
      </c>
      <c r="H106" s="6">
        <f t="shared" si="1"/>
        <v>2.6819665252450706</v>
      </c>
      <c r="I106" s="6">
        <f t="shared" si="5"/>
        <v>48.587650400853491</v>
      </c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/>
    <row r="108" spans="1:26" ht="15.75" customHeight="1" x14ac:dyDescent="0.35"/>
    <row r="109" spans="1:26" ht="15.75" customHeight="1" x14ac:dyDescent="0.35"/>
    <row r="110" spans="1:26" ht="15.75" customHeight="1" x14ac:dyDescent="0.35"/>
    <row r="111" spans="1:26" ht="15.75" customHeight="1" x14ac:dyDescent="0.35"/>
    <row r="112" spans="1:26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5088F-9CF5-4DBD-A886-1979B8912FA4}">
  <dimension ref="A1:N39"/>
  <sheetViews>
    <sheetView topLeftCell="C1"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453125" bestFit="1" customWidth="1"/>
  </cols>
  <sheetData>
    <row r="1" spans="1:14" x14ac:dyDescent="0.35">
      <c r="A1" s="35" t="s">
        <v>2</v>
      </c>
      <c r="B1" t="s">
        <v>9</v>
      </c>
      <c r="D1" s="42" t="s">
        <v>151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141</v>
      </c>
    </row>
    <row r="4" spans="1:14" x14ac:dyDescent="0.35">
      <c r="A4" s="36" t="s">
        <v>8</v>
      </c>
      <c r="B4" s="37">
        <v>81.127161669437243</v>
      </c>
      <c r="D4" s="36" t="s">
        <v>8</v>
      </c>
      <c r="E4" s="37">
        <v>81.127161669437243</v>
      </c>
      <c r="F4" t="str">
        <f>IF(E4&lt;=50,"red",IF(E4&lt;=69, "yellow", IF(E4&lt;=99, "green","blue")))</f>
        <v>green</v>
      </c>
    </row>
    <row r="5" spans="1:14" x14ac:dyDescent="0.35">
      <c r="A5" s="36" t="s">
        <v>13</v>
      </c>
      <c r="B5" s="37">
        <v>89.587556832594032</v>
      </c>
      <c r="D5" s="36" t="s">
        <v>13</v>
      </c>
      <c r="E5" s="37">
        <v>89.587556832594032</v>
      </c>
      <c r="F5" t="str">
        <f t="shared" ref="F5:F38" si="0">IF(E5&lt;=50,"red",IF(E5&lt;=69, "yellow", IF(E5&lt;=99, "green","blue")))</f>
        <v>green</v>
      </c>
    </row>
    <row r="6" spans="1:14" x14ac:dyDescent="0.35">
      <c r="A6" s="36" t="s">
        <v>15</v>
      </c>
      <c r="B6" s="37">
        <v>56.804160317414919</v>
      </c>
      <c r="D6" s="36" t="s">
        <v>15</v>
      </c>
      <c r="E6" s="37">
        <v>56.804160317414919</v>
      </c>
      <c r="F6" t="str">
        <f t="shared" si="0"/>
        <v>yellow</v>
      </c>
    </row>
    <row r="7" spans="1:14" x14ac:dyDescent="0.35">
      <c r="A7" s="36" t="s">
        <v>17</v>
      </c>
      <c r="B7" s="37">
        <v>14.512588974704538</v>
      </c>
      <c r="D7" s="36" t="s">
        <v>17</v>
      </c>
      <c r="E7" s="37">
        <v>14.512588974704538</v>
      </c>
      <c r="F7" t="str">
        <f t="shared" si="0"/>
        <v>red</v>
      </c>
    </row>
    <row r="8" spans="1:14" x14ac:dyDescent="0.35">
      <c r="A8" s="36" t="s">
        <v>19</v>
      </c>
      <c r="B8" s="37">
        <v>0</v>
      </c>
      <c r="D8" s="36" t="s">
        <v>19</v>
      </c>
      <c r="E8" s="37">
        <v>0</v>
      </c>
      <c r="F8" t="str">
        <f t="shared" si="0"/>
        <v>red</v>
      </c>
    </row>
    <row r="9" spans="1:14" x14ac:dyDescent="0.35">
      <c r="A9" s="36" t="s">
        <v>21</v>
      </c>
      <c r="B9" s="37">
        <v>97.85054190700933</v>
      </c>
      <c r="D9" s="36" t="s">
        <v>21</v>
      </c>
      <c r="E9" s="37">
        <v>97.85054190700933</v>
      </c>
      <c r="F9" t="str">
        <f t="shared" si="0"/>
        <v>green</v>
      </c>
    </row>
    <row r="10" spans="1:14" x14ac:dyDescent="0.35">
      <c r="A10" s="36" t="s">
        <v>23</v>
      </c>
      <c r="B10" s="37">
        <v>67.208563303347518</v>
      </c>
      <c r="D10" s="36" t="s">
        <v>23</v>
      </c>
      <c r="E10" s="37">
        <v>67.208563303347518</v>
      </c>
      <c r="F10" t="str">
        <f t="shared" si="0"/>
        <v>yellow</v>
      </c>
    </row>
    <row r="11" spans="1:14" x14ac:dyDescent="0.35">
      <c r="A11" s="36" t="s">
        <v>25</v>
      </c>
      <c r="B11" s="37">
        <v>93.442210075692842</v>
      </c>
      <c r="D11" s="36" t="s">
        <v>25</v>
      </c>
      <c r="E11" s="37">
        <v>93.442210075692842</v>
      </c>
      <c r="F11" t="str">
        <f t="shared" si="0"/>
        <v>green</v>
      </c>
    </row>
    <row r="12" spans="1:14" x14ac:dyDescent="0.35">
      <c r="A12" s="36" t="s">
        <v>27</v>
      </c>
      <c r="B12" s="37">
        <v>98.749958989129837</v>
      </c>
      <c r="D12" s="36" t="s">
        <v>27</v>
      </c>
      <c r="E12" s="37">
        <v>98.749958989129837</v>
      </c>
      <c r="F12" t="str">
        <f t="shared" si="0"/>
        <v>green</v>
      </c>
    </row>
    <row r="13" spans="1:14" x14ac:dyDescent="0.35">
      <c r="A13" s="36" t="s">
        <v>29</v>
      </c>
      <c r="B13" s="37">
        <v>95.96423142379038</v>
      </c>
      <c r="D13" s="36" t="s">
        <v>29</v>
      </c>
      <c r="E13" s="37">
        <v>95.96423142379038</v>
      </c>
      <c r="F13" t="str">
        <f t="shared" si="0"/>
        <v>green</v>
      </c>
    </row>
    <row r="14" spans="1:14" x14ac:dyDescent="0.35">
      <c r="A14" s="36" t="s">
        <v>31</v>
      </c>
      <c r="B14" s="37">
        <v>86.9929116921993</v>
      </c>
      <c r="D14" s="36" t="s">
        <v>31</v>
      </c>
      <c r="E14" s="37">
        <v>86.9929116921993</v>
      </c>
      <c r="F14" t="str">
        <f t="shared" si="0"/>
        <v>green</v>
      </c>
    </row>
    <row r="15" spans="1:14" x14ac:dyDescent="0.35">
      <c r="A15" s="36" t="s">
        <v>33</v>
      </c>
      <c r="B15" s="37">
        <v>87.173880689894304</v>
      </c>
      <c r="D15" s="36" t="s">
        <v>33</v>
      </c>
      <c r="E15" s="37">
        <v>87.173880689894304</v>
      </c>
      <c r="F15" t="str">
        <f t="shared" si="0"/>
        <v>green</v>
      </c>
    </row>
    <row r="16" spans="1:14" x14ac:dyDescent="0.35">
      <c r="A16" s="36" t="s">
        <v>35</v>
      </c>
      <c r="B16" s="37">
        <v>95.720305600267068</v>
      </c>
      <c r="D16" s="36" t="s">
        <v>35</v>
      </c>
      <c r="E16" s="37">
        <v>95.720305600267068</v>
      </c>
      <c r="F16" t="str">
        <f t="shared" si="0"/>
        <v>green</v>
      </c>
    </row>
    <row r="17" spans="1:6" x14ac:dyDescent="0.35">
      <c r="A17" s="36" t="s">
        <v>37</v>
      </c>
      <c r="B17" s="37">
        <v>80.983822676906811</v>
      </c>
      <c r="D17" s="36" t="s">
        <v>37</v>
      </c>
      <c r="E17" s="37">
        <v>80.983822676906811</v>
      </c>
      <c r="F17" t="str">
        <f t="shared" si="0"/>
        <v>green</v>
      </c>
    </row>
    <row r="18" spans="1:6" x14ac:dyDescent="0.35">
      <c r="A18" s="36" t="s">
        <v>39</v>
      </c>
      <c r="B18" s="37">
        <v>26.453583951855975</v>
      </c>
      <c r="D18" s="36" t="s">
        <v>39</v>
      </c>
      <c r="E18" s="37">
        <v>26.453583951855975</v>
      </c>
      <c r="F18" t="str">
        <f t="shared" si="0"/>
        <v>red</v>
      </c>
    </row>
    <row r="19" spans="1:6" x14ac:dyDescent="0.35">
      <c r="A19" s="36" t="s">
        <v>41</v>
      </c>
      <c r="B19" s="37">
        <v>87.38472340098113</v>
      </c>
      <c r="D19" s="36" t="s">
        <v>41</v>
      </c>
      <c r="E19" s="37">
        <v>87.38472340098113</v>
      </c>
      <c r="F19" t="str">
        <f t="shared" si="0"/>
        <v>green</v>
      </c>
    </row>
    <row r="20" spans="1:6" x14ac:dyDescent="0.35">
      <c r="A20" s="36" t="s">
        <v>43</v>
      </c>
      <c r="B20" s="37">
        <v>92.549902989144641</v>
      </c>
      <c r="D20" s="36" t="s">
        <v>43</v>
      </c>
      <c r="E20" s="37">
        <v>92.549902989144641</v>
      </c>
      <c r="F20" t="str">
        <f t="shared" si="0"/>
        <v>green</v>
      </c>
    </row>
    <row r="21" spans="1:6" x14ac:dyDescent="0.35">
      <c r="A21" s="36" t="s">
        <v>45</v>
      </c>
      <c r="B21" s="37">
        <v>99.614638833821928</v>
      </c>
      <c r="D21" s="36" t="s">
        <v>45</v>
      </c>
      <c r="E21" s="37">
        <v>99.614638833821928</v>
      </c>
      <c r="F21" t="str">
        <f t="shared" si="0"/>
        <v>blue</v>
      </c>
    </row>
    <row r="22" spans="1:6" x14ac:dyDescent="0.35">
      <c r="A22" s="36" t="s">
        <v>47</v>
      </c>
      <c r="B22" s="37">
        <v>55.148727909774067</v>
      </c>
      <c r="D22" s="36" t="s">
        <v>47</v>
      </c>
      <c r="E22" s="37">
        <v>55.148727909774067</v>
      </c>
      <c r="F22" t="str">
        <f t="shared" si="0"/>
        <v>yellow</v>
      </c>
    </row>
    <row r="23" spans="1:6" x14ac:dyDescent="0.35">
      <c r="A23" s="36" t="s">
        <v>49</v>
      </c>
      <c r="B23" s="37">
        <v>78.256782595264923</v>
      </c>
      <c r="D23" s="36" t="s">
        <v>49</v>
      </c>
      <c r="E23" s="37">
        <v>78.256782595264923</v>
      </c>
      <c r="F23" t="str">
        <f t="shared" si="0"/>
        <v>green</v>
      </c>
    </row>
    <row r="24" spans="1:6" x14ac:dyDescent="0.35">
      <c r="A24" s="36" t="s">
        <v>51</v>
      </c>
      <c r="B24" s="37">
        <v>60.305301173438167</v>
      </c>
      <c r="D24" s="36" t="s">
        <v>51</v>
      </c>
      <c r="E24" s="37">
        <v>60.305301173438167</v>
      </c>
      <c r="F24" t="str">
        <f t="shared" si="0"/>
        <v>yellow</v>
      </c>
    </row>
    <row r="25" spans="1:6" x14ac:dyDescent="0.35">
      <c r="A25" s="36" t="s">
        <v>53</v>
      </c>
      <c r="B25" s="37">
        <v>47.376700062461751</v>
      </c>
      <c r="D25" s="36" t="s">
        <v>53</v>
      </c>
      <c r="E25" s="37">
        <v>47.376700062461751</v>
      </c>
      <c r="F25" t="str">
        <f t="shared" si="0"/>
        <v>red</v>
      </c>
    </row>
    <row r="26" spans="1:6" x14ac:dyDescent="0.35">
      <c r="A26" s="36" t="s">
        <v>55</v>
      </c>
      <c r="B26" s="37">
        <v>80.108451703333756</v>
      </c>
      <c r="D26" s="36" t="s">
        <v>55</v>
      </c>
      <c r="E26" s="37">
        <v>80.108451703333756</v>
      </c>
      <c r="F26" t="str">
        <f t="shared" si="0"/>
        <v>green</v>
      </c>
    </row>
    <row r="27" spans="1:6" x14ac:dyDescent="0.35">
      <c r="A27" s="36" t="s">
        <v>57</v>
      </c>
      <c r="B27" s="37">
        <v>75.146557810004452</v>
      </c>
      <c r="D27" s="36" t="s">
        <v>57</v>
      </c>
      <c r="E27" s="37">
        <v>75.146557810004452</v>
      </c>
      <c r="F27" t="str">
        <f t="shared" si="0"/>
        <v>green</v>
      </c>
    </row>
    <row r="28" spans="1:6" x14ac:dyDescent="0.35">
      <c r="A28" s="36" t="s">
        <v>59</v>
      </c>
      <c r="B28" s="37">
        <v>98.843180111052348</v>
      </c>
      <c r="D28" s="36" t="s">
        <v>59</v>
      </c>
      <c r="E28" s="37">
        <v>98.843180111052348</v>
      </c>
      <c r="F28" t="str">
        <f t="shared" si="0"/>
        <v>green</v>
      </c>
    </row>
    <row r="29" spans="1:6" x14ac:dyDescent="0.35">
      <c r="A29" s="36" t="s">
        <v>61</v>
      </c>
      <c r="B29" s="37">
        <v>22.144072928712074</v>
      </c>
      <c r="D29" s="36" t="s">
        <v>61</v>
      </c>
      <c r="E29" s="37">
        <v>22.144072928712074</v>
      </c>
      <c r="F29" t="str">
        <f t="shared" si="0"/>
        <v>red</v>
      </c>
    </row>
    <row r="30" spans="1:6" x14ac:dyDescent="0.35">
      <c r="A30" s="36" t="s">
        <v>63</v>
      </c>
      <c r="B30" s="37">
        <v>96.786916396233224</v>
      </c>
      <c r="D30" s="36" t="s">
        <v>63</v>
      </c>
      <c r="E30" s="37">
        <v>96.786916396233224</v>
      </c>
      <c r="F30" t="str">
        <f t="shared" si="0"/>
        <v>green</v>
      </c>
    </row>
    <row r="31" spans="1:6" x14ac:dyDescent="0.35">
      <c r="A31" s="36" t="s">
        <v>65</v>
      </c>
      <c r="B31" s="37">
        <v>95.472381568174384</v>
      </c>
      <c r="D31" s="36" t="s">
        <v>65</v>
      </c>
      <c r="E31" s="37">
        <v>95.472381568174384</v>
      </c>
      <c r="F31" t="str">
        <f t="shared" si="0"/>
        <v>green</v>
      </c>
    </row>
    <row r="32" spans="1:6" x14ac:dyDescent="0.35">
      <c r="A32" s="36" t="s">
        <v>67</v>
      </c>
      <c r="B32" s="37">
        <v>55.491142695470828</v>
      </c>
      <c r="D32" s="36" t="s">
        <v>67</v>
      </c>
      <c r="E32" s="37">
        <v>55.491142695470828</v>
      </c>
      <c r="F32" t="str">
        <f t="shared" si="0"/>
        <v>yellow</v>
      </c>
    </row>
    <row r="33" spans="1:6" x14ac:dyDescent="0.35">
      <c r="A33" s="36" t="s">
        <v>69</v>
      </c>
      <c r="B33" s="37">
        <v>90.076935284015875</v>
      </c>
      <c r="D33" s="36" t="s">
        <v>69</v>
      </c>
      <c r="E33" s="37">
        <v>90.076935284015875</v>
      </c>
      <c r="F33" t="str">
        <f t="shared" si="0"/>
        <v>green</v>
      </c>
    </row>
    <row r="34" spans="1:6" x14ac:dyDescent="0.35">
      <c r="A34" s="36" t="s">
        <v>71</v>
      </c>
      <c r="B34" s="37">
        <v>90.972617760815481</v>
      </c>
      <c r="D34" s="36" t="s">
        <v>71</v>
      </c>
      <c r="E34" s="37">
        <v>90.972617760815481</v>
      </c>
      <c r="F34" t="str">
        <f t="shared" si="0"/>
        <v>green</v>
      </c>
    </row>
    <row r="35" spans="1:6" x14ac:dyDescent="0.35">
      <c r="A35" s="36" t="s">
        <v>73</v>
      </c>
      <c r="B35" s="37">
        <v>59.196603071982778</v>
      </c>
      <c r="D35" s="36" t="s">
        <v>73</v>
      </c>
      <c r="E35" s="37">
        <v>59.196603071982778</v>
      </c>
      <c r="F35" t="str">
        <f t="shared" si="0"/>
        <v>yellow</v>
      </c>
    </row>
    <row r="36" spans="1:6" x14ac:dyDescent="0.35">
      <c r="A36" s="36" t="s">
        <v>75</v>
      </c>
      <c r="B36" s="37">
        <v>13.782140007305447</v>
      </c>
      <c r="D36" s="36" t="s">
        <v>75</v>
      </c>
      <c r="E36" s="37">
        <v>13.782140007305447</v>
      </c>
      <c r="F36" t="str">
        <f t="shared" si="0"/>
        <v>red</v>
      </c>
    </row>
    <row r="37" spans="1:6" x14ac:dyDescent="0.35">
      <c r="A37" s="36" t="s">
        <v>77</v>
      </c>
      <c r="B37" s="37">
        <v>83.847657978481834</v>
      </c>
      <c r="D37" s="36" t="s">
        <v>77</v>
      </c>
      <c r="E37" s="37">
        <v>83.847657978481834</v>
      </c>
      <c r="F37" t="str">
        <f t="shared" si="0"/>
        <v>green</v>
      </c>
    </row>
    <row r="38" spans="1:6" x14ac:dyDescent="0.35">
      <c r="A38" s="36" t="s">
        <v>79</v>
      </c>
      <c r="B38" s="37">
        <v>39.068603287894256</v>
      </c>
      <c r="D38" s="36" t="s">
        <v>79</v>
      </c>
      <c r="E38" s="37">
        <v>39.068603287894256</v>
      </c>
      <c r="F38" t="str">
        <f t="shared" si="0"/>
        <v>red</v>
      </c>
    </row>
    <row r="39" spans="1:6" x14ac:dyDescent="0.35">
      <c r="A39" s="36" t="s">
        <v>135</v>
      </c>
      <c r="B39">
        <v>2494.1455156726074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activeCell="B16" sqref="B16"/>
    </sheetView>
  </sheetViews>
  <sheetFormatPr defaultColWidth="14.453125" defaultRowHeight="15" customHeight="1" x14ac:dyDescent="0.35"/>
  <cols>
    <col min="8" max="8" width="19.7265625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0" t="s">
        <v>87</v>
      </c>
      <c r="E1" s="10" t="s">
        <v>88</v>
      </c>
      <c r="F1" s="10" t="s">
        <v>89</v>
      </c>
      <c r="G1" s="1" t="s">
        <v>90</v>
      </c>
      <c r="H1" s="1" t="s">
        <v>91</v>
      </c>
      <c r="I1" s="11" t="s">
        <v>92</v>
      </c>
      <c r="J1" s="12" t="s">
        <v>5</v>
      </c>
      <c r="K1" s="12" t="s">
        <v>93</v>
      </c>
      <c r="L1" s="13"/>
      <c r="M1" s="13"/>
      <c r="N1" s="13"/>
      <c r="O1" s="13"/>
      <c r="P1" s="13"/>
      <c r="Q1" s="13"/>
      <c r="R1" s="13"/>
      <c r="S1" s="14"/>
      <c r="T1" s="14"/>
      <c r="U1" s="14"/>
      <c r="V1" s="14"/>
      <c r="W1" s="14"/>
      <c r="X1" s="14"/>
      <c r="Y1" s="14"/>
      <c r="Z1" s="14"/>
    </row>
    <row r="2" spans="1:26" x14ac:dyDescent="0.35">
      <c r="A2" s="15" t="s">
        <v>7</v>
      </c>
      <c r="B2" s="15" t="s">
        <v>8</v>
      </c>
      <c r="C2" s="15" t="s">
        <v>9</v>
      </c>
      <c r="D2" s="16">
        <v>93376</v>
      </c>
      <c r="E2" s="16">
        <v>80421</v>
      </c>
      <c r="F2" s="16">
        <v>137</v>
      </c>
      <c r="G2" s="16">
        <f t="shared" ref="G2:G106" si="0">SUM(E2,F2)</f>
        <v>80558</v>
      </c>
      <c r="H2" s="17">
        <f t="shared" ref="H2:H106" si="1">(G2/D2)*100</f>
        <v>86.272703906785466</v>
      </c>
      <c r="I2" s="18">
        <v>100</v>
      </c>
      <c r="J2" s="19">
        <f t="shared" ref="J2:J106" si="2">PERCENTILE(H$2:H$106,0.025)</f>
        <v>27.264273381791828</v>
      </c>
      <c r="K2" s="20">
        <f t="shared" ref="K2:K13" si="3">((H2-J2)/(I2-J2))*100</f>
        <v>81.127161669437243</v>
      </c>
      <c r="L2" s="21"/>
      <c r="M2" s="21"/>
      <c r="N2" s="21"/>
      <c r="O2" s="21"/>
      <c r="P2" s="21"/>
      <c r="Q2" s="21"/>
      <c r="R2" s="21"/>
    </row>
    <row r="3" spans="1:26" x14ac:dyDescent="0.35">
      <c r="A3" s="15" t="s">
        <v>7</v>
      </c>
      <c r="B3" s="15" t="s">
        <v>8</v>
      </c>
      <c r="C3" s="15" t="s">
        <v>10</v>
      </c>
      <c r="D3" s="16">
        <v>59030</v>
      </c>
      <c r="E3" s="16">
        <v>46852</v>
      </c>
      <c r="F3" s="16">
        <v>132</v>
      </c>
      <c r="G3" s="16">
        <f t="shared" si="0"/>
        <v>46984</v>
      </c>
      <c r="H3" s="17">
        <f t="shared" si="1"/>
        <v>79.593427070980866</v>
      </c>
      <c r="I3" s="18">
        <v>100</v>
      </c>
      <c r="J3" s="19">
        <f t="shared" si="2"/>
        <v>27.264273381791828</v>
      </c>
      <c r="K3" s="20">
        <f t="shared" si="3"/>
        <v>71.944223454130324</v>
      </c>
      <c r="L3" s="21"/>
      <c r="M3" s="21"/>
      <c r="N3" s="21"/>
      <c r="O3" s="21"/>
      <c r="P3" s="21"/>
      <c r="Q3" s="21"/>
      <c r="R3" s="21"/>
    </row>
    <row r="4" spans="1:26" x14ac:dyDescent="0.35">
      <c r="A4" s="15" t="s">
        <v>7</v>
      </c>
      <c r="B4" s="15" t="s">
        <v>8</v>
      </c>
      <c r="C4" s="15" t="s">
        <v>11</v>
      </c>
      <c r="D4" s="16">
        <v>34346</v>
      </c>
      <c r="E4" s="16">
        <v>33569</v>
      </c>
      <c r="F4" s="16">
        <v>5</v>
      </c>
      <c r="G4" s="16">
        <f t="shared" si="0"/>
        <v>33574</v>
      </c>
      <c r="H4" s="17">
        <f t="shared" si="1"/>
        <v>97.752285564548998</v>
      </c>
      <c r="I4" s="18">
        <v>100</v>
      </c>
      <c r="J4" s="19">
        <f t="shared" si="2"/>
        <v>27.264273381791828</v>
      </c>
      <c r="K4" s="20">
        <f t="shared" si="3"/>
        <v>96.90975186478947</v>
      </c>
      <c r="L4" s="21"/>
      <c r="M4" s="21"/>
      <c r="N4" s="21"/>
      <c r="O4" s="21"/>
      <c r="P4" s="21"/>
      <c r="Q4" s="21"/>
      <c r="R4" s="21"/>
    </row>
    <row r="5" spans="1:26" x14ac:dyDescent="0.35">
      <c r="A5" s="15" t="s">
        <v>12</v>
      </c>
      <c r="B5" s="15" t="s">
        <v>13</v>
      </c>
      <c r="C5" s="15" t="s">
        <v>9</v>
      </c>
      <c r="D5" s="16">
        <v>21024534</v>
      </c>
      <c r="E5" s="16">
        <v>19377222</v>
      </c>
      <c r="F5" s="16">
        <v>55005</v>
      </c>
      <c r="G5" s="16">
        <f t="shared" si="0"/>
        <v>19432227</v>
      </c>
      <c r="H5" s="17">
        <f t="shared" si="1"/>
        <v>92.426433803479298</v>
      </c>
      <c r="I5" s="18">
        <v>100</v>
      </c>
      <c r="J5" s="19">
        <f t="shared" si="2"/>
        <v>27.264273381791828</v>
      </c>
      <c r="K5" s="20">
        <f t="shared" si="3"/>
        <v>89.587556832594032</v>
      </c>
      <c r="L5" s="21"/>
      <c r="M5" s="21"/>
      <c r="N5" s="21"/>
      <c r="O5" s="21"/>
      <c r="P5" s="21"/>
      <c r="Q5" s="21"/>
      <c r="R5" s="21"/>
    </row>
    <row r="6" spans="1:26" x14ac:dyDescent="0.35">
      <c r="A6" s="15" t="s">
        <v>12</v>
      </c>
      <c r="B6" s="15" t="s">
        <v>13</v>
      </c>
      <c r="C6" s="15" t="s">
        <v>10</v>
      </c>
      <c r="D6" s="16">
        <v>14246309</v>
      </c>
      <c r="E6" s="16">
        <v>12782453</v>
      </c>
      <c r="F6" s="16">
        <v>33391</v>
      </c>
      <c r="G6" s="16">
        <f t="shared" si="0"/>
        <v>12815844</v>
      </c>
      <c r="H6" s="17">
        <f t="shared" si="1"/>
        <v>89.959048340170085</v>
      </c>
      <c r="I6" s="18">
        <v>100</v>
      </c>
      <c r="J6" s="19">
        <f t="shared" si="2"/>
        <v>27.264273381791828</v>
      </c>
      <c r="K6" s="20">
        <f t="shared" si="3"/>
        <v>86.195296140320224</v>
      </c>
      <c r="L6" s="21"/>
      <c r="M6" s="21"/>
      <c r="N6" s="21"/>
      <c r="O6" s="21"/>
      <c r="P6" s="21"/>
      <c r="Q6" s="21"/>
      <c r="R6" s="21"/>
    </row>
    <row r="7" spans="1:26" x14ac:dyDescent="0.35">
      <c r="A7" s="15" t="s">
        <v>12</v>
      </c>
      <c r="B7" s="15" t="s">
        <v>13</v>
      </c>
      <c r="C7" s="15" t="s">
        <v>11</v>
      </c>
      <c r="D7" s="16">
        <v>6778225</v>
      </c>
      <c r="E7" s="16">
        <v>6594769</v>
      </c>
      <c r="F7" s="16">
        <v>21614</v>
      </c>
      <c r="G7" s="16">
        <f t="shared" si="0"/>
        <v>6616383</v>
      </c>
      <c r="H7" s="17">
        <f t="shared" si="1"/>
        <v>97.612324760538343</v>
      </c>
      <c r="I7" s="18">
        <v>100</v>
      </c>
      <c r="J7" s="19">
        <f t="shared" si="2"/>
        <v>27.264273381791828</v>
      </c>
      <c r="K7" s="20">
        <f t="shared" si="3"/>
        <v>96.717328126802627</v>
      </c>
      <c r="L7" s="21"/>
      <c r="M7" s="21"/>
      <c r="N7" s="21"/>
      <c r="O7" s="21"/>
      <c r="P7" s="21"/>
      <c r="Q7" s="21"/>
      <c r="R7" s="21"/>
    </row>
    <row r="8" spans="1:26" x14ac:dyDescent="0.35">
      <c r="A8" s="15" t="s">
        <v>14</v>
      </c>
      <c r="B8" s="15" t="s">
        <v>15</v>
      </c>
      <c r="C8" s="15" t="s">
        <v>9</v>
      </c>
      <c r="D8" s="16">
        <v>261614</v>
      </c>
      <c r="E8" s="16">
        <v>171821</v>
      </c>
      <c r="F8" s="16">
        <v>7597</v>
      </c>
      <c r="G8" s="16">
        <f t="shared" si="0"/>
        <v>179418</v>
      </c>
      <c r="H8" s="17">
        <f t="shared" si="1"/>
        <v>68.581192138035433</v>
      </c>
      <c r="I8" s="18">
        <v>100</v>
      </c>
      <c r="J8" s="19">
        <f t="shared" si="2"/>
        <v>27.264273381791828</v>
      </c>
      <c r="K8" s="20">
        <f t="shared" si="3"/>
        <v>56.804160317414919</v>
      </c>
      <c r="L8" s="21"/>
      <c r="M8" s="21"/>
      <c r="N8" s="21"/>
      <c r="O8" s="21"/>
      <c r="P8" s="21"/>
      <c r="Q8" s="21"/>
      <c r="R8" s="21"/>
    </row>
    <row r="9" spans="1:26" x14ac:dyDescent="0.35">
      <c r="A9" s="15" t="s">
        <v>14</v>
      </c>
      <c r="B9" s="15" t="s">
        <v>15</v>
      </c>
      <c r="C9" s="15" t="s">
        <v>10</v>
      </c>
      <c r="D9" s="16">
        <v>195723</v>
      </c>
      <c r="E9" s="16">
        <v>108550</v>
      </c>
      <c r="F9" s="16">
        <v>7553</v>
      </c>
      <c r="G9" s="16">
        <f t="shared" si="0"/>
        <v>116103</v>
      </c>
      <c r="H9" s="17">
        <f t="shared" si="1"/>
        <v>59.320059471804541</v>
      </c>
      <c r="I9" s="18">
        <v>100</v>
      </c>
      <c r="J9" s="19">
        <f t="shared" si="2"/>
        <v>27.264273381791828</v>
      </c>
      <c r="K9" s="20">
        <f t="shared" si="3"/>
        <v>44.071582948877953</v>
      </c>
      <c r="L9" s="21"/>
      <c r="M9" s="21"/>
      <c r="N9" s="21"/>
      <c r="O9" s="21"/>
      <c r="P9" s="21"/>
      <c r="Q9" s="21"/>
      <c r="R9" s="21"/>
    </row>
    <row r="10" spans="1:26" x14ac:dyDescent="0.35">
      <c r="A10" s="15" t="s">
        <v>14</v>
      </c>
      <c r="B10" s="15" t="s">
        <v>15</v>
      </c>
      <c r="C10" s="15" t="s">
        <v>11</v>
      </c>
      <c r="D10" s="16">
        <v>65891</v>
      </c>
      <c r="E10" s="16">
        <v>63271</v>
      </c>
      <c r="F10" s="16">
        <v>44</v>
      </c>
      <c r="G10" s="16">
        <f t="shared" si="0"/>
        <v>63315</v>
      </c>
      <c r="H10" s="17">
        <f t="shared" si="1"/>
        <v>96.090513120152977</v>
      </c>
      <c r="I10" s="18">
        <v>100</v>
      </c>
      <c r="J10" s="19">
        <f t="shared" si="2"/>
        <v>27.264273381791828</v>
      </c>
      <c r="K10" s="20">
        <f t="shared" si="3"/>
        <v>94.625080326250085</v>
      </c>
      <c r="L10" s="21"/>
      <c r="M10" s="21"/>
      <c r="N10" s="21"/>
      <c r="O10" s="21"/>
      <c r="P10" s="21"/>
      <c r="Q10" s="21"/>
      <c r="R10" s="21"/>
    </row>
    <row r="11" spans="1:26" x14ac:dyDescent="0.35">
      <c r="A11" s="15" t="s">
        <v>16</v>
      </c>
      <c r="B11" s="15" t="s">
        <v>17</v>
      </c>
      <c r="C11" s="15" t="s">
        <v>9</v>
      </c>
      <c r="D11" s="16">
        <v>6367295</v>
      </c>
      <c r="E11" s="16">
        <v>2358900</v>
      </c>
      <c r="F11" s="16">
        <v>49218</v>
      </c>
      <c r="G11" s="16">
        <f t="shared" si="0"/>
        <v>2408118</v>
      </c>
      <c r="H11" s="17">
        <f t="shared" si="1"/>
        <v>37.820110423657141</v>
      </c>
      <c r="I11" s="18">
        <v>100</v>
      </c>
      <c r="J11" s="19">
        <f t="shared" si="2"/>
        <v>27.264273381791828</v>
      </c>
      <c r="K11" s="20">
        <f t="shared" si="3"/>
        <v>14.512588974704538</v>
      </c>
      <c r="L11" s="21"/>
      <c r="M11" s="21"/>
      <c r="N11" s="21"/>
      <c r="O11" s="21"/>
      <c r="P11" s="21"/>
      <c r="Q11" s="21"/>
      <c r="R11" s="21"/>
    </row>
    <row r="12" spans="1:26" x14ac:dyDescent="0.35">
      <c r="A12" s="15" t="s">
        <v>16</v>
      </c>
      <c r="B12" s="15" t="s">
        <v>17</v>
      </c>
      <c r="C12" s="15" t="s">
        <v>10</v>
      </c>
      <c r="D12" s="16">
        <v>5374553</v>
      </c>
      <c r="E12" s="16">
        <v>1524221</v>
      </c>
      <c r="F12" s="16">
        <v>46529</v>
      </c>
      <c r="G12" s="16">
        <f t="shared" si="0"/>
        <v>1570750</v>
      </c>
      <c r="H12" s="17">
        <f t="shared" si="1"/>
        <v>29.225686303586549</v>
      </c>
      <c r="I12" s="18">
        <v>100</v>
      </c>
      <c r="J12" s="19">
        <f t="shared" si="2"/>
        <v>27.264273381791828</v>
      </c>
      <c r="K12" s="20">
        <f t="shared" si="3"/>
        <v>2.6966293085793063</v>
      </c>
      <c r="L12" s="21"/>
      <c r="M12" s="21"/>
      <c r="N12" s="21"/>
      <c r="O12" s="21"/>
      <c r="P12" s="21"/>
      <c r="Q12" s="21"/>
      <c r="R12" s="21"/>
    </row>
    <row r="13" spans="1:26" x14ac:dyDescent="0.35">
      <c r="A13" s="15" t="s">
        <v>16</v>
      </c>
      <c r="B13" s="15" t="s">
        <v>17</v>
      </c>
      <c r="C13" s="15" t="s">
        <v>11</v>
      </c>
      <c r="D13" s="16">
        <v>992742</v>
      </c>
      <c r="E13" s="16">
        <v>834679</v>
      </c>
      <c r="F13" s="16">
        <v>2689</v>
      </c>
      <c r="G13" s="16">
        <f t="shared" si="0"/>
        <v>837368</v>
      </c>
      <c r="H13" s="17">
        <f t="shared" si="1"/>
        <v>84.349005078862376</v>
      </c>
      <c r="I13" s="18">
        <v>100</v>
      </c>
      <c r="J13" s="19">
        <f t="shared" si="2"/>
        <v>27.264273381791828</v>
      </c>
      <c r="K13" s="20">
        <f t="shared" si="3"/>
        <v>78.482383212736522</v>
      </c>
      <c r="L13" s="21"/>
      <c r="M13" s="21"/>
      <c r="N13" s="21"/>
      <c r="O13" s="21"/>
      <c r="P13" s="21"/>
      <c r="Q13" s="21"/>
      <c r="R13" s="21"/>
    </row>
    <row r="14" spans="1:26" x14ac:dyDescent="0.35">
      <c r="A14" s="15" t="s">
        <v>18</v>
      </c>
      <c r="B14" s="15" t="s">
        <v>19</v>
      </c>
      <c r="C14" s="15" t="s">
        <v>9</v>
      </c>
      <c r="D14" s="16">
        <v>18940629</v>
      </c>
      <c r="E14" s="16">
        <v>3098435</v>
      </c>
      <c r="F14" s="16">
        <v>109389</v>
      </c>
      <c r="G14" s="16">
        <f t="shared" si="0"/>
        <v>3207824</v>
      </c>
      <c r="H14" s="17">
        <f t="shared" si="1"/>
        <v>16.936206289664405</v>
      </c>
      <c r="I14" s="18">
        <v>100</v>
      </c>
      <c r="J14" s="19">
        <f t="shared" si="2"/>
        <v>27.264273381791828</v>
      </c>
      <c r="K14" s="20">
        <v>0</v>
      </c>
      <c r="L14" s="21"/>
      <c r="M14" s="21"/>
      <c r="N14" s="21"/>
      <c r="O14" s="21"/>
      <c r="P14" s="21"/>
      <c r="Q14" s="21"/>
      <c r="R14" s="21"/>
    </row>
    <row r="15" spans="1:26" x14ac:dyDescent="0.35">
      <c r="A15" s="15" t="s">
        <v>18</v>
      </c>
      <c r="B15" s="15" t="s">
        <v>19</v>
      </c>
      <c r="C15" s="15" t="s">
        <v>10</v>
      </c>
      <c r="D15" s="16">
        <v>16926958</v>
      </c>
      <c r="E15" s="16">
        <v>1754673</v>
      </c>
      <c r="F15" s="16">
        <v>104118</v>
      </c>
      <c r="G15" s="16">
        <f t="shared" si="0"/>
        <v>1858791</v>
      </c>
      <c r="H15" s="17">
        <f t="shared" si="1"/>
        <v>10.98124660083637</v>
      </c>
      <c r="I15" s="18">
        <v>100</v>
      </c>
      <c r="J15" s="19">
        <f t="shared" si="2"/>
        <v>27.264273381791828</v>
      </c>
      <c r="K15" s="20">
        <v>0</v>
      </c>
      <c r="L15" s="21"/>
      <c r="M15" s="21"/>
      <c r="N15" s="21"/>
      <c r="O15" s="21"/>
      <c r="P15" s="21"/>
      <c r="Q15" s="21"/>
      <c r="R15" s="21"/>
    </row>
    <row r="16" spans="1:26" x14ac:dyDescent="0.35">
      <c r="A16" s="15" t="s">
        <v>18</v>
      </c>
      <c r="B16" s="15" t="s">
        <v>19</v>
      </c>
      <c r="C16" s="15" t="s">
        <v>11</v>
      </c>
      <c r="D16" s="16">
        <v>2013671</v>
      </c>
      <c r="E16" s="16">
        <v>1343762</v>
      </c>
      <c r="F16" s="16">
        <v>5271</v>
      </c>
      <c r="G16" s="16">
        <f t="shared" si="0"/>
        <v>1349033</v>
      </c>
      <c r="H16" s="17">
        <f t="shared" si="1"/>
        <v>66.993714464776019</v>
      </c>
      <c r="I16" s="18">
        <v>100</v>
      </c>
      <c r="J16" s="19">
        <f t="shared" si="2"/>
        <v>27.264273381791828</v>
      </c>
      <c r="K16" s="20">
        <f t="shared" ref="K16:K98" si="4">((H16-J16)/(I16-J16))*100</f>
        <v>54.621632215933062</v>
      </c>
      <c r="L16" s="21"/>
      <c r="M16" s="21"/>
      <c r="N16" s="21"/>
      <c r="O16" s="21"/>
      <c r="P16" s="21"/>
      <c r="Q16" s="21"/>
      <c r="R16" s="21"/>
    </row>
    <row r="17" spans="1:18" x14ac:dyDescent="0.35">
      <c r="A17" s="15" t="s">
        <v>20</v>
      </c>
      <c r="B17" s="15" t="s">
        <v>21</v>
      </c>
      <c r="C17" s="15" t="s">
        <v>9</v>
      </c>
      <c r="D17" s="16">
        <v>235061</v>
      </c>
      <c r="E17" s="16">
        <v>231204</v>
      </c>
      <c r="F17" s="16">
        <v>182</v>
      </c>
      <c r="G17" s="16">
        <f t="shared" si="0"/>
        <v>231386</v>
      </c>
      <c r="H17" s="17">
        <f t="shared" si="1"/>
        <v>98.436576037709358</v>
      </c>
      <c r="I17" s="18">
        <v>100</v>
      </c>
      <c r="J17" s="19">
        <f t="shared" si="2"/>
        <v>27.264273381791828</v>
      </c>
      <c r="K17" s="20">
        <f t="shared" si="4"/>
        <v>97.85054190700933</v>
      </c>
      <c r="L17" s="21"/>
      <c r="M17" s="21"/>
      <c r="N17" s="21"/>
      <c r="O17" s="21"/>
      <c r="P17" s="21"/>
      <c r="Q17" s="21"/>
      <c r="R17" s="21"/>
    </row>
    <row r="18" spans="1:18" x14ac:dyDescent="0.35">
      <c r="A18" s="15" t="s">
        <v>20</v>
      </c>
      <c r="B18" s="15" t="s">
        <v>21</v>
      </c>
      <c r="C18" s="15" t="s">
        <v>10</v>
      </c>
      <c r="D18" s="16">
        <v>6785</v>
      </c>
      <c r="E18" s="16">
        <v>6603</v>
      </c>
      <c r="F18" s="16">
        <v>1</v>
      </c>
      <c r="G18" s="16">
        <f t="shared" si="0"/>
        <v>6604</v>
      </c>
      <c r="H18" s="17">
        <f t="shared" si="1"/>
        <v>97.332350773765668</v>
      </c>
      <c r="I18" s="18">
        <v>100</v>
      </c>
      <c r="J18" s="19">
        <f t="shared" si="2"/>
        <v>27.264273381791828</v>
      </c>
      <c r="K18" s="20">
        <f t="shared" si="4"/>
        <v>96.332408638416595</v>
      </c>
      <c r="L18" s="21"/>
      <c r="M18" s="21"/>
      <c r="N18" s="21"/>
      <c r="O18" s="21"/>
      <c r="P18" s="21"/>
      <c r="Q18" s="21"/>
      <c r="R18" s="21"/>
    </row>
    <row r="19" spans="1:18" x14ac:dyDescent="0.35">
      <c r="A19" s="15" t="s">
        <v>20</v>
      </c>
      <c r="B19" s="15" t="s">
        <v>21</v>
      </c>
      <c r="C19" s="15" t="s">
        <v>11</v>
      </c>
      <c r="D19" s="16">
        <v>228276</v>
      </c>
      <c r="E19" s="16">
        <v>224601</v>
      </c>
      <c r="F19" s="16">
        <v>181</v>
      </c>
      <c r="G19" s="16">
        <f t="shared" si="0"/>
        <v>224782</v>
      </c>
      <c r="H19" s="17">
        <f t="shared" si="1"/>
        <v>98.469396695228582</v>
      </c>
      <c r="I19" s="18">
        <v>100</v>
      </c>
      <c r="J19" s="19">
        <f t="shared" si="2"/>
        <v>27.264273381791828</v>
      </c>
      <c r="K19" s="20">
        <f t="shared" si="4"/>
        <v>97.895665065937138</v>
      </c>
      <c r="L19" s="21"/>
      <c r="M19" s="21"/>
      <c r="N19" s="21"/>
      <c r="O19" s="21"/>
      <c r="P19" s="21"/>
      <c r="Q19" s="21"/>
      <c r="R19" s="21"/>
    </row>
    <row r="20" spans="1:18" x14ac:dyDescent="0.35">
      <c r="A20" s="15" t="s">
        <v>22</v>
      </c>
      <c r="B20" s="15" t="s">
        <v>23</v>
      </c>
      <c r="C20" s="15" t="s">
        <v>9</v>
      </c>
      <c r="D20" s="16">
        <v>5622850</v>
      </c>
      <c r="E20" s="16">
        <v>4231941</v>
      </c>
      <c r="F20" s="16">
        <v>49798</v>
      </c>
      <c r="G20" s="16">
        <f t="shared" si="0"/>
        <v>4281739</v>
      </c>
      <c r="H20" s="17">
        <f t="shared" si="1"/>
        <v>76.148910250140062</v>
      </c>
      <c r="I20" s="18">
        <v>100</v>
      </c>
      <c r="J20" s="19">
        <f t="shared" si="2"/>
        <v>27.264273381791828</v>
      </c>
      <c r="K20" s="20">
        <f t="shared" si="4"/>
        <v>67.208563303347518</v>
      </c>
      <c r="L20" s="21"/>
      <c r="M20" s="21"/>
      <c r="N20" s="21"/>
      <c r="O20" s="21"/>
      <c r="P20" s="21"/>
      <c r="Q20" s="21"/>
      <c r="R20" s="21"/>
    </row>
    <row r="21" spans="1:18" x14ac:dyDescent="0.35">
      <c r="A21" s="15" t="s">
        <v>22</v>
      </c>
      <c r="B21" s="15" t="s">
        <v>23</v>
      </c>
      <c r="C21" s="15" t="s">
        <v>10</v>
      </c>
      <c r="D21" s="16">
        <v>4384112</v>
      </c>
      <c r="E21" s="16">
        <v>3070879</v>
      </c>
      <c r="F21" s="16">
        <v>48935</v>
      </c>
      <c r="G21" s="16">
        <f t="shared" si="0"/>
        <v>3119814</v>
      </c>
      <c r="H21" s="17">
        <f t="shared" si="1"/>
        <v>71.161822508184102</v>
      </c>
      <c r="I21" s="18">
        <v>100</v>
      </c>
      <c r="J21" s="19">
        <f t="shared" si="2"/>
        <v>27.264273381791828</v>
      </c>
      <c r="K21" s="20">
        <f t="shared" si="4"/>
        <v>60.352114658607483</v>
      </c>
      <c r="L21" s="21"/>
      <c r="M21" s="21"/>
      <c r="N21" s="21"/>
      <c r="O21" s="21"/>
      <c r="P21" s="21"/>
      <c r="Q21" s="21"/>
      <c r="R21" s="21"/>
    </row>
    <row r="22" spans="1:18" x14ac:dyDescent="0.35">
      <c r="A22" s="15" t="s">
        <v>22</v>
      </c>
      <c r="B22" s="15" t="s">
        <v>23</v>
      </c>
      <c r="C22" s="15" t="s">
        <v>11</v>
      </c>
      <c r="D22" s="16">
        <v>1238738</v>
      </c>
      <c r="E22" s="16">
        <v>1161062</v>
      </c>
      <c r="F22" s="16">
        <v>863</v>
      </c>
      <c r="G22" s="16">
        <f t="shared" si="0"/>
        <v>1161925</v>
      </c>
      <c r="H22" s="17">
        <f t="shared" si="1"/>
        <v>93.799092302004141</v>
      </c>
      <c r="I22" s="18">
        <v>100</v>
      </c>
      <c r="J22" s="19">
        <f t="shared" si="2"/>
        <v>27.264273381791828</v>
      </c>
      <c r="K22" s="20">
        <f t="shared" si="4"/>
        <v>91.47474289966938</v>
      </c>
      <c r="L22" s="21"/>
      <c r="M22" s="21"/>
      <c r="N22" s="21"/>
      <c r="O22" s="21"/>
      <c r="P22" s="21"/>
      <c r="Q22" s="21"/>
      <c r="R22" s="21"/>
    </row>
    <row r="23" spans="1:18" x14ac:dyDescent="0.35">
      <c r="A23" s="15" t="s">
        <v>24</v>
      </c>
      <c r="B23" s="15" t="s">
        <v>25</v>
      </c>
      <c r="C23" s="15" t="s">
        <v>9</v>
      </c>
      <c r="D23" s="16">
        <v>73063</v>
      </c>
      <c r="E23" s="16">
        <v>69558</v>
      </c>
      <c r="F23" s="16">
        <v>20</v>
      </c>
      <c r="G23" s="16">
        <f t="shared" si="0"/>
        <v>69578</v>
      </c>
      <c r="H23" s="17">
        <f t="shared" si="1"/>
        <v>95.230143848459548</v>
      </c>
      <c r="I23" s="18">
        <v>100</v>
      </c>
      <c r="J23" s="19">
        <f t="shared" si="2"/>
        <v>27.264273381791828</v>
      </c>
      <c r="K23" s="20">
        <f t="shared" si="4"/>
        <v>93.442210075692842</v>
      </c>
      <c r="L23" s="21"/>
      <c r="M23" s="21"/>
      <c r="N23" s="21"/>
      <c r="O23" s="21"/>
      <c r="P23" s="21"/>
      <c r="Q23" s="21"/>
      <c r="R23" s="21"/>
    </row>
    <row r="24" spans="1:18" x14ac:dyDescent="0.35">
      <c r="A24" s="15" t="s">
        <v>24</v>
      </c>
      <c r="B24" s="15" t="s">
        <v>25</v>
      </c>
      <c r="C24" s="15" t="s">
        <v>10</v>
      </c>
      <c r="D24" s="16">
        <v>35408</v>
      </c>
      <c r="E24" s="16">
        <v>32452</v>
      </c>
      <c r="F24" s="16">
        <v>19</v>
      </c>
      <c r="G24" s="16">
        <f t="shared" si="0"/>
        <v>32471</v>
      </c>
      <c r="H24" s="17">
        <f t="shared" si="1"/>
        <v>91.705264347040213</v>
      </c>
      <c r="I24" s="18">
        <v>100</v>
      </c>
      <c r="J24" s="19">
        <f t="shared" si="2"/>
        <v>27.264273381791828</v>
      </c>
      <c r="K24" s="20">
        <f t="shared" si="4"/>
        <v>88.59606408209946</v>
      </c>
      <c r="L24" s="21"/>
      <c r="M24" s="21"/>
      <c r="N24" s="21"/>
      <c r="O24" s="21"/>
      <c r="P24" s="21"/>
      <c r="Q24" s="21"/>
      <c r="R24" s="21"/>
    </row>
    <row r="25" spans="1:18" x14ac:dyDescent="0.35">
      <c r="A25" s="15" t="s">
        <v>24</v>
      </c>
      <c r="B25" s="15" t="s">
        <v>25</v>
      </c>
      <c r="C25" s="15" t="s">
        <v>11</v>
      </c>
      <c r="D25" s="16">
        <v>37655</v>
      </c>
      <c r="E25" s="16">
        <v>37106</v>
      </c>
      <c r="F25" s="16">
        <v>1</v>
      </c>
      <c r="G25" s="16">
        <f t="shared" si="0"/>
        <v>37107</v>
      </c>
      <c r="H25" s="17">
        <f t="shared" si="1"/>
        <v>98.544681981144606</v>
      </c>
      <c r="I25" s="18">
        <v>100</v>
      </c>
      <c r="J25" s="19">
        <f t="shared" si="2"/>
        <v>27.264273381791828</v>
      </c>
      <c r="K25" s="20">
        <f t="shared" si="4"/>
        <v>97.999170302519417</v>
      </c>
      <c r="L25" s="21"/>
      <c r="M25" s="21"/>
      <c r="N25" s="21"/>
      <c r="O25" s="21"/>
      <c r="P25" s="21"/>
      <c r="Q25" s="21"/>
      <c r="R25" s="21"/>
    </row>
    <row r="26" spans="1:18" x14ac:dyDescent="0.35">
      <c r="A26" s="15" t="s">
        <v>26</v>
      </c>
      <c r="B26" s="15" t="s">
        <v>27</v>
      </c>
      <c r="C26" s="15" t="s">
        <v>9</v>
      </c>
      <c r="D26" s="16">
        <v>60381</v>
      </c>
      <c r="E26" s="16">
        <v>59824</v>
      </c>
      <c r="F26" s="16">
        <v>8</v>
      </c>
      <c r="G26" s="16">
        <f t="shared" si="0"/>
        <v>59832</v>
      </c>
      <c r="H26" s="17">
        <f t="shared" si="1"/>
        <v>99.09077358771799</v>
      </c>
      <c r="I26" s="18">
        <v>100</v>
      </c>
      <c r="J26" s="19">
        <f t="shared" si="2"/>
        <v>27.264273381791828</v>
      </c>
      <c r="K26" s="20">
        <f t="shared" si="4"/>
        <v>98.749958989129837</v>
      </c>
      <c r="L26" s="21"/>
      <c r="M26" s="21"/>
      <c r="N26" s="21"/>
      <c r="O26" s="21"/>
      <c r="P26" s="21"/>
      <c r="Q26" s="21"/>
      <c r="R26" s="21"/>
    </row>
    <row r="27" spans="1:18" x14ac:dyDescent="0.35">
      <c r="A27" s="15" t="s">
        <v>26</v>
      </c>
      <c r="B27" s="15" t="s">
        <v>27</v>
      </c>
      <c r="C27" s="15" t="s">
        <v>10</v>
      </c>
      <c r="D27" s="16">
        <v>12750</v>
      </c>
      <c r="E27" s="16">
        <v>12532</v>
      </c>
      <c r="F27" s="16">
        <v>4</v>
      </c>
      <c r="G27" s="16">
        <f t="shared" si="0"/>
        <v>12536</v>
      </c>
      <c r="H27" s="17">
        <f t="shared" si="1"/>
        <v>98.321568627450986</v>
      </c>
      <c r="I27" s="18">
        <v>100</v>
      </c>
      <c r="J27" s="19">
        <f t="shared" si="2"/>
        <v>27.264273381791828</v>
      </c>
      <c r="K27" s="20">
        <f t="shared" si="4"/>
        <v>97.692425097560175</v>
      </c>
      <c r="L27" s="21"/>
      <c r="M27" s="21"/>
      <c r="N27" s="21"/>
      <c r="O27" s="21"/>
      <c r="P27" s="21"/>
      <c r="Q27" s="21"/>
      <c r="R27" s="21"/>
    </row>
    <row r="28" spans="1:18" x14ac:dyDescent="0.35">
      <c r="A28" s="15" t="s">
        <v>26</v>
      </c>
      <c r="B28" s="15" t="s">
        <v>27</v>
      </c>
      <c r="C28" s="15" t="s">
        <v>11</v>
      </c>
      <c r="D28" s="16">
        <v>47631</v>
      </c>
      <c r="E28" s="16">
        <v>47292</v>
      </c>
      <c r="F28" s="16">
        <v>4</v>
      </c>
      <c r="G28" s="16">
        <f t="shared" si="0"/>
        <v>47296</v>
      </c>
      <c r="H28" s="17">
        <f t="shared" si="1"/>
        <v>99.296676534189913</v>
      </c>
      <c r="I28" s="18">
        <v>100</v>
      </c>
      <c r="J28" s="19">
        <f t="shared" si="2"/>
        <v>27.264273381791828</v>
      </c>
      <c r="K28" s="20">
        <f t="shared" si="4"/>
        <v>99.033042634602594</v>
      </c>
      <c r="L28" s="21"/>
      <c r="M28" s="21"/>
      <c r="N28" s="21"/>
      <c r="O28" s="21"/>
      <c r="P28" s="21"/>
      <c r="Q28" s="21"/>
      <c r="R28" s="21"/>
    </row>
    <row r="29" spans="1:18" x14ac:dyDescent="0.35">
      <c r="A29" s="15" t="s">
        <v>28</v>
      </c>
      <c r="B29" s="15" t="s">
        <v>29</v>
      </c>
      <c r="C29" s="15" t="s">
        <v>9</v>
      </c>
      <c r="D29" s="16">
        <v>322813</v>
      </c>
      <c r="E29" s="16">
        <v>312761</v>
      </c>
      <c r="F29" s="16">
        <v>576</v>
      </c>
      <c r="G29" s="16">
        <f t="shared" si="0"/>
        <v>313337</v>
      </c>
      <c r="H29" s="17">
        <f t="shared" si="1"/>
        <v>97.064554401464619</v>
      </c>
      <c r="I29" s="18">
        <v>100</v>
      </c>
      <c r="J29" s="19">
        <f t="shared" si="2"/>
        <v>27.264273381791828</v>
      </c>
      <c r="K29" s="20">
        <f t="shared" si="4"/>
        <v>95.96423142379038</v>
      </c>
      <c r="L29" s="21"/>
      <c r="M29" s="21"/>
      <c r="N29" s="21"/>
      <c r="O29" s="21"/>
      <c r="P29" s="21"/>
      <c r="Q29" s="21"/>
      <c r="R29" s="21"/>
    </row>
    <row r="30" spans="1:18" x14ac:dyDescent="0.35">
      <c r="A30" s="15" t="s">
        <v>28</v>
      </c>
      <c r="B30" s="15" t="s">
        <v>29</v>
      </c>
      <c r="C30" s="15" t="s">
        <v>10</v>
      </c>
      <c r="D30" s="16">
        <v>124674</v>
      </c>
      <c r="E30" s="16">
        <v>119208</v>
      </c>
      <c r="F30" s="16">
        <v>269</v>
      </c>
      <c r="G30" s="16">
        <f t="shared" si="0"/>
        <v>119477</v>
      </c>
      <c r="H30" s="17">
        <f t="shared" si="1"/>
        <v>95.831528626658326</v>
      </c>
      <c r="I30" s="18">
        <v>100</v>
      </c>
      <c r="J30" s="19">
        <f t="shared" si="2"/>
        <v>27.264273381791828</v>
      </c>
      <c r="K30" s="20">
        <f t="shared" si="4"/>
        <v>94.269018036731666</v>
      </c>
      <c r="L30" s="21"/>
      <c r="M30" s="21"/>
      <c r="N30" s="21"/>
      <c r="O30" s="21"/>
      <c r="P30" s="21"/>
      <c r="Q30" s="21"/>
      <c r="R30" s="21"/>
    </row>
    <row r="31" spans="1:18" x14ac:dyDescent="0.35">
      <c r="A31" s="15" t="s">
        <v>28</v>
      </c>
      <c r="B31" s="15" t="s">
        <v>29</v>
      </c>
      <c r="C31" s="15" t="s">
        <v>11</v>
      </c>
      <c r="D31" s="16">
        <v>198139</v>
      </c>
      <c r="E31" s="16">
        <v>193553</v>
      </c>
      <c r="F31" s="16">
        <v>307</v>
      </c>
      <c r="G31" s="16">
        <f t="shared" si="0"/>
        <v>193860</v>
      </c>
      <c r="H31" s="17">
        <f t="shared" si="1"/>
        <v>97.840404968229379</v>
      </c>
      <c r="I31" s="18">
        <v>100</v>
      </c>
      <c r="J31" s="19">
        <f t="shared" si="2"/>
        <v>27.264273381791828</v>
      </c>
      <c r="K31" s="20">
        <f t="shared" si="4"/>
        <v>97.030901962241472</v>
      </c>
      <c r="L31" s="21"/>
      <c r="M31" s="21"/>
      <c r="N31" s="21"/>
      <c r="O31" s="21"/>
      <c r="P31" s="21"/>
      <c r="Q31" s="21"/>
      <c r="R31" s="21"/>
    </row>
    <row r="32" spans="1:18" x14ac:dyDescent="0.35">
      <c r="A32" s="15" t="s">
        <v>30</v>
      </c>
      <c r="B32" s="15" t="s">
        <v>31</v>
      </c>
      <c r="C32" s="15" t="s">
        <v>9</v>
      </c>
      <c r="D32" s="16">
        <v>12181718</v>
      </c>
      <c r="E32" s="16">
        <v>11013214</v>
      </c>
      <c r="F32" s="16">
        <v>16016</v>
      </c>
      <c r="G32" s="16">
        <f t="shared" si="0"/>
        <v>11029230</v>
      </c>
      <c r="H32" s="17">
        <f t="shared" si="1"/>
        <v>90.539199807449165</v>
      </c>
      <c r="I32" s="18">
        <v>100</v>
      </c>
      <c r="J32" s="19">
        <f t="shared" si="2"/>
        <v>27.264273381791828</v>
      </c>
      <c r="K32" s="20">
        <f t="shared" si="4"/>
        <v>86.9929116921993</v>
      </c>
      <c r="L32" s="21"/>
      <c r="M32" s="21"/>
      <c r="N32" s="21"/>
      <c r="O32" s="21"/>
      <c r="P32" s="21"/>
      <c r="Q32" s="21"/>
      <c r="R32" s="21"/>
    </row>
    <row r="33" spans="1:18" x14ac:dyDescent="0.35">
      <c r="A33" s="15" t="s">
        <v>30</v>
      </c>
      <c r="B33" s="15" t="s">
        <v>31</v>
      </c>
      <c r="C33" s="15" t="s">
        <v>10</v>
      </c>
      <c r="D33" s="16">
        <v>6765403</v>
      </c>
      <c r="E33" s="16">
        <v>5749271</v>
      </c>
      <c r="F33" s="16">
        <v>13874</v>
      </c>
      <c r="G33" s="16">
        <f t="shared" si="0"/>
        <v>5763145</v>
      </c>
      <c r="H33" s="17">
        <f t="shared" si="1"/>
        <v>85.185538836341308</v>
      </c>
      <c r="I33" s="18">
        <v>100</v>
      </c>
      <c r="J33" s="19">
        <f t="shared" si="2"/>
        <v>27.264273381791828</v>
      </c>
      <c r="K33" s="20">
        <f t="shared" si="4"/>
        <v>79.632483440469088</v>
      </c>
      <c r="L33" s="21"/>
      <c r="M33" s="21"/>
      <c r="N33" s="21"/>
      <c r="O33" s="21"/>
      <c r="P33" s="21"/>
      <c r="Q33" s="21"/>
      <c r="R33" s="21"/>
    </row>
    <row r="34" spans="1:18" x14ac:dyDescent="0.35">
      <c r="A34" s="15" t="s">
        <v>30</v>
      </c>
      <c r="B34" s="15" t="s">
        <v>31</v>
      </c>
      <c r="C34" s="15" t="s">
        <v>11</v>
      </c>
      <c r="D34" s="16">
        <v>5416315</v>
      </c>
      <c r="E34" s="16">
        <v>5263943</v>
      </c>
      <c r="F34" s="16">
        <v>2142</v>
      </c>
      <c r="G34" s="16">
        <f t="shared" si="0"/>
        <v>5266085</v>
      </c>
      <c r="H34" s="17">
        <f t="shared" si="1"/>
        <v>97.226343002576471</v>
      </c>
      <c r="I34" s="18">
        <v>100</v>
      </c>
      <c r="J34" s="19">
        <f t="shared" si="2"/>
        <v>27.264273381791828</v>
      </c>
      <c r="K34" s="20">
        <f t="shared" si="4"/>
        <v>96.186664894430038</v>
      </c>
      <c r="L34" s="21"/>
      <c r="M34" s="21"/>
      <c r="N34" s="21"/>
      <c r="O34" s="21"/>
      <c r="P34" s="21"/>
      <c r="Q34" s="21"/>
      <c r="R34" s="21"/>
    </row>
    <row r="35" spans="1:18" x14ac:dyDescent="0.35">
      <c r="A35" s="15" t="s">
        <v>32</v>
      </c>
      <c r="B35" s="15" t="s">
        <v>33</v>
      </c>
      <c r="C35" s="15" t="s">
        <v>9</v>
      </c>
      <c r="D35" s="16">
        <v>4717954</v>
      </c>
      <c r="E35" s="16">
        <v>4270297</v>
      </c>
      <c r="F35" s="16">
        <v>7511</v>
      </c>
      <c r="G35" s="16">
        <f t="shared" si="0"/>
        <v>4277808</v>
      </c>
      <c r="H35" s="17">
        <f t="shared" si="1"/>
        <v>90.670828922876311</v>
      </c>
      <c r="I35" s="18">
        <v>100</v>
      </c>
      <c r="J35" s="19">
        <f t="shared" si="2"/>
        <v>27.264273381791828</v>
      </c>
      <c r="K35" s="20">
        <f t="shared" si="4"/>
        <v>87.173880689894304</v>
      </c>
      <c r="L35" s="21"/>
      <c r="M35" s="21"/>
      <c r="N35" s="21"/>
      <c r="O35" s="21"/>
      <c r="P35" s="21"/>
      <c r="Q35" s="21"/>
      <c r="R35" s="21"/>
    </row>
    <row r="36" spans="1:18" x14ac:dyDescent="0.35">
      <c r="A36" s="15" t="s">
        <v>32</v>
      </c>
      <c r="B36" s="15" t="s">
        <v>33</v>
      </c>
      <c r="C36" s="15" t="s">
        <v>10</v>
      </c>
      <c r="D36" s="16">
        <v>2966053</v>
      </c>
      <c r="E36" s="16">
        <v>2585338</v>
      </c>
      <c r="F36" s="16">
        <v>5632</v>
      </c>
      <c r="G36" s="16">
        <f t="shared" si="0"/>
        <v>2590970</v>
      </c>
      <c r="H36" s="17">
        <f t="shared" si="1"/>
        <v>87.354136962488539</v>
      </c>
      <c r="I36" s="18">
        <v>100</v>
      </c>
      <c r="J36" s="19">
        <f t="shared" si="2"/>
        <v>27.264273381791828</v>
      </c>
      <c r="K36" s="20">
        <f t="shared" si="4"/>
        <v>82.613959294185719</v>
      </c>
      <c r="L36" s="21"/>
      <c r="M36" s="21"/>
      <c r="N36" s="21"/>
      <c r="O36" s="21"/>
      <c r="P36" s="21"/>
      <c r="Q36" s="21"/>
      <c r="R36" s="21"/>
    </row>
    <row r="37" spans="1:18" x14ac:dyDescent="0.35">
      <c r="A37" s="15" t="s">
        <v>32</v>
      </c>
      <c r="B37" s="15" t="s">
        <v>33</v>
      </c>
      <c r="C37" s="15" t="s">
        <v>11</v>
      </c>
      <c r="D37" s="16">
        <v>1751901</v>
      </c>
      <c r="E37" s="16">
        <v>1684959</v>
      </c>
      <c r="F37" s="16">
        <v>1879</v>
      </c>
      <c r="G37" s="16">
        <f t="shared" si="0"/>
        <v>1686838</v>
      </c>
      <c r="H37" s="17">
        <f t="shared" si="1"/>
        <v>96.286148589446555</v>
      </c>
      <c r="I37" s="18">
        <v>100</v>
      </c>
      <c r="J37" s="19">
        <f t="shared" si="2"/>
        <v>27.264273381791828</v>
      </c>
      <c r="K37" s="20">
        <f t="shared" si="4"/>
        <v>94.894047831476882</v>
      </c>
      <c r="L37" s="21"/>
      <c r="M37" s="21"/>
      <c r="N37" s="21"/>
      <c r="O37" s="21"/>
      <c r="P37" s="21"/>
      <c r="Q37" s="21"/>
      <c r="R37" s="21"/>
    </row>
    <row r="38" spans="1:18" x14ac:dyDescent="0.35">
      <c r="A38" s="15" t="s">
        <v>34</v>
      </c>
      <c r="B38" s="15" t="s">
        <v>35</v>
      </c>
      <c r="C38" s="15" t="s">
        <v>9</v>
      </c>
      <c r="D38" s="16">
        <v>1476581</v>
      </c>
      <c r="E38" s="16">
        <v>1428783</v>
      </c>
      <c r="F38" s="16">
        <v>1834</v>
      </c>
      <c r="G38" s="16">
        <f t="shared" si="0"/>
        <v>1430617</v>
      </c>
      <c r="H38" s="17">
        <f t="shared" si="1"/>
        <v>96.887133181315491</v>
      </c>
      <c r="I38" s="18">
        <v>100</v>
      </c>
      <c r="J38" s="19">
        <f t="shared" si="2"/>
        <v>27.264273381791828</v>
      </c>
      <c r="K38" s="20">
        <f t="shared" si="4"/>
        <v>95.720305600267068</v>
      </c>
      <c r="L38" s="21"/>
      <c r="M38" s="21"/>
      <c r="N38" s="21"/>
      <c r="O38" s="21"/>
      <c r="P38" s="21"/>
      <c r="Q38" s="21"/>
      <c r="R38" s="21"/>
    </row>
    <row r="39" spans="1:18" x14ac:dyDescent="0.35">
      <c r="A39" s="15" t="s">
        <v>34</v>
      </c>
      <c r="B39" s="15" t="s">
        <v>35</v>
      </c>
      <c r="C39" s="15" t="s">
        <v>10</v>
      </c>
      <c r="D39" s="16">
        <v>1310538</v>
      </c>
      <c r="E39" s="16">
        <v>1265897</v>
      </c>
      <c r="F39" s="16">
        <v>1762</v>
      </c>
      <c r="G39" s="16">
        <f t="shared" si="0"/>
        <v>1267659</v>
      </c>
      <c r="H39" s="17">
        <f t="shared" si="1"/>
        <v>96.728137604556295</v>
      </c>
      <c r="I39" s="18">
        <v>100</v>
      </c>
      <c r="J39" s="19">
        <f t="shared" si="2"/>
        <v>27.264273381791828</v>
      </c>
      <c r="K39" s="20">
        <f t="shared" si="4"/>
        <v>95.501712091751273</v>
      </c>
      <c r="L39" s="21"/>
      <c r="M39" s="21"/>
      <c r="N39" s="21"/>
      <c r="O39" s="21"/>
      <c r="P39" s="21"/>
      <c r="Q39" s="21"/>
      <c r="R39" s="21"/>
    </row>
    <row r="40" spans="1:18" x14ac:dyDescent="0.35">
      <c r="A40" s="15" t="s">
        <v>34</v>
      </c>
      <c r="B40" s="15" t="s">
        <v>35</v>
      </c>
      <c r="C40" s="15" t="s">
        <v>11</v>
      </c>
      <c r="D40" s="16">
        <v>166043</v>
      </c>
      <c r="E40" s="16">
        <v>162886</v>
      </c>
      <c r="F40" s="16">
        <v>72</v>
      </c>
      <c r="G40" s="16">
        <f t="shared" si="0"/>
        <v>162958</v>
      </c>
      <c r="H40" s="17">
        <f t="shared" si="1"/>
        <v>98.142047541901803</v>
      </c>
      <c r="I40" s="18">
        <v>100</v>
      </c>
      <c r="J40" s="19">
        <f t="shared" si="2"/>
        <v>27.264273381791828</v>
      </c>
      <c r="K40" s="20">
        <f t="shared" si="4"/>
        <v>97.445612294697156</v>
      </c>
      <c r="L40" s="21"/>
      <c r="M40" s="21"/>
      <c r="N40" s="21"/>
      <c r="O40" s="21"/>
      <c r="P40" s="21"/>
      <c r="Q40" s="21"/>
      <c r="R40" s="21"/>
    </row>
    <row r="41" spans="1:18" x14ac:dyDescent="0.35">
      <c r="A41" s="15" t="s">
        <v>36</v>
      </c>
      <c r="B41" s="15" t="s">
        <v>37</v>
      </c>
      <c r="C41" s="15" t="s">
        <v>9</v>
      </c>
      <c r="D41" s="16">
        <v>2015088</v>
      </c>
      <c r="E41" s="16">
        <v>1715557</v>
      </c>
      <c r="F41" s="16">
        <v>20813</v>
      </c>
      <c r="G41" s="16">
        <f t="shared" si="0"/>
        <v>1736370</v>
      </c>
      <c r="H41" s="17">
        <f t="shared" si="1"/>
        <v>86.168445249041241</v>
      </c>
      <c r="I41" s="18">
        <v>100</v>
      </c>
      <c r="J41" s="19">
        <f t="shared" si="2"/>
        <v>27.264273381791828</v>
      </c>
      <c r="K41" s="20">
        <f t="shared" si="4"/>
        <v>80.983822676906811</v>
      </c>
      <c r="L41" s="21"/>
      <c r="M41" s="21"/>
      <c r="N41" s="21"/>
      <c r="O41" s="21"/>
      <c r="P41" s="21"/>
      <c r="Q41" s="21"/>
      <c r="R41" s="21"/>
    </row>
    <row r="42" spans="1:18" x14ac:dyDescent="0.35">
      <c r="A42" s="15" t="s">
        <v>36</v>
      </c>
      <c r="B42" s="15" t="s">
        <v>37</v>
      </c>
      <c r="C42" s="15" t="s">
        <v>10</v>
      </c>
      <c r="D42" s="16">
        <v>1497920</v>
      </c>
      <c r="E42" s="16">
        <v>1208527</v>
      </c>
      <c r="F42" s="16">
        <v>20260</v>
      </c>
      <c r="G42" s="16">
        <f t="shared" si="0"/>
        <v>1228787</v>
      </c>
      <c r="H42" s="17">
        <f t="shared" si="1"/>
        <v>82.032885601367241</v>
      </c>
      <c r="I42" s="18">
        <v>100</v>
      </c>
      <c r="J42" s="19">
        <f t="shared" si="2"/>
        <v>27.264273381791828</v>
      </c>
      <c r="K42" s="20">
        <f t="shared" si="4"/>
        <v>75.29808907671655</v>
      </c>
      <c r="L42" s="21"/>
      <c r="M42" s="21"/>
      <c r="N42" s="21"/>
      <c r="O42" s="21"/>
      <c r="P42" s="21"/>
      <c r="Q42" s="21"/>
      <c r="R42" s="21"/>
    </row>
    <row r="43" spans="1:18" x14ac:dyDescent="0.35">
      <c r="A43" s="15" t="s">
        <v>36</v>
      </c>
      <c r="B43" s="15" t="s">
        <v>37</v>
      </c>
      <c r="C43" s="15" t="s">
        <v>11</v>
      </c>
      <c r="D43" s="16">
        <v>517168</v>
      </c>
      <c r="E43" s="16">
        <v>507030</v>
      </c>
      <c r="F43" s="16">
        <v>553</v>
      </c>
      <c r="G43" s="16">
        <f t="shared" si="0"/>
        <v>507583</v>
      </c>
      <c r="H43" s="17">
        <f t="shared" si="1"/>
        <v>98.146637069578929</v>
      </c>
      <c r="I43" s="18">
        <v>100</v>
      </c>
      <c r="J43" s="19">
        <f t="shared" si="2"/>
        <v>27.264273381791828</v>
      </c>
      <c r="K43" s="20">
        <f t="shared" si="4"/>
        <v>97.451922161787934</v>
      </c>
      <c r="L43" s="21"/>
      <c r="M43" s="21"/>
      <c r="N43" s="21"/>
      <c r="O43" s="21"/>
      <c r="P43" s="21"/>
      <c r="Q43" s="21"/>
      <c r="R43" s="21"/>
    </row>
    <row r="44" spans="1:18" x14ac:dyDescent="0.35">
      <c r="A44" s="15" t="s">
        <v>38</v>
      </c>
      <c r="B44" s="15" t="s">
        <v>39</v>
      </c>
      <c r="C44" s="15" t="s">
        <v>9</v>
      </c>
      <c r="D44" s="16">
        <v>6181607</v>
      </c>
      <c r="E44" s="16">
        <v>2829867</v>
      </c>
      <c r="F44" s="16">
        <v>44919</v>
      </c>
      <c r="G44" s="16">
        <f t="shared" si="0"/>
        <v>2874786</v>
      </c>
      <c r="H44" s="17">
        <f t="shared" si="1"/>
        <v>46.50547988573198</v>
      </c>
      <c r="I44" s="18">
        <v>100</v>
      </c>
      <c r="J44" s="19">
        <f t="shared" si="2"/>
        <v>27.264273381791828</v>
      </c>
      <c r="K44" s="20">
        <f t="shared" si="4"/>
        <v>26.453583951855975</v>
      </c>
      <c r="L44" s="21"/>
      <c r="M44" s="21"/>
      <c r="N44" s="21"/>
      <c r="O44" s="21"/>
      <c r="P44" s="21"/>
      <c r="Q44" s="21"/>
      <c r="R44" s="21"/>
    </row>
    <row r="45" spans="1:18" x14ac:dyDescent="0.35">
      <c r="A45" s="15" t="s">
        <v>38</v>
      </c>
      <c r="B45" s="15" t="s">
        <v>39</v>
      </c>
      <c r="C45" s="15" t="s">
        <v>10</v>
      </c>
      <c r="D45" s="16">
        <v>4685965</v>
      </c>
      <c r="E45" s="16">
        <v>1514050</v>
      </c>
      <c r="F45" s="16">
        <v>41723</v>
      </c>
      <c r="G45" s="16">
        <f t="shared" si="0"/>
        <v>1555773</v>
      </c>
      <c r="H45" s="17">
        <f t="shared" si="1"/>
        <v>33.200696121289852</v>
      </c>
      <c r="I45" s="18">
        <v>100</v>
      </c>
      <c r="J45" s="19">
        <f t="shared" si="2"/>
        <v>27.264273381791828</v>
      </c>
      <c r="K45" s="20">
        <f t="shared" si="4"/>
        <v>8.1616325504775258</v>
      </c>
      <c r="L45" s="21"/>
      <c r="M45" s="21"/>
      <c r="N45" s="21"/>
      <c r="O45" s="21"/>
      <c r="P45" s="21"/>
      <c r="Q45" s="21"/>
      <c r="R45" s="21"/>
    </row>
    <row r="46" spans="1:18" x14ac:dyDescent="0.35">
      <c r="A46" s="15" t="s">
        <v>38</v>
      </c>
      <c r="B46" s="15" t="s">
        <v>39</v>
      </c>
      <c r="C46" s="15" t="s">
        <v>11</v>
      </c>
      <c r="D46" s="16">
        <v>1495642</v>
      </c>
      <c r="E46" s="16">
        <v>1315817</v>
      </c>
      <c r="F46" s="16">
        <v>3196</v>
      </c>
      <c r="G46" s="16">
        <f t="shared" si="0"/>
        <v>1319013</v>
      </c>
      <c r="H46" s="17">
        <f t="shared" si="1"/>
        <v>88.190422574386119</v>
      </c>
      <c r="I46" s="18">
        <v>100</v>
      </c>
      <c r="J46" s="19">
        <f t="shared" si="2"/>
        <v>27.264273381791828</v>
      </c>
      <c r="K46" s="20">
        <f t="shared" si="4"/>
        <v>83.763718361400748</v>
      </c>
      <c r="L46" s="21"/>
      <c r="M46" s="21"/>
      <c r="N46" s="21"/>
      <c r="O46" s="21"/>
      <c r="P46" s="21"/>
      <c r="Q46" s="21"/>
      <c r="R46" s="21"/>
    </row>
    <row r="47" spans="1:18" x14ac:dyDescent="0.35">
      <c r="A47" s="15" t="s">
        <v>40</v>
      </c>
      <c r="B47" s="15" t="s">
        <v>41</v>
      </c>
      <c r="C47" s="15" t="s">
        <v>9</v>
      </c>
      <c r="D47" s="16">
        <v>13179911</v>
      </c>
      <c r="E47" s="16">
        <v>11945467</v>
      </c>
      <c r="F47" s="16">
        <v>25080</v>
      </c>
      <c r="G47" s="16">
        <f t="shared" si="0"/>
        <v>11970547</v>
      </c>
      <c r="H47" s="17">
        <f t="shared" si="1"/>
        <v>90.824186900806851</v>
      </c>
      <c r="I47" s="18">
        <v>100</v>
      </c>
      <c r="J47" s="19">
        <f t="shared" si="2"/>
        <v>27.264273381791828</v>
      </c>
      <c r="K47" s="20">
        <f t="shared" si="4"/>
        <v>87.38472340098113</v>
      </c>
      <c r="L47" s="21"/>
      <c r="M47" s="21"/>
      <c r="N47" s="21"/>
      <c r="O47" s="21"/>
      <c r="P47" s="21"/>
      <c r="Q47" s="21"/>
      <c r="R47" s="21"/>
    </row>
    <row r="48" spans="1:18" x14ac:dyDescent="0.35">
      <c r="A48" s="15" t="s">
        <v>40</v>
      </c>
      <c r="B48" s="15" t="s">
        <v>41</v>
      </c>
      <c r="C48" s="15" t="s">
        <v>10</v>
      </c>
      <c r="D48" s="16">
        <v>7864196</v>
      </c>
      <c r="E48" s="16">
        <v>6819812</v>
      </c>
      <c r="F48" s="16">
        <v>19187</v>
      </c>
      <c r="G48" s="16">
        <f t="shared" si="0"/>
        <v>6838999</v>
      </c>
      <c r="H48" s="17">
        <f t="shared" si="1"/>
        <v>86.963740476458113</v>
      </c>
      <c r="I48" s="18">
        <v>100</v>
      </c>
      <c r="J48" s="19">
        <f t="shared" si="2"/>
        <v>27.264273381791828</v>
      </c>
      <c r="K48" s="20">
        <f t="shared" si="4"/>
        <v>82.077226516248928</v>
      </c>
      <c r="L48" s="21"/>
      <c r="M48" s="21"/>
      <c r="N48" s="21"/>
      <c r="O48" s="21"/>
      <c r="P48" s="21"/>
      <c r="Q48" s="21"/>
      <c r="R48" s="21"/>
    </row>
    <row r="49" spans="1:18" x14ac:dyDescent="0.35">
      <c r="A49" s="15" t="s">
        <v>40</v>
      </c>
      <c r="B49" s="15" t="s">
        <v>41</v>
      </c>
      <c r="C49" s="15" t="s">
        <v>11</v>
      </c>
      <c r="D49" s="16">
        <v>5315715</v>
      </c>
      <c r="E49" s="16">
        <v>5125655</v>
      </c>
      <c r="F49" s="16">
        <v>5893</v>
      </c>
      <c r="G49" s="16">
        <f t="shared" si="0"/>
        <v>5131548</v>
      </c>
      <c r="H49" s="17">
        <f t="shared" si="1"/>
        <v>96.535423738857332</v>
      </c>
      <c r="I49" s="18">
        <v>100</v>
      </c>
      <c r="J49" s="19">
        <f t="shared" si="2"/>
        <v>27.264273381791828</v>
      </c>
      <c r="K49" s="20">
        <f t="shared" si="4"/>
        <v>95.236761324557435</v>
      </c>
      <c r="L49" s="21"/>
      <c r="M49" s="21"/>
      <c r="N49" s="21"/>
      <c r="O49" s="21"/>
      <c r="P49" s="21"/>
      <c r="Q49" s="21"/>
      <c r="R49" s="21"/>
    </row>
    <row r="50" spans="1:18" x14ac:dyDescent="0.35">
      <c r="A50" s="15" t="s">
        <v>42</v>
      </c>
      <c r="B50" s="15" t="s">
        <v>43</v>
      </c>
      <c r="C50" s="15" t="s">
        <v>9</v>
      </c>
      <c r="D50" s="16">
        <v>7716370</v>
      </c>
      <c r="E50" s="16">
        <v>7284706</v>
      </c>
      <c r="F50" s="16">
        <v>13523</v>
      </c>
      <c r="G50" s="16">
        <f t="shared" si="0"/>
        <v>7298229</v>
      </c>
      <c r="H50" s="17">
        <f t="shared" si="1"/>
        <v>94.58111780539295</v>
      </c>
      <c r="I50" s="18">
        <v>100</v>
      </c>
      <c r="J50" s="19">
        <f t="shared" si="2"/>
        <v>27.264273381791828</v>
      </c>
      <c r="K50" s="20">
        <f t="shared" si="4"/>
        <v>92.549902989144641</v>
      </c>
      <c r="L50" s="21"/>
      <c r="M50" s="21"/>
      <c r="N50" s="21"/>
      <c r="O50" s="21"/>
      <c r="P50" s="21"/>
      <c r="Q50" s="21"/>
      <c r="R50" s="21"/>
    </row>
    <row r="51" spans="1:18" x14ac:dyDescent="0.35">
      <c r="A51" s="15" t="s">
        <v>42</v>
      </c>
      <c r="B51" s="15" t="s">
        <v>43</v>
      </c>
      <c r="C51" s="15" t="s">
        <v>10</v>
      </c>
      <c r="D51" s="16">
        <v>4095674</v>
      </c>
      <c r="E51" s="16">
        <v>3772137</v>
      </c>
      <c r="F51" s="16">
        <v>10997</v>
      </c>
      <c r="G51" s="16">
        <f t="shared" si="0"/>
        <v>3783134</v>
      </c>
      <c r="H51" s="17">
        <f t="shared" si="1"/>
        <v>92.369021557868138</v>
      </c>
      <c r="I51" s="18">
        <v>100</v>
      </c>
      <c r="J51" s="19">
        <f t="shared" si="2"/>
        <v>27.264273381791828</v>
      </c>
      <c r="K51" s="20">
        <f t="shared" si="4"/>
        <v>89.508624170090329</v>
      </c>
      <c r="L51" s="21"/>
      <c r="M51" s="21"/>
      <c r="N51" s="21"/>
      <c r="O51" s="21"/>
      <c r="P51" s="21"/>
      <c r="Q51" s="21"/>
      <c r="R51" s="21"/>
    </row>
    <row r="52" spans="1:18" x14ac:dyDescent="0.35">
      <c r="A52" s="15" t="s">
        <v>42</v>
      </c>
      <c r="B52" s="15" t="s">
        <v>43</v>
      </c>
      <c r="C52" s="15" t="s">
        <v>11</v>
      </c>
      <c r="D52" s="16">
        <v>3620696</v>
      </c>
      <c r="E52" s="16">
        <v>3512569</v>
      </c>
      <c r="F52" s="16">
        <v>2526</v>
      </c>
      <c r="G52" s="16">
        <f t="shared" si="0"/>
        <v>3515095</v>
      </c>
      <c r="H52" s="17">
        <f t="shared" si="1"/>
        <v>97.083406063364606</v>
      </c>
      <c r="I52" s="18">
        <v>100</v>
      </c>
      <c r="J52" s="19">
        <f t="shared" si="2"/>
        <v>27.264273381791828</v>
      </c>
      <c r="K52" s="20">
        <f t="shared" si="4"/>
        <v>95.990149446166015</v>
      </c>
      <c r="L52" s="21"/>
      <c r="M52" s="21"/>
      <c r="N52" s="21"/>
      <c r="O52" s="21"/>
      <c r="P52" s="21"/>
      <c r="Q52" s="21"/>
      <c r="R52" s="21"/>
    </row>
    <row r="53" spans="1:18" x14ac:dyDescent="0.35">
      <c r="A53" s="15" t="s">
        <v>44</v>
      </c>
      <c r="B53" s="15" t="s">
        <v>45</v>
      </c>
      <c r="C53" s="15" t="s">
        <v>9</v>
      </c>
      <c r="D53" s="16">
        <v>10703</v>
      </c>
      <c r="E53" s="16">
        <v>10669</v>
      </c>
      <c r="F53" s="16">
        <v>4</v>
      </c>
      <c r="G53" s="16">
        <f t="shared" si="0"/>
        <v>10673</v>
      </c>
      <c r="H53" s="17">
        <f t="shared" si="1"/>
        <v>99.719704755675977</v>
      </c>
      <c r="I53" s="18">
        <v>100</v>
      </c>
      <c r="J53" s="19">
        <f t="shared" si="2"/>
        <v>27.264273381791828</v>
      </c>
      <c r="K53" s="20">
        <f t="shared" si="4"/>
        <v>99.614638833821928</v>
      </c>
      <c r="L53" s="21"/>
      <c r="M53" s="21"/>
      <c r="N53" s="21"/>
      <c r="O53" s="21"/>
      <c r="P53" s="21"/>
      <c r="Q53" s="21"/>
      <c r="R53" s="21"/>
    </row>
    <row r="54" spans="1:18" x14ac:dyDescent="0.35">
      <c r="A54" s="15" t="s">
        <v>44</v>
      </c>
      <c r="B54" s="15" t="s">
        <v>45</v>
      </c>
      <c r="C54" s="15" t="s">
        <v>10</v>
      </c>
      <c r="D54" s="16">
        <v>2523</v>
      </c>
      <c r="E54" s="16">
        <v>2517</v>
      </c>
      <c r="F54" s="16">
        <v>0</v>
      </c>
      <c r="G54" s="16">
        <f t="shared" si="0"/>
        <v>2517</v>
      </c>
      <c r="H54" s="17">
        <f t="shared" si="1"/>
        <v>99.76218787158146</v>
      </c>
      <c r="I54" s="18">
        <v>100</v>
      </c>
      <c r="J54" s="19">
        <f t="shared" si="2"/>
        <v>27.264273381791828</v>
      </c>
      <c r="K54" s="20">
        <f t="shared" si="4"/>
        <v>99.673046328846311</v>
      </c>
      <c r="L54" s="21"/>
      <c r="M54" s="21"/>
      <c r="N54" s="21"/>
      <c r="O54" s="21"/>
      <c r="P54" s="21"/>
      <c r="Q54" s="21"/>
      <c r="R54" s="21"/>
    </row>
    <row r="55" spans="1:18" x14ac:dyDescent="0.35">
      <c r="A55" s="15" t="s">
        <v>44</v>
      </c>
      <c r="B55" s="15" t="s">
        <v>45</v>
      </c>
      <c r="C55" s="15" t="s">
        <v>11</v>
      </c>
      <c r="D55" s="16">
        <v>8180</v>
      </c>
      <c r="E55" s="16">
        <v>8152</v>
      </c>
      <c r="F55" s="16">
        <v>4</v>
      </c>
      <c r="G55" s="16">
        <f t="shared" si="0"/>
        <v>8156</v>
      </c>
      <c r="H55" s="17">
        <f t="shared" si="1"/>
        <v>99.706601466992666</v>
      </c>
      <c r="I55" s="18">
        <v>100</v>
      </c>
      <c r="J55" s="19">
        <f t="shared" si="2"/>
        <v>27.264273381791828</v>
      </c>
      <c r="K55" s="20">
        <f t="shared" si="4"/>
        <v>99.59662390595561</v>
      </c>
      <c r="L55" s="21"/>
      <c r="M55" s="21"/>
      <c r="N55" s="21"/>
      <c r="O55" s="21"/>
      <c r="P55" s="21"/>
      <c r="Q55" s="21"/>
      <c r="R55" s="21"/>
    </row>
    <row r="56" spans="1:18" x14ac:dyDescent="0.35">
      <c r="A56" s="15" t="s">
        <v>46</v>
      </c>
      <c r="B56" s="15" t="s">
        <v>47</v>
      </c>
      <c r="C56" s="15" t="s">
        <v>9</v>
      </c>
      <c r="D56" s="16">
        <v>14967597</v>
      </c>
      <c r="E56" s="16">
        <v>10044644</v>
      </c>
      <c r="F56" s="16">
        <v>40089</v>
      </c>
      <c r="G56" s="16">
        <f t="shared" si="0"/>
        <v>10084733</v>
      </c>
      <c r="H56" s="17">
        <f t="shared" si="1"/>
        <v>67.377101347664563</v>
      </c>
      <c r="I56" s="18">
        <v>100</v>
      </c>
      <c r="J56" s="19">
        <f t="shared" si="2"/>
        <v>27.264273381791828</v>
      </c>
      <c r="K56" s="20">
        <f t="shared" si="4"/>
        <v>55.148727909774067</v>
      </c>
      <c r="L56" s="21"/>
      <c r="M56" s="21"/>
      <c r="N56" s="21"/>
      <c r="O56" s="21"/>
      <c r="P56" s="21"/>
      <c r="Q56" s="21"/>
      <c r="R56" s="21"/>
    </row>
    <row r="57" spans="1:18" x14ac:dyDescent="0.35">
      <c r="A57" s="15" t="s">
        <v>46</v>
      </c>
      <c r="B57" s="15" t="s">
        <v>47</v>
      </c>
      <c r="C57" s="15" t="s">
        <v>10</v>
      </c>
      <c r="D57" s="16">
        <v>11122365</v>
      </c>
      <c r="E57" s="16">
        <v>6479144</v>
      </c>
      <c r="F57" s="16">
        <v>36275</v>
      </c>
      <c r="G57" s="16">
        <f t="shared" si="0"/>
        <v>6515419</v>
      </c>
      <c r="H57" s="17">
        <f t="shared" si="1"/>
        <v>58.579438815395825</v>
      </c>
      <c r="I57" s="18">
        <v>100</v>
      </c>
      <c r="J57" s="19">
        <f t="shared" si="2"/>
        <v>27.264273381791828</v>
      </c>
      <c r="K57" s="20">
        <f t="shared" si="4"/>
        <v>43.053347906975837</v>
      </c>
      <c r="L57" s="21"/>
      <c r="M57" s="21"/>
      <c r="N57" s="21"/>
      <c r="O57" s="21"/>
      <c r="P57" s="21"/>
      <c r="Q57" s="21"/>
      <c r="R57" s="21"/>
    </row>
    <row r="58" spans="1:18" x14ac:dyDescent="0.35">
      <c r="A58" s="15" t="s">
        <v>46</v>
      </c>
      <c r="B58" s="15" t="s">
        <v>47</v>
      </c>
      <c r="C58" s="15" t="s">
        <v>11</v>
      </c>
      <c r="D58" s="16">
        <v>3845232</v>
      </c>
      <c r="E58" s="16">
        <v>3565500</v>
      </c>
      <c r="F58" s="16">
        <v>3814</v>
      </c>
      <c r="G58" s="16">
        <f t="shared" si="0"/>
        <v>3569314</v>
      </c>
      <c r="H58" s="17">
        <f t="shared" si="1"/>
        <v>92.824412155105335</v>
      </c>
      <c r="I58" s="18">
        <v>100</v>
      </c>
      <c r="J58" s="19">
        <f t="shared" si="2"/>
        <v>27.264273381791828</v>
      </c>
      <c r="K58" s="20">
        <f t="shared" si="4"/>
        <v>90.134713464045632</v>
      </c>
      <c r="L58" s="21"/>
      <c r="M58" s="21"/>
      <c r="N58" s="21"/>
      <c r="O58" s="21"/>
      <c r="P58" s="21"/>
      <c r="Q58" s="21"/>
      <c r="R58" s="21"/>
    </row>
    <row r="59" spans="1:18" x14ac:dyDescent="0.35">
      <c r="A59" s="15" t="s">
        <v>48</v>
      </c>
      <c r="B59" s="15" t="s">
        <v>49</v>
      </c>
      <c r="C59" s="15" t="s">
        <v>9</v>
      </c>
      <c r="D59" s="16">
        <v>23830580</v>
      </c>
      <c r="E59" s="16">
        <v>20004164</v>
      </c>
      <c r="F59" s="16">
        <v>57589</v>
      </c>
      <c r="G59" s="16">
        <f t="shared" si="0"/>
        <v>20061753</v>
      </c>
      <c r="H59" s="17">
        <f t="shared" si="1"/>
        <v>84.184912830489239</v>
      </c>
      <c r="I59" s="18">
        <v>100</v>
      </c>
      <c r="J59" s="19">
        <f t="shared" si="2"/>
        <v>27.264273381791828</v>
      </c>
      <c r="K59" s="20">
        <f t="shared" si="4"/>
        <v>78.256782595264923</v>
      </c>
      <c r="L59" s="21"/>
      <c r="M59" s="21"/>
      <c r="N59" s="21"/>
      <c r="O59" s="21"/>
      <c r="P59" s="21"/>
      <c r="Q59" s="21"/>
      <c r="R59" s="21"/>
    </row>
    <row r="60" spans="1:18" x14ac:dyDescent="0.35">
      <c r="A60" s="15" t="s">
        <v>48</v>
      </c>
      <c r="B60" s="15" t="s">
        <v>49</v>
      </c>
      <c r="C60" s="15" t="s">
        <v>10</v>
      </c>
      <c r="D60" s="16">
        <v>13016652</v>
      </c>
      <c r="E60" s="16">
        <v>9605299</v>
      </c>
      <c r="F60" s="16">
        <v>48506</v>
      </c>
      <c r="G60" s="16">
        <f t="shared" si="0"/>
        <v>9653805</v>
      </c>
      <c r="H60" s="17">
        <f t="shared" si="1"/>
        <v>74.165038751900255</v>
      </c>
      <c r="I60" s="18">
        <v>100</v>
      </c>
      <c r="J60" s="19">
        <f t="shared" si="2"/>
        <v>27.264273381791828</v>
      </c>
      <c r="K60" s="20">
        <f t="shared" si="4"/>
        <v>64.481057041324192</v>
      </c>
      <c r="L60" s="21"/>
      <c r="M60" s="21"/>
      <c r="N60" s="21"/>
      <c r="O60" s="21"/>
      <c r="P60" s="21"/>
      <c r="Q60" s="21"/>
      <c r="R60" s="21"/>
    </row>
    <row r="61" spans="1:18" x14ac:dyDescent="0.35">
      <c r="A61" s="15" t="s">
        <v>48</v>
      </c>
      <c r="B61" s="15" t="s">
        <v>49</v>
      </c>
      <c r="C61" s="15" t="s">
        <v>11</v>
      </c>
      <c r="D61" s="16">
        <v>10813928</v>
      </c>
      <c r="E61" s="16">
        <v>10398865</v>
      </c>
      <c r="F61" s="16">
        <v>9083</v>
      </c>
      <c r="G61" s="16">
        <f t="shared" si="0"/>
        <v>10407948</v>
      </c>
      <c r="H61" s="17">
        <f t="shared" si="1"/>
        <v>96.245767495400386</v>
      </c>
      <c r="I61" s="18">
        <v>100</v>
      </c>
      <c r="J61" s="19">
        <f t="shared" si="2"/>
        <v>27.264273381791828</v>
      </c>
      <c r="K61" s="20">
        <f t="shared" si="4"/>
        <v>94.838530280579064</v>
      </c>
      <c r="L61" s="21"/>
      <c r="M61" s="21"/>
      <c r="N61" s="21"/>
      <c r="O61" s="21"/>
      <c r="P61" s="21"/>
      <c r="Q61" s="21"/>
      <c r="R61" s="21"/>
    </row>
    <row r="62" spans="1:18" x14ac:dyDescent="0.35">
      <c r="A62" s="15" t="s">
        <v>50</v>
      </c>
      <c r="B62" s="15" t="s">
        <v>51</v>
      </c>
      <c r="C62" s="15" t="s">
        <v>9</v>
      </c>
      <c r="D62" s="16">
        <v>554713</v>
      </c>
      <c r="E62" s="16">
        <v>384533</v>
      </c>
      <c r="F62" s="16">
        <v>10022</v>
      </c>
      <c r="G62" s="16">
        <f t="shared" si="0"/>
        <v>394555</v>
      </c>
      <c r="H62" s="17">
        <f t="shared" si="1"/>
        <v>71.127772379590894</v>
      </c>
      <c r="I62" s="18">
        <v>100</v>
      </c>
      <c r="J62" s="19">
        <f t="shared" si="2"/>
        <v>27.264273381791828</v>
      </c>
      <c r="K62" s="20">
        <f t="shared" si="4"/>
        <v>60.305301173438167</v>
      </c>
      <c r="L62" s="21"/>
      <c r="M62" s="21"/>
      <c r="N62" s="21"/>
      <c r="O62" s="21"/>
      <c r="P62" s="21"/>
      <c r="Q62" s="21"/>
      <c r="R62" s="21"/>
    </row>
    <row r="63" spans="1:18" x14ac:dyDescent="0.35">
      <c r="A63" s="15" t="s">
        <v>50</v>
      </c>
      <c r="B63" s="15" t="s">
        <v>51</v>
      </c>
      <c r="C63" s="15" t="s">
        <v>10</v>
      </c>
      <c r="D63" s="16">
        <v>383313</v>
      </c>
      <c r="E63" s="16">
        <v>243342</v>
      </c>
      <c r="F63" s="16">
        <v>9313</v>
      </c>
      <c r="G63" s="16">
        <f t="shared" si="0"/>
        <v>252655</v>
      </c>
      <c r="H63" s="17">
        <f t="shared" si="1"/>
        <v>65.913496281107086</v>
      </c>
      <c r="I63" s="18">
        <v>100</v>
      </c>
      <c r="J63" s="19">
        <f t="shared" si="2"/>
        <v>27.264273381791828</v>
      </c>
      <c r="K63" s="20">
        <f t="shared" si="4"/>
        <v>53.136504846079411</v>
      </c>
      <c r="L63" s="21"/>
      <c r="M63" s="21"/>
      <c r="N63" s="21"/>
      <c r="O63" s="21"/>
      <c r="P63" s="21"/>
      <c r="Q63" s="21"/>
      <c r="R63" s="21"/>
    </row>
    <row r="64" spans="1:18" x14ac:dyDescent="0.35">
      <c r="A64" s="15" t="s">
        <v>50</v>
      </c>
      <c r="B64" s="15" t="s">
        <v>51</v>
      </c>
      <c r="C64" s="15" t="s">
        <v>11</v>
      </c>
      <c r="D64" s="16">
        <v>171400</v>
      </c>
      <c r="E64" s="16">
        <v>141191</v>
      </c>
      <c r="F64" s="16">
        <v>709</v>
      </c>
      <c r="G64" s="16">
        <f t="shared" si="0"/>
        <v>141900</v>
      </c>
      <c r="H64" s="17">
        <f t="shared" si="1"/>
        <v>82.788798133022169</v>
      </c>
      <c r="I64" s="18">
        <v>100</v>
      </c>
      <c r="J64" s="19">
        <f t="shared" si="2"/>
        <v>27.264273381791828</v>
      </c>
      <c r="K64" s="20">
        <f t="shared" si="4"/>
        <v>76.337348003244813</v>
      </c>
      <c r="L64" s="21"/>
      <c r="M64" s="21"/>
      <c r="N64" s="21"/>
      <c r="O64" s="21"/>
      <c r="P64" s="21"/>
      <c r="Q64" s="21"/>
      <c r="R64" s="21"/>
    </row>
    <row r="65" spans="1:18" x14ac:dyDescent="0.35">
      <c r="A65" s="15" t="s">
        <v>52</v>
      </c>
      <c r="B65" s="15" t="s">
        <v>53</v>
      </c>
      <c r="C65" s="15" t="s">
        <v>9</v>
      </c>
      <c r="D65" s="16">
        <v>538299</v>
      </c>
      <c r="E65" s="16">
        <v>327958</v>
      </c>
      <c r="F65" s="16">
        <v>4302</v>
      </c>
      <c r="G65" s="16">
        <f t="shared" si="0"/>
        <v>332260</v>
      </c>
      <c r="H65" s="17">
        <f t="shared" si="1"/>
        <v>61.724060419952473</v>
      </c>
      <c r="I65" s="18">
        <v>100</v>
      </c>
      <c r="J65" s="19">
        <f t="shared" si="2"/>
        <v>27.264273381791828</v>
      </c>
      <c r="K65" s="20">
        <f t="shared" si="4"/>
        <v>47.376700062461751</v>
      </c>
      <c r="L65" s="21"/>
      <c r="M65" s="21"/>
      <c r="N65" s="21"/>
      <c r="O65" s="21"/>
      <c r="P65" s="21"/>
      <c r="Q65" s="21"/>
      <c r="R65" s="21"/>
    </row>
    <row r="66" spans="1:18" x14ac:dyDescent="0.35">
      <c r="A66" s="15" t="s">
        <v>52</v>
      </c>
      <c r="B66" s="15" t="s">
        <v>53</v>
      </c>
      <c r="C66" s="15" t="s">
        <v>10</v>
      </c>
      <c r="D66" s="16">
        <v>422197</v>
      </c>
      <c r="E66" s="16">
        <v>217739</v>
      </c>
      <c r="F66" s="16">
        <v>4224</v>
      </c>
      <c r="G66" s="16">
        <f t="shared" si="0"/>
        <v>221963</v>
      </c>
      <c r="H66" s="17">
        <f t="shared" si="1"/>
        <v>52.573324774927343</v>
      </c>
      <c r="I66" s="18">
        <v>100</v>
      </c>
      <c r="J66" s="19">
        <f t="shared" si="2"/>
        <v>27.264273381791828</v>
      </c>
      <c r="K66" s="20">
        <f t="shared" si="4"/>
        <v>34.79590095522579</v>
      </c>
      <c r="L66" s="21"/>
      <c r="M66" s="21"/>
      <c r="N66" s="21"/>
      <c r="O66" s="21"/>
      <c r="P66" s="21"/>
      <c r="Q66" s="21"/>
      <c r="R66" s="21"/>
    </row>
    <row r="67" spans="1:18" x14ac:dyDescent="0.35">
      <c r="A67" s="15" t="s">
        <v>52</v>
      </c>
      <c r="B67" s="15" t="s">
        <v>53</v>
      </c>
      <c r="C67" s="15" t="s">
        <v>11</v>
      </c>
      <c r="D67" s="16">
        <v>116102</v>
      </c>
      <c r="E67" s="16">
        <v>110219</v>
      </c>
      <c r="F67" s="16">
        <v>78</v>
      </c>
      <c r="G67" s="16">
        <f t="shared" si="0"/>
        <v>110297</v>
      </c>
      <c r="H67" s="17">
        <f t="shared" si="1"/>
        <v>95.000086131160529</v>
      </c>
      <c r="I67" s="18">
        <v>100</v>
      </c>
      <c r="J67" s="19">
        <f t="shared" si="2"/>
        <v>27.264273381791828</v>
      </c>
      <c r="K67" s="20">
        <f t="shared" si="4"/>
        <v>93.125917480574358</v>
      </c>
      <c r="L67" s="21"/>
      <c r="M67" s="21"/>
      <c r="N67" s="21"/>
      <c r="O67" s="21"/>
      <c r="P67" s="21"/>
      <c r="Q67" s="21"/>
      <c r="R67" s="21"/>
    </row>
    <row r="68" spans="1:18" x14ac:dyDescent="0.35">
      <c r="A68" s="15" t="s">
        <v>54</v>
      </c>
      <c r="B68" s="15" t="s">
        <v>55</v>
      </c>
      <c r="C68" s="15" t="s">
        <v>9</v>
      </c>
      <c r="D68" s="16">
        <v>221077</v>
      </c>
      <c r="E68" s="16">
        <v>186155</v>
      </c>
      <c r="F68" s="16">
        <v>2936</v>
      </c>
      <c r="G68" s="16">
        <f t="shared" si="0"/>
        <v>189091</v>
      </c>
      <c r="H68" s="17">
        <f t="shared" si="1"/>
        <v>85.531737810807996</v>
      </c>
      <c r="I68" s="18">
        <v>100</v>
      </c>
      <c r="J68" s="19">
        <f t="shared" si="2"/>
        <v>27.264273381791828</v>
      </c>
      <c r="K68" s="20">
        <f t="shared" si="4"/>
        <v>80.108451703333756</v>
      </c>
      <c r="L68" s="21"/>
      <c r="M68" s="21"/>
      <c r="N68" s="21"/>
      <c r="O68" s="21"/>
      <c r="P68" s="21"/>
      <c r="Q68" s="21"/>
      <c r="R68" s="21"/>
    </row>
    <row r="69" spans="1:18" x14ac:dyDescent="0.35">
      <c r="A69" s="15" t="s">
        <v>54</v>
      </c>
      <c r="B69" s="15" t="s">
        <v>55</v>
      </c>
      <c r="C69" s="15" t="s">
        <v>10</v>
      </c>
      <c r="D69" s="16">
        <v>104874</v>
      </c>
      <c r="E69" s="16">
        <v>72138</v>
      </c>
      <c r="F69" s="16">
        <v>2872</v>
      </c>
      <c r="G69" s="16">
        <f t="shared" si="0"/>
        <v>75010</v>
      </c>
      <c r="H69" s="17">
        <f t="shared" si="1"/>
        <v>71.523923946831431</v>
      </c>
      <c r="I69" s="18">
        <v>100</v>
      </c>
      <c r="J69" s="19">
        <f t="shared" si="2"/>
        <v>27.264273381791828</v>
      </c>
      <c r="K69" s="20">
        <f t="shared" si="4"/>
        <v>60.849946268303235</v>
      </c>
      <c r="L69" s="21"/>
      <c r="M69" s="21"/>
      <c r="N69" s="21"/>
      <c r="O69" s="21"/>
      <c r="P69" s="21"/>
      <c r="Q69" s="21"/>
      <c r="R69" s="21"/>
    </row>
    <row r="70" spans="1:18" x14ac:dyDescent="0.35">
      <c r="A70" s="15" t="s">
        <v>54</v>
      </c>
      <c r="B70" s="15" t="s">
        <v>55</v>
      </c>
      <c r="C70" s="15" t="s">
        <v>11</v>
      </c>
      <c r="D70" s="16">
        <v>116203</v>
      </c>
      <c r="E70" s="16">
        <v>114017</v>
      </c>
      <c r="F70" s="16">
        <v>64</v>
      </c>
      <c r="G70" s="16">
        <f t="shared" si="0"/>
        <v>114081</v>
      </c>
      <c r="H70" s="17">
        <f t="shared" si="1"/>
        <v>98.173885355799769</v>
      </c>
      <c r="I70" s="18">
        <v>100</v>
      </c>
      <c r="J70" s="19">
        <f t="shared" si="2"/>
        <v>27.264273381791828</v>
      </c>
      <c r="K70" s="20">
        <f t="shared" si="4"/>
        <v>97.489384200716714</v>
      </c>
      <c r="L70" s="21"/>
      <c r="M70" s="21"/>
      <c r="N70" s="21"/>
      <c r="O70" s="21"/>
      <c r="P70" s="21"/>
      <c r="Q70" s="21"/>
      <c r="R70" s="21"/>
    </row>
    <row r="71" spans="1:18" x14ac:dyDescent="0.35">
      <c r="A71" s="15" t="s">
        <v>56</v>
      </c>
      <c r="B71" s="15" t="s">
        <v>57</v>
      </c>
      <c r="C71" s="15" t="s">
        <v>9</v>
      </c>
      <c r="D71" s="16">
        <v>399965</v>
      </c>
      <c r="E71" s="16">
        <v>326405</v>
      </c>
      <c r="F71" s="16">
        <v>1257</v>
      </c>
      <c r="G71" s="16">
        <f t="shared" si="0"/>
        <v>327662</v>
      </c>
      <c r="H71" s="17">
        <f t="shared" si="1"/>
        <v>81.922668233470432</v>
      </c>
      <c r="I71" s="18">
        <v>100</v>
      </c>
      <c r="J71" s="19">
        <f t="shared" si="2"/>
        <v>27.264273381791828</v>
      </c>
      <c r="K71" s="20">
        <f t="shared" si="4"/>
        <v>75.146557810004452</v>
      </c>
      <c r="L71" s="21"/>
      <c r="M71" s="21"/>
      <c r="N71" s="21"/>
      <c r="O71" s="21"/>
      <c r="P71" s="21"/>
      <c r="Q71" s="21"/>
      <c r="R71" s="21"/>
    </row>
    <row r="72" spans="1:18" x14ac:dyDescent="0.35">
      <c r="A72" s="15" t="s">
        <v>56</v>
      </c>
      <c r="B72" s="15" t="s">
        <v>57</v>
      </c>
      <c r="C72" s="15" t="s">
        <v>10</v>
      </c>
      <c r="D72" s="16">
        <v>284911</v>
      </c>
      <c r="E72" s="16">
        <v>214319</v>
      </c>
      <c r="F72" s="16">
        <v>1163</v>
      </c>
      <c r="G72" s="16">
        <f t="shared" si="0"/>
        <v>215482</v>
      </c>
      <c r="H72" s="17">
        <f t="shared" si="1"/>
        <v>75.631337505396417</v>
      </c>
      <c r="I72" s="18">
        <v>100</v>
      </c>
      <c r="J72" s="19">
        <f t="shared" si="2"/>
        <v>27.264273381791828</v>
      </c>
      <c r="K72" s="20">
        <f t="shared" si="4"/>
        <v>66.496983494073874</v>
      </c>
      <c r="L72" s="21"/>
      <c r="M72" s="21"/>
      <c r="N72" s="21"/>
      <c r="O72" s="21"/>
      <c r="P72" s="21"/>
      <c r="Q72" s="21"/>
      <c r="R72" s="21"/>
    </row>
    <row r="73" spans="1:18" x14ac:dyDescent="0.35">
      <c r="A73" s="15" t="s">
        <v>56</v>
      </c>
      <c r="B73" s="15" t="s">
        <v>57</v>
      </c>
      <c r="C73" s="15" t="s">
        <v>11</v>
      </c>
      <c r="D73" s="16">
        <v>115054</v>
      </c>
      <c r="E73" s="16">
        <v>112086</v>
      </c>
      <c r="F73" s="16">
        <v>94</v>
      </c>
      <c r="G73" s="16">
        <f t="shared" si="0"/>
        <v>112180</v>
      </c>
      <c r="H73" s="17">
        <f t="shared" si="1"/>
        <v>97.502042519164917</v>
      </c>
      <c r="I73" s="18">
        <v>100</v>
      </c>
      <c r="J73" s="19">
        <f t="shared" si="2"/>
        <v>27.264273381791828</v>
      </c>
      <c r="K73" s="20">
        <f t="shared" si="4"/>
        <v>96.565707669427809</v>
      </c>
      <c r="L73" s="21"/>
      <c r="M73" s="21"/>
      <c r="N73" s="21"/>
      <c r="O73" s="21"/>
      <c r="P73" s="21"/>
      <c r="Q73" s="21"/>
      <c r="R73" s="21"/>
    </row>
    <row r="74" spans="1:18" x14ac:dyDescent="0.35">
      <c r="A74" s="15" t="s">
        <v>58</v>
      </c>
      <c r="B74" s="15" t="s">
        <v>59</v>
      </c>
      <c r="C74" s="15" t="s">
        <v>9</v>
      </c>
      <c r="D74" s="16">
        <v>3340538</v>
      </c>
      <c r="E74" s="16">
        <v>3310809</v>
      </c>
      <c r="F74" s="16">
        <v>1621</v>
      </c>
      <c r="G74" s="16">
        <f t="shared" si="0"/>
        <v>3312430</v>
      </c>
      <c r="H74" s="17">
        <f t="shared" si="1"/>
        <v>99.15857864810998</v>
      </c>
      <c r="I74" s="18">
        <v>100</v>
      </c>
      <c r="J74" s="19">
        <f t="shared" si="2"/>
        <v>27.264273381791828</v>
      </c>
      <c r="K74" s="20">
        <f t="shared" si="4"/>
        <v>98.843180111052348</v>
      </c>
      <c r="L74" s="21"/>
      <c r="M74" s="21"/>
      <c r="N74" s="21"/>
      <c r="O74" s="21"/>
      <c r="P74" s="21"/>
      <c r="Q74" s="21"/>
      <c r="R74" s="21"/>
    </row>
    <row r="75" spans="1:18" x14ac:dyDescent="0.35">
      <c r="A75" s="15" t="s">
        <v>58</v>
      </c>
      <c r="B75" s="15" t="s">
        <v>59</v>
      </c>
      <c r="C75" s="15" t="s">
        <v>10</v>
      </c>
      <c r="D75" s="16">
        <v>79115</v>
      </c>
      <c r="E75" s="16">
        <v>77366</v>
      </c>
      <c r="F75" s="16">
        <v>65</v>
      </c>
      <c r="G75" s="16">
        <f t="shared" si="0"/>
        <v>77431</v>
      </c>
      <c r="H75" s="17">
        <f t="shared" si="1"/>
        <v>97.871452948239906</v>
      </c>
      <c r="I75" s="18">
        <v>100</v>
      </c>
      <c r="J75" s="19">
        <f t="shared" si="2"/>
        <v>27.264273381791828</v>
      </c>
      <c r="K75" s="20">
        <f t="shared" si="4"/>
        <v>97.073587972891374</v>
      </c>
      <c r="L75" s="21"/>
      <c r="M75" s="21"/>
      <c r="N75" s="21"/>
      <c r="O75" s="21"/>
      <c r="P75" s="21"/>
      <c r="Q75" s="21"/>
      <c r="R75" s="21"/>
    </row>
    <row r="76" spans="1:18" x14ac:dyDescent="0.35">
      <c r="A76" s="15" t="s">
        <v>58</v>
      </c>
      <c r="B76" s="15" t="s">
        <v>59</v>
      </c>
      <c r="C76" s="15" t="s">
        <v>11</v>
      </c>
      <c r="D76" s="16">
        <v>3261423</v>
      </c>
      <c r="E76" s="16">
        <v>3233443</v>
      </c>
      <c r="F76" s="16">
        <v>1556</v>
      </c>
      <c r="G76" s="16">
        <f t="shared" si="0"/>
        <v>3234999</v>
      </c>
      <c r="H76" s="17">
        <f t="shared" si="1"/>
        <v>99.189801506888259</v>
      </c>
      <c r="I76" s="18">
        <v>100</v>
      </c>
      <c r="J76" s="19">
        <f t="shared" si="2"/>
        <v>27.264273381791828</v>
      </c>
      <c r="K76" s="20">
        <f t="shared" si="4"/>
        <v>98.886106552060042</v>
      </c>
      <c r="L76" s="21"/>
      <c r="M76" s="21"/>
      <c r="N76" s="21"/>
      <c r="O76" s="21"/>
      <c r="P76" s="21"/>
      <c r="Q76" s="21"/>
      <c r="R76" s="21"/>
    </row>
    <row r="77" spans="1:18" x14ac:dyDescent="0.35">
      <c r="A77" s="15" t="s">
        <v>60</v>
      </c>
      <c r="B77" s="15" t="s">
        <v>61</v>
      </c>
      <c r="C77" s="15" t="s">
        <v>9</v>
      </c>
      <c r="D77" s="16">
        <v>9661085</v>
      </c>
      <c r="E77" s="16">
        <v>4155886</v>
      </c>
      <c r="F77" s="16">
        <v>34216</v>
      </c>
      <c r="G77" s="16">
        <f t="shared" si="0"/>
        <v>4190102</v>
      </c>
      <c r="H77" s="17">
        <f t="shared" si="1"/>
        <v>43.370925729356486</v>
      </c>
      <c r="I77" s="18">
        <v>100</v>
      </c>
      <c r="J77" s="19">
        <f t="shared" si="2"/>
        <v>27.264273381791828</v>
      </c>
      <c r="K77" s="20">
        <f t="shared" si="4"/>
        <v>22.144072928712074</v>
      </c>
      <c r="L77" s="21"/>
      <c r="M77" s="21"/>
      <c r="N77" s="21"/>
      <c r="O77" s="21"/>
      <c r="P77" s="21"/>
      <c r="Q77" s="21"/>
      <c r="R77" s="21"/>
    </row>
    <row r="78" spans="1:18" x14ac:dyDescent="0.35">
      <c r="A78" s="15" t="s">
        <v>60</v>
      </c>
      <c r="B78" s="15" t="s">
        <v>61</v>
      </c>
      <c r="C78" s="15" t="s">
        <v>10</v>
      </c>
      <c r="D78" s="16">
        <v>8144012</v>
      </c>
      <c r="E78" s="16">
        <v>2895252</v>
      </c>
      <c r="F78" s="16">
        <v>31870</v>
      </c>
      <c r="G78" s="16">
        <f t="shared" si="0"/>
        <v>2927122</v>
      </c>
      <c r="H78" s="17">
        <f t="shared" si="1"/>
        <v>35.94201482021392</v>
      </c>
      <c r="I78" s="18">
        <v>100</v>
      </c>
      <c r="J78" s="19">
        <f t="shared" si="2"/>
        <v>27.264273381791828</v>
      </c>
      <c r="K78" s="20">
        <f t="shared" si="4"/>
        <v>11.93050766368472</v>
      </c>
      <c r="L78" s="21"/>
      <c r="M78" s="21"/>
      <c r="N78" s="21"/>
      <c r="O78" s="21"/>
      <c r="P78" s="21"/>
      <c r="Q78" s="21"/>
      <c r="R78" s="21"/>
    </row>
    <row r="79" spans="1:18" x14ac:dyDescent="0.35">
      <c r="A79" s="15" t="s">
        <v>60</v>
      </c>
      <c r="B79" s="15" t="s">
        <v>61</v>
      </c>
      <c r="C79" s="15" t="s">
        <v>11</v>
      </c>
      <c r="D79" s="16">
        <v>1517073</v>
      </c>
      <c r="E79" s="16">
        <v>1260634</v>
      </c>
      <c r="F79" s="16">
        <v>2346</v>
      </c>
      <c r="G79" s="16">
        <f t="shared" si="0"/>
        <v>1262980</v>
      </c>
      <c r="H79" s="17">
        <f t="shared" si="1"/>
        <v>83.251102616683568</v>
      </c>
      <c r="I79" s="18">
        <v>100</v>
      </c>
      <c r="J79" s="19">
        <f t="shared" si="2"/>
        <v>27.264273381791828</v>
      </c>
      <c r="K79" s="20">
        <f t="shared" si="4"/>
        <v>76.972942786105847</v>
      </c>
      <c r="L79" s="21"/>
      <c r="M79" s="21"/>
      <c r="N79" s="21"/>
      <c r="O79" s="21"/>
      <c r="P79" s="21"/>
      <c r="Q79" s="21"/>
      <c r="R79" s="21"/>
    </row>
    <row r="80" spans="1:18" x14ac:dyDescent="0.35">
      <c r="A80" s="15" t="s">
        <v>62</v>
      </c>
      <c r="B80" s="15" t="s">
        <v>63</v>
      </c>
      <c r="C80" s="15" t="s">
        <v>9</v>
      </c>
      <c r="D80" s="16">
        <v>301276</v>
      </c>
      <c r="E80" s="16">
        <v>294205</v>
      </c>
      <c r="F80" s="16">
        <v>30</v>
      </c>
      <c r="G80" s="16">
        <f t="shared" si="0"/>
        <v>294235</v>
      </c>
      <c r="H80" s="17">
        <f t="shared" si="1"/>
        <v>97.662940293949731</v>
      </c>
      <c r="I80" s="18">
        <v>100</v>
      </c>
      <c r="J80" s="19">
        <f t="shared" si="2"/>
        <v>27.264273381791828</v>
      </c>
      <c r="K80" s="20">
        <f t="shared" si="4"/>
        <v>96.786916396233224</v>
      </c>
      <c r="L80" s="21"/>
      <c r="M80" s="21"/>
      <c r="N80" s="21"/>
      <c r="O80" s="21"/>
      <c r="P80" s="21"/>
      <c r="Q80" s="21"/>
      <c r="R80" s="21"/>
    </row>
    <row r="81" spans="1:18" x14ac:dyDescent="0.35">
      <c r="A81" s="15" t="s">
        <v>62</v>
      </c>
      <c r="B81" s="15" t="s">
        <v>63</v>
      </c>
      <c r="C81" s="15" t="s">
        <v>10</v>
      </c>
      <c r="D81" s="16">
        <v>95133</v>
      </c>
      <c r="E81" s="16">
        <v>91105</v>
      </c>
      <c r="F81" s="16">
        <v>22</v>
      </c>
      <c r="G81" s="16">
        <f t="shared" si="0"/>
        <v>91127</v>
      </c>
      <c r="H81" s="17">
        <f t="shared" si="1"/>
        <v>95.789053220228524</v>
      </c>
      <c r="I81" s="18">
        <v>100</v>
      </c>
      <c r="J81" s="19">
        <f t="shared" si="2"/>
        <v>27.264273381791828</v>
      </c>
      <c r="K81" s="20">
        <f t="shared" si="4"/>
        <v>94.210621141004268</v>
      </c>
      <c r="L81" s="21"/>
      <c r="M81" s="21"/>
      <c r="N81" s="21"/>
      <c r="O81" s="21"/>
      <c r="P81" s="21"/>
      <c r="Q81" s="21"/>
      <c r="R81" s="21"/>
    </row>
    <row r="82" spans="1:18" x14ac:dyDescent="0.35">
      <c r="A82" s="15" t="s">
        <v>62</v>
      </c>
      <c r="B82" s="15" t="s">
        <v>63</v>
      </c>
      <c r="C82" s="15" t="s">
        <v>11</v>
      </c>
      <c r="D82" s="16">
        <v>206143</v>
      </c>
      <c r="E82" s="16">
        <v>203100</v>
      </c>
      <c r="F82" s="16">
        <v>8</v>
      </c>
      <c r="G82" s="16">
        <f t="shared" si="0"/>
        <v>203108</v>
      </c>
      <c r="H82" s="17">
        <f t="shared" si="1"/>
        <v>98.527721048010363</v>
      </c>
      <c r="I82" s="18">
        <v>100</v>
      </c>
      <c r="J82" s="19">
        <f t="shared" si="2"/>
        <v>27.264273381791828</v>
      </c>
      <c r="K82" s="20">
        <f t="shared" si="4"/>
        <v>97.975851730034037</v>
      </c>
      <c r="L82" s="21"/>
      <c r="M82" s="21"/>
      <c r="N82" s="21"/>
      <c r="O82" s="21"/>
      <c r="P82" s="21"/>
      <c r="Q82" s="21"/>
      <c r="R82" s="21"/>
    </row>
    <row r="83" spans="1:18" x14ac:dyDescent="0.35">
      <c r="A83" s="15" t="s">
        <v>64</v>
      </c>
      <c r="B83" s="15" t="s">
        <v>65</v>
      </c>
      <c r="C83" s="15" t="s">
        <v>9</v>
      </c>
      <c r="D83" s="16">
        <v>5409699</v>
      </c>
      <c r="E83" s="16">
        <v>5225793</v>
      </c>
      <c r="F83" s="16">
        <v>5754</v>
      </c>
      <c r="G83" s="16">
        <f t="shared" si="0"/>
        <v>5231547</v>
      </c>
      <c r="H83" s="17">
        <f t="shared" si="1"/>
        <v>96.706803835111714</v>
      </c>
      <c r="I83" s="18">
        <v>100</v>
      </c>
      <c r="J83" s="19">
        <f t="shared" si="2"/>
        <v>27.264273381791828</v>
      </c>
      <c r="K83" s="20">
        <f t="shared" si="4"/>
        <v>95.472381568174384</v>
      </c>
      <c r="L83" s="21"/>
      <c r="M83" s="21"/>
      <c r="N83" s="21"/>
      <c r="O83" s="21"/>
      <c r="P83" s="21"/>
      <c r="Q83" s="21"/>
      <c r="R83" s="21"/>
    </row>
    <row r="84" spans="1:18" x14ac:dyDescent="0.35">
      <c r="A84" s="15" t="s">
        <v>64</v>
      </c>
      <c r="B84" s="15" t="s">
        <v>65</v>
      </c>
      <c r="C84" s="15" t="s">
        <v>10</v>
      </c>
      <c r="D84" s="16">
        <v>3315632</v>
      </c>
      <c r="E84" s="16">
        <v>3166394</v>
      </c>
      <c r="F84" s="16">
        <v>4431</v>
      </c>
      <c r="G84" s="16">
        <f t="shared" si="0"/>
        <v>3170825</v>
      </c>
      <c r="H84" s="17">
        <f t="shared" si="1"/>
        <v>95.632597344940578</v>
      </c>
      <c r="I84" s="18">
        <v>100</v>
      </c>
      <c r="J84" s="19">
        <f t="shared" si="2"/>
        <v>27.264273381791828</v>
      </c>
      <c r="K84" s="20">
        <f t="shared" si="4"/>
        <v>93.995519316134647</v>
      </c>
      <c r="L84" s="21"/>
      <c r="M84" s="21"/>
      <c r="N84" s="21"/>
      <c r="O84" s="21"/>
      <c r="P84" s="21"/>
      <c r="Q84" s="21"/>
      <c r="R84" s="21"/>
    </row>
    <row r="85" spans="1:18" x14ac:dyDescent="0.35">
      <c r="A85" s="15" t="s">
        <v>64</v>
      </c>
      <c r="B85" s="15" t="s">
        <v>65</v>
      </c>
      <c r="C85" s="15" t="s">
        <v>11</v>
      </c>
      <c r="D85" s="16">
        <v>2094067</v>
      </c>
      <c r="E85" s="16">
        <v>2059399</v>
      </c>
      <c r="F85" s="16">
        <v>1323</v>
      </c>
      <c r="G85" s="16">
        <f t="shared" si="0"/>
        <v>2060722</v>
      </c>
      <c r="H85" s="17">
        <f t="shared" si="1"/>
        <v>98.407644072515353</v>
      </c>
      <c r="I85" s="18">
        <v>100</v>
      </c>
      <c r="J85" s="19">
        <f t="shared" si="2"/>
        <v>27.264273381791828</v>
      </c>
      <c r="K85" s="20">
        <f t="shared" si="4"/>
        <v>97.810765078565908</v>
      </c>
      <c r="L85" s="21"/>
      <c r="M85" s="21"/>
      <c r="N85" s="21"/>
      <c r="O85" s="21"/>
      <c r="P85" s="21"/>
      <c r="Q85" s="21"/>
      <c r="R85" s="21"/>
    </row>
    <row r="86" spans="1:18" x14ac:dyDescent="0.35">
      <c r="A86" s="15" t="s">
        <v>66</v>
      </c>
      <c r="B86" s="15" t="s">
        <v>67</v>
      </c>
      <c r="C86" s="15" t="s">
        <v>9</v>
      </c>
      <c r="D86" s="16">
        <v>12581303</v>
      </c>
      <c r="E86" s="16">
        <v>8430040</v>
      </c>
      <c r="F86" s="16">
        <v>78212</v>
      </c>
      <c r="G86" s="16">
        <f t="shared" si="0"/>
        <v>8508252</v>
      </c>
      <c r="H86" s="17">
        <f t="shared" si="1"/>
        <v>67.626159230089286</v>
      </c>
      <c r="I86" s="18">
        <v>100</v>
      </c>
      <c r="J86" s="19">
        <f t="shared" si="2"/>
        <v>27.264273381791828</v>
      </c>
      <c r="K86" s="20">
        <f t="shared" si="4"/>
        <v>55.491142695470828</v>
      </c>
      <c r="L86" s="21"/>
      <c r="M86" s="21"/>
      <c r="N86" s="21"/>
      <c r="O86" s="21"/>
      <c r="P86" s="21"/>
      <c r="Q86" s="21"/>
      <c r="R86" s="21"/>
    </row>
    <row r="87" spans="1:18" x14ac:dyDescent="0.35">
      <c r="A87" s="15" t="s">
        <v>66</v>
      </c>
      <c r="B87" s="15" t="s">
        <v>67</v>
      </c>
      <c r="C87" s="15" t="s">
        <v>10</v>
      </c>
      <c r="D87" s="16">
        <v>9490363</v>
      </c>
      <c r="E87" s="16">
        <v>5528360</v>
      </c>
      <c r="F87" s="16">
        <v>75583</v>
      </c>
      <c r="G87" s="16">
        <f t="shared" si="0"/>
        <v>5603943</v>
      </c>
      <c r="H87" s="17">
        <f t="shared" si="1"/>
        <v>59.048774003691953</v>
      </c>
      <c r="I87" s="18">
        <v>100</v>
      </c>
      <c r="J87" s="19">
        <f t="shared" si="2"/>
        <v>27.264273381791828</v>
      </c>
      <c r="K87" s="20">
        <f t="shared" si="4"/>
        <v>43.698608785113045</v>
      </c>
      <c r="L87" s="21"/>
      <c r="M87" s="21"/>
      <c r="N87" s="21"/>
      <c r="O87" s="21"/>
      <c r="P87" s="21"/>
      <c r="Q87" s="21"/>
      <c r="R87" s="21"/>
    </row>
    <row r="88" spans="1:18" x14ac:dyDescent="0.35">
      <c r="A88" s="15" t="s">
        <v>66</v>
      </c>
      <c r="B88" s="15" t="s">
        <v>67</v>
      </c>
      <c r="C88" s="15" t="s">
        <v>11</v>
      </c>
      <c r="D88" s="16">
        <v>3090940</v>
      </c>
      <c r="E88" s="16">
        <v>2901680</v>
      </c>
      <c r="F88" s="16">
        <v>2629</v>
      </c>
      <c r="G88" s="16">
        <f t="shared" si="0"/>
        <v>2904309</v>
      </c>
      <c r="H88" s="17">
        <f t="shared" si="1"/>
        <v>93.961998615307962</v>
      </c>
      <c r="I88" s="18">
        <v>100</v>
      </c>
      <c r="J88" s="19">
        <f t="shared" si="2"/>
        <v>27.264273381791828</v>
      </c>
      <c r="K88" s="20">
        <f t="shared" si="4"/>
        <v>91.698713045948281</v>
      </c>
      <c r="L88" s="21"/>
      <c r="M88" s="21"/>
      <c r="N88" s="21"/>
      <c r="O88" s="21"/>
      <c r="P88" s="21"/>
      <c r="Q88" s="21"/>
      <c r="R88" s="21"/>
    </row>
    <row r="89" spans="1:18" x14ac:dyDescent="0.35">
      <c r="A89" s="15" t="s">
        <v>68</v>
      </c>
      <c r="B89" s="15" t="s">
        <v>69</v>
      </c>
      <c r="C89" s="15" t="s">
        <v>9</v>
      </c>
      <c r="D89" s="16">
        <v>128131</v>
      </c>
      <c r="E89" s="16">
        <v>118578</v>
      </c>
      <c r="F89" s="16">
        <v>305</v>
      </c>
      <c r="G89" s="16">
        <f t="shared" si="0"/>
        <v>118883</v>
      </c>
      <c r="H89" s="17">
        <f t="shared" si="1"/>
        <v>92.782386776033903</v>
      </c>
      <c r="I89" s="18">
        <v>100</v>
      </c>
      <c r="J89" s="19">
        <f t="shared" si="2"/>
        <v>27.264273381791828</v>
      </c>
      <c r="K89" s="20">
        <f t="shared" si="4"/>
        <v>90.076935284015875</v>
      </c>
      <c r="L89" s="21"/>
      <c r="M89" s="21"/>
      <c r="N89" s="21"/>
      <c r="O89" s="21"/>
      <c r="P89" s="21"/>
      <c r="Q89" s="21"/>
      <c r="R89" s="21"/>
    </row>
    <row r="90" spans="1:18" x14ac:dyDescent="0.35">
      <c r="A90" s="15" t="s">
        <v>68</v>
      </c>
      <c r="B90" s="15" t="s">
        <v>69</v>
      </c>
      <c r="C90" s="15" t="s">
        <v>10</v>
      </c>
      <c r="D90" s="16">
        <v>92370</v>
      </c>
      <c r="E90" s="16">
        <v>83277</v>
      </c>
      <c r="F90" s="16">
        <v>293</v>
      </c>
      <c r="G90" s="16">
        <f t="shared" si="0"/>
        <v>83570</v>
      </c>
      <c r="H90" s="17">
        <f t="shared" si="1"/>
        <v>90.473097325971636</v>
      </c>
      <c r="I90" s="18">
        <v>100</v>
      </c>
      <c r="J90" s="19">
        <f t="shared" si="2"/>
        <v>27.264273381791828</v>
      </c>
      <c r="K90" s="20">
        <f t="shared" si="4"/>
        <v>86.902031344190263</v>
      </c>
      <c r="L90" s="21"/>
      <c r="M90" s="21"/>
      <c r="N90" s="21"/>
      <c r="O90" s="21"/>
      <c r="P90" s="21"/>
      <c r="Q90" s="21"/>
      <c r="R90" s="21"/>
    </row>
    <row r="91" spans="1:18" x14ac:dyDescent="0.35">
      <c r="A91" s="15" t="s">
        <v>68</v>
      </c>
      <c r="B91" s="15" t="s">
        <v>69</v>
      </c>
      <c r="C91" s="15" t="s">
        <v>11</v>
      </c>
      <c r="D91" s="16">
        <v>35761</v>
      </c>
      <c r="E91" s="16">
        <v>35301</v>
      </c>
      <c r="F91" s="16">
        <v>12</v>
      </c>
      <c r="G91" s="16">
        <f t="shared" si="0"/>
        <v>35313</v>
      </c>
      <c r="H91" s="17">
        <f t="shared" si="1"/>
        <v>98.747238611895639</v>
      </c>
      <c r="I91" s="18">
        <v>100</v>
      </c>
      <c r="J91" s="19">
        <f t="shared" si="2"/>
        <v>27.264273381791828</v>
      </c>
      <c r="K91" s="20">
        <f t="shared" si="4"/>
        <v>98.277653298660042</v>
      </c>
      <c r="L91" s="21"/>
      <c r="M91" s="21"/>
      <c r="N91" s="21"/>
      <c r="O91" s="21"/>
      <c r="P91" s="21"/>
      <c r="Q91" s="21"/>
      <c r="R91" s="21"/>
    </row>
    <row r="92" spans="1:18" x14ac:dyDescent="0.35">
      <c r="A92" s="15" t="s">
        <v>70</v>
      </c>
      <c r="B92" s="15" t="s">
        <v>71</v>
      </c>
      <c r="C92" s="15" t="s">
        <v>9</v>
      </c>
      <c r="D92" s="16">
        <v>18493003</v>
      </c>
      <c r="E92" s="16">
        <v>17265059</v>
      </c>
      <c r="F92" s="16">
        <v>13669</v>
      </c>
      <c r="G92" s="16">
        <f t="shared" si="0"/>
        <v>17278728</v>
      </c>
      <c r="H92" s="17">
        <f t="shared" si="1"/>
        <v>93.433867933726063</v>
      </c>
      <c r="I92" s="18">
        <v>100</v>
      </c>
      <c r="J92" s="19">
        <f t="shared" si="2"/>
        <v>27.264273381791828</v>
      </c>
      <c r="K92" s="20">
        <f t="shared" si="4"/>
        <v>90.972617760815481</v>
      </c>
      <c r="L92" s="21"/>
      <c r="M92" s="21"/>
      <c r="N92" s="21"/>
      <c r="O92" s="21"/>
      <c r="P92" s="21"/>
      <c r="Q92" s="21"/>
      <c r="R92" s="21"/>
    </row>
    <row r="93" spans="1:18" x14ac:dyDescent="0.35">
      <c r="A93" s="15" t="s">
        <v>70</v>
      </c>
      <c r="B93" s="15" t="s">
        <v>71</v>
      </c>
      <c r="C93" s="15" t="s">
        <v>10</v>
      </c>
      <c r="D93" s="16">
        <v>9563899</v>
      </c>
      <c r="E93" s="16">
        <v>8683426</v>
      </c>
      <c r="F93" s="16">
        <v>8720</v>
      </c>
      <c r="G93" s="16">
        <f t="shared" si="0"/>
        <v>8692146</v>
      </c>
      <c r="H93" s="17">
        <f t="shared" si="1"/>
        <v>90.884962294143847</v>
      </c>
      <c r="I93" s="18">
        <v>100</v>
      </c>
      <c r="J93" s="19">
        <f t="shared" si="2"/>
        <v>27.264273381791828</v>
      </c>
      <c r="K93" s="20">
        <f t="shared" si="4"/>
        <v>87.468279854133797</v>
      </c>
      <c r="L93" s="21"/>
      <c r="M93" s="21"/>
      <c r="N93" s="21"/>
      <c r="O93" s="21"/>
      <c r="P93" s="21"/>
      <c r="Q93" s="21"/>
      <c r="R93" s="21"/>
    </row>
    <row r="94" spans="1:18" x14ac:dyDescent="0.35">
      <c r="A94" s="15" t="s">
        <v>70</v>
      </c>
      <c r="B94" s="15" t="s">
        <v>71</v>
      </c>
      <c r="C94" s="15" t="s">
        <v>11</v>
      </c>
      <c r="D94" s="16">
        <v>8929104</v>
      </c>
      <c r="E94" s="16">
        <v>8581633</v>
      </c>
      <c r="F94" s="16">
        <v>4949</v>
      </c>
      <c r="G94" s="16">
        <f t="shared" si="0"/>
        <v>8586582</v>
      </c>
      <c r="H94" s="17">
        <f t="shared" si="1"/>
        <v>96.163982410777166</v>
      </c>
      <c r="I94" s="18">
        <v>100</v>
      </c>
      <c r="J94" s="19">
        <f t="shared" si="2"/>
        <v>27.264273381791828</v>
      </c>
      <c r="K94" s="20">
        <f t="shared" si="4"/>
        <v>94.72608885952539</v>
      </c>
      <c r="L94" s="21"/>
      <c r="M94" s="21"/>
      <c r="N94" s="21"/>
      <c r="O94" s="21"/>
      <c r="P94" s="21"/>
      <c r="Q94" s="21"/>
      <c r="R94" s="21"/>
    </row>
    <row r="95" spans="1:18" x14ac:dyDescent="0.35">
      <c r="A95" s="15" t="s">
        <v>72</v>
      </c>
      <c r="B95" s="15" t="s">
        <v>73</v>
      </c>
      <c r="C95" s="15" t="s">
        <v>9</v>
      </c>
      <c r="D95" s="16">
        <v>842781</v>
      </c>
      <c r="E95" s="16">
        <v>576787</v>
      </c>
      <c r="F95" s="16">
        <v>15868</v>
      </c>
      <c r="G95" s="16">
        <f t="shared" si="0"/>
        <v>592655</v>
      </c>
      <c r="H95" s="17">
        <f t="shared" si="1"/>
        <v>70.321352759495042</v>
      </c>
      <c r="I95" s="18">
        <v>100</v>
      </c>
      <c r="J95" s="19">
        <f t="shared" si="2"/>
        <v>27.264273381791828</v>
      </c>
      <c r="K95" s="20">
        <f t="shared" si="4"/>
        <v>59.196603071982778</v>
      </c>
      <c r="L95" s="21"/>
      <c r="M95" s="21"/>
      <c r="N95" s="21"/>
      <c r="O95" s="21"/>
      <c r="P95" s="21"/>
      <c r="Q95" s="21"/>
      <c r="R95" s="21"/>
    </row>
    <row r="96" spans="1:18" x14ac:dyDescent="0.35">
      <c r="A96" s="15" t="s">
        <v>72</v>
      </c>
      <c r="B96" s="15" t="s">
        <v>73</v>
      </c>
      <c r="C96" s="15" t="s">
        <v>10</v>
      </c>
      <c r="D96" s="16">
        <v>607779</v>
      </c>
      <c r="E96" s="16">
        <v>361573</v>
      </c>
      <c r="F96" s="16">
        <v>13368</v>
      </c>
      <c r="G96" s="16">
        <f t="shared" si="0"/>
        <v>374941</v>
      </c>
      <c r="H96" s="17">
        <f t="shared" si="1"/>
        <v>61.690351262547736</v>
      </c>
      <c r="I96" s="18">
        <v>100</v>
      </c>
      <c r="J96" s="19">
        <f t="shared" si="2"/>
        <v>27.264273381791828</v>
      </c>
      <c r="K96" s="20">
        <f t="shared" si="4"/>
        <v>47.330355358185031</v>
      </c>
      <c r="L96" s="21"/>
      <c r="M96" s="21"/>
      <c r="N96" s="21"/>
      <c r="O96" s="21"/>
      <c r="P96" s="21"/>
      <c r="Q96" s="21"/>
      <c r="R96" s="21"/>
    </row>
    <row r="97" spans="1:18" x14ac:dyDescent="0.35">
      <c r="A97" s="15" t="s">
        <v>72</v>
      </c>
      <c r="B97" s="15" t="s">
        <v>73</v>
      </c>
      <c r="C97" s="15" t="s">
        <v>11</v>
      </c>
      <c r="D97" s="16">
        <v>235002</v>
      </c>
      <c r="E97" s="16">
        <v>215214</v>
      </c>
      <c r="F97" s="16">
        <v>2500</v>
      </c>
      <c r="G97" s="16">
        <f t="shared" si="0"/>
        <v>217714</v>
      </c>
      <c r="H97" s="17">
        <f t="shared" si="1"/>
        <v>92.643466864111787</v>
      </c>
      <c r="I97" s="18">
        <v>100</v>
      </c>
      <c r="J97" s="19">
        <f t="shared" si="2"/>
        <v>27.264273381791828</v>
      </c>
      <c r="K97" s="20">
        <f t="shared" si="4"/>
        <v>89.885942606302876</v>
      </c>
      <c r="L97" s="21"/>
      <c r="M97" s="21"/>
      <c r="N97" s="21"/>
      <c r="O97" s="21"/>
      <c r="P97" s="21"/>
      <c r="Q97" s="21"/>
      <c r="R97" s="21"/>
    </row>
    <row r="98" spans="1:18" x14ac:dyDescent="0.35">
      <c r="A98" s="15" t="s">
        <v>74</v>
      </c>
      <c r="B98" s="15" t="s">
        <v>75</v>
      </c>
      <c r="C98" s="15" t="s">
        <v>9</v>
      </c>
      <c r="D98" s="16">
        <v>32924266</v>
      </c>
      <c r="E98" s="16">
        <v>12120231</v>
      </c>
      <c r="F98" s="16">
        <v>156837</v>
      </c>
      <c r="G98" s="16">
        <f t="shared" si="0"/>
        <v>12277068</v>
      </c>
      <c r="H98" s="17">
        <f t="shared" si="1"/>
        <v>37.288813059644212</v>
      </c>
      <c r="I98" s="18">
        <v>100</v>
      </c>
      <c r="J98" s="19">
        <f t="shared" si="2"/>
        <v>27.264273381791828</v>
      </c>
      <c r="K98" s="20">
        <f t="shared" si="4"/>
        <v>13.782140007305447</v>
      </c>
      <c r="L98" s="21"/>
      <c r="M98" s="21"/>
      <c r="N98" s="21"/>
      <c r="O98" s="21"/>
      <c r="P98" s="21"/>
      <c r="Q98" s="21"/>
      <c r="R98" s="21"/>
    </row>
    <row r="99" spans="1:18" x14ac:dyDescent="0.35">
      <c r="A99" s="15" t="s">
        <v>74</v>
      </c>
      <c r="B99" s="15" t="s">
        <v>75</v>
      </c>
      <c r="C99" s="15" t="s">
        <v>10</v>
      </c>
      <c r="D99" s="16">
        <v>25475071</v>
      </c>
      <c r="E99" s="16">
        <v>6054978</v>
      </c>
      <c r="F99" s="16">
        <v>141108</v>
      </c>
      <c r="G99" s="16">
        <f t="shared" si="0"/>
        <v>6196086</v>
      </c>
      <c r="H99" s="17">
        <f t="shared" si="1"/>
        <v>24.322153999099747</v>
      </c>
      <c r="I99" s="18">
        <v>100</v>
      </c>
      <c r="J99" s="19">
        <f t="shared" si="2"/>
        <v>27.264273381791828</v>
      </c>
      <c r="K99" s="20">
        <v>0</v>
      </c>
      <c r="L99" s="21"/>
      <c r="M99" s="21"/>
      <c r="N99" s="21"/>
      <c r="O99" s="21"/>
      <c r="P99" s="21"/>
      <c r="Q99" s="21"/>
      <c r="R99" s="21"/>
    </row>
    <row r="100" spans="1:18" x14ac:dyDescent="0.35">
      <c r="A100" s="15" t="s">
        <v>74</v>
      </c>
      <c r="B100" s="15" t="s">
        <v>75</v>
      </c>
      <c r="C100" s="15" t="s">
        <v>11</v>
      </c>
      <c r="D100" s="16">
        <v>7449195</v>
      </c>
      <c r="E100" s="16">
        <v>6065253</v>
      </c>
      <c r="F100" s="16">
        <v>15729</v>
      </c>
      <c r="G100" s="16">
        <f t="shared" si="0"/>
        <v>6080982</v>
      </c>
      <c r="H100" s="17">
        <f t="shared" si="1"/>
        <v>81.63274018199283</v>
      </c>
      <c r="I100" s="18">
        <v>100</v>
      </c>
      <c r="J100" s="19">
        <f t="shared" si="2"/>
        <v>27.264273381791828</v>
      </c>
      <c r="K100" s="20">
        <f t="shared" ref="K100:K106" si="5">((H100-J100)/(I100-J100))*100</f>
        <v>74.747953073436079</v>
      </c>
      <c r="L100" s="21"/>
      <c r="M100" s="21"/>
      <c r="N100" s="21"/>
      <c r="O100" s="21"/>
      <c r="P100" s="21"/>
      <c r="Q100" s="21"/>
      <c r="R100" s="21"/>
    </row>
    <row r="101" spans="1:18" x14ac:dyDescent="0.35">
      <c r="A101" s="15" t="s">
        <v>76</v>
      </c>
      <c r="B101" s="15" t="s">
        <v>77</v>
      </c>
      <c r="C101" s="15" t="s">
        <v>9</v>
      </c>
      <c r="D101" s="16">
        <v>1997068</v>
      </c>
      <c r="E101" s="16">
        <v>1738175</v>
      </c>
      <c r="F101" s="16">
        <v>24267</v>
      </c>
      <c r="G101" s="16">
        <f t="shared" si="0"/>
        <v>1762442</v>
      </c>
      <c r="H101" s="17">
        <f t="shared" si="1"/>
        <v>88.251476664790587</v>
      </c>
      <c r="I101" s="18">
        <v>100</v>
      </c>
      <c r="J101" s="19">
        <f t="shared" si="2"/>
        <v>27.264273381791828</v>
      </c>
      <c r="K101" s="20">
        <f t="shared" si="5"/>
        <v>83.847657978481834</v>
      </c>
      <c r="L101" s="21"/>
      <c r="M101" s="21"/>
      <c r="N101" s="21"/>
      <c r="O101" s="21"/>
      <c r="P101" s="21"/>
      <c r="Q101" s="21"/>
      <c r="R101" s="21"/>
    </row>
    <row r="102" spans="1:18" x14ac:dyDescent="0.35">
      <c r="A102" s="15" t="s">
        <v>76</v>
      </c>
      <c r="B102" s="15" t="s">
        <v>77</v>
      </c>
      <c r="C102" s="15" t="s">
        <v>10</v>
      </c>
      <c r="D102" s="16">
        <v>1404845</v>
      </c>
      <c r="E102" s="16">
        <v>1166756</v>
      </c>
      <c r="F102" s="16">
        <v>23789</v>
      </c>
      <c r="G102" s="16">
        <f t="shared" si="0"/>
        <v>1190545</v>
      </c>
      <c r="H102" s="17">
        <f t="shared" si="1"/>
        <v>84.745648096409212</v>
      </c>
      <c r="I102" s="18">
        <v>100</v>
      </c>
      <c r="J102" s="19">
        <f t="shared" si="2"/>
        <v>27.264273381791828</v>
      </c>
      <c r="K102" s="20">
        <f t="shared" si="5"/>
        <v>79.027703973232704</v>
      </c>
      <c r="L102" s="21"/>
      <c r="M102" s="21"/>
      <c r="N102" s="21"/>
      <c r="O102" s="21"/>
      <c r="P102" s="21"/>
      <c r="Q102" s="21"/>
      <c r="R102" s="21"/>
    </row>
    <row r="103" spans="1:18" x14ac:dyDescent="0.35">
      <c r="A103" s="15" t="s">
        <v>76</v>
      </c>
      <c r="B103" s="15" t="s">
        <v>77</v>
      </c>
      <c r="C103" s="15" t="s">
        <v>11</v>
      </c>
      <c r="D103" s="16">
        <v>592223</v>
      </c>
      <c r="E103" s="16">
        <v>571419</v>
      </c>
      <c r="F103" s="16">
        <v>478</v>
      </c>
      <c r="G103" s="16">
        <f t="shared" si="0"/>
        <v>571897</v>
      </c>
      <c r="H103" s="17">
        <f t="shared" si="1"/>
        <v>96.567846909019067</v>
      </c>
      <c r="I103" s="18">
        <v>100</v>
      </c>
      <c r="J103" s="19">
        <f t="shared" si="2"/>
        <v>27.264273381791828</v>
      </c>
      <c r="K103" s="20">
        <f t="shared" si="5"/>
        <v>95.281338001892252</v>
      </c>
      <c r="L103" s="21"/>
      <c r="M103" s="21"/>
      <c r="N103" s="21"/>
      <c r="O103" s="21"/>
      <c r="P103" s="21"/>
      <c r="Q103" s="21"/>
      <c r="R103" s="21"/>
    </row>
    <row r="104" spans="1:18" x14ac:dyDescent="0.35">
      <c r="A104" s="15" t="s">
        <v>78</v>
      </c>
      <c r="B104" s="15" t="s">
        <v>79</v>
      </c>
      <c r="C104" s="15" t="s">
        <v>9</v>
      </c>
      <c r="D104" s="16">
        <v>20067299</v>
      </c>
      <c r="E104" s="16">
        <v>10935123</v>
      </c>
      <c r="F104" s="16">
        <v>238571</v>
      </c>
      <c r="G104" s="16">
        <f t="shared" si="0"/>
        <v>11173694</v>
      </c>
      <c r="H104" s="17">
        <f t="shared" si="1"/>
        <v>55.681105862826882</v>
      </c>
      <c r="I104" s="18">
        <v>100</v>
      </c>
      <c r="J104" s="19">
        <f t="shared" si="2"/>
        <v>27.264273381791828</v>
      </c>
      <c r="K104" s="20">
        <f t="shared" si="5"/>
        <v>39.068603287894256</v>
      </c>
      <c r="L104" s="21"/>
      <c r="M104" s="21"/>
      <c r="N104" s="21"/>
      <c r="O104" s="21"/>
      <c r="P104" s="21"/>
      <c r="Q104" s="21"/>
      <c r="R104" s="21"/>
    </row>
    <row r="105" spans="1:18" x14ac:dyDescent="0.35">
      <c r="A105" s="15" t="s">
        <v>78</v>
      </c>
      <c r="B105" s="15" t="s">
        <v>79</v>
      </c>
      <c r="C105" s="15" t="s">
        <v>10</v>
      </c>
      <c r="D105" s="16">
        <v>13717186</v>
      </c>
      <c r="E105" s="16">
        <v>5529496</v>
      </c>
      <c r="F105" s="16">
        <v>160497</v>
      </c>
      <c r="G105" s="16">
        <f t="shared" si="0"/>
        <v>5689993</v>
      </c>
      <c r="H105" s="17">
        <f t="shared" si="1"/>
        <v>41.480759975114431</v>
      </c>
      <c r="I105" s="18">
        <v>100</v>
      </c>
      <c r="J105" s="19">
        <f t="shared" si="2"/>
        <v>27.264273381791828</v>
      </c>
      <c r="K105" s="20">
        <f t="shared" si="5"/>
        <v>19.545397089308437</v>
      </c>
      <c r="L105" s="21"/>
      <c r="M105" s="21"/>
      <c r="N105" s="21"/>
      <c r="O105" s="21"/>
      <c r="P105" s="21"/>
      <c r="Q105" s="21"/>
      <c r="R105" s="21"/>
    </row>
    <row r="106" spans="1:18" x14ac:dyDescent="0.35">
      <c r="A106" s="15" t="s">
        <v>78</v>
      </c>
      <c r="B106" s="15" t="s">
        <v>79</v>
      </c>
      <c r="C106" s="15" t="s">
        <v>11</v>
      </c>
      <c r="D106" s="16">
        <v>6350113</v>
      </c>
      <c r="E106" s="16">
        <v>5405627</v>
      </c>
      <c r="F106" s="16">
        <v>78074</v>
      </c>
      <c r="G106" s="16">
        <f t="shared" si="0"/>
        <v>5483701</v>
      </c>
      <c r="H106" s="17">
        <f t="shared" si="1"/>
        <v>86.355959334896866</v>
      </c>
      <c r="I106" s="18">
        <v>100</v>
      </c>
      <c r="J106" s="19">
        <f t="shared" si="2"/>
        <v>27.264273381791828</v>
      </c>
      <c r="K106" s="20">
        <f t="shared" si="5"/>
        <v>81.241624577807443</v>
      </c>
      <c r="L106" s="21"/>
      <c r="M106" s="21"/>
      <c r="N106" s="21"/>
      <c r="O106" s="21"/>
      <c r="P106" s="21"/>
      <c r="Q106" s="21"/>
      <c r="R106" s="21"/>
    </row>
    <row r="107" spans="1:18" x14ac:dyDescent="0.35">
      <c r="A107" s="21"/>
      <c r="B107" s="21"/>
      <c r="C107" s="21"/>
      <c r="D107" s="22"/>
      <c r="E107" s="22"/>
      <c r="F107" s="22"/>
      <c r="G107" s="21"/>
      <c r="H107" s="21"/>
      <c r="I107" s="18"/>
      <c r="J107" s="19"/>
      <c r="K107" s="19"/>
      <c r="L107" s="21"/>
      <c r="M107" s="21"/>
      <c r="N107" s="21"/>
      <c r="O107" s="21"/>
      <c r="P107" s="21"/>
      <c r="Q107" s="21"/>
      <c r="R107" s="21"/>
    </row>
    <row r="108" spans="1:18" x14ac:dyDescent="0.35">
      <c r="A108" s="21"/>
      <c r="B108" s="21"/>
      <c r="C108" s="21"/>
      <c r="D108" s="22"/>
      <c r="E108" s="22"/>
      <c r="F108" s="22"/>
      <c r="G108" s="21"/>
      <c r="H108" s="21"/>
      <c r="I108" s="18"/>
      <c r="J108" s="19"/>
      <c r="K108" s="19"/>
      <c r="L108" s="21"/>
      <c r="M108" s="21"/>
      <c r="N108" s="21"/>
      <c r="O108" s="21"/>
      <c r="P108" s="21"/>
      <c r="Q108" s="21"/>
      <c r="R108" s="21"/>
    </row>
    <row r="109" spans="1:18" x14ac:dyDescent="0.35">
      <c r="A109" s="21"/>
      <c r="B109" s="21"/>
      <c r="C109" s="21"/>
      <c r="D109" s="22"/>
      <c r="E109" s="22"/>
      <c r="F109" s="22"/>
      <c r="G109" s="21"/>
      <c r="H109" s="21"/>
      <c r="I109" s="18"/>
      <c r="J109" s="19"/>
      <c r="K109" s="19"/>
      <c r="L109" s="21"/>
      <c r="M109" s="21"/>
      <c r="N109" s="21"/>
      <c r="O109" s="21"/>
      <c r="P109" s="21"/>
      <c r="Q109" s="21"/>
      <c r="R109" s="21"/>
    </row>
    <row r="110" spans="1:18" x14ac:dyDescent="0.35">
      <c r="A110" s="21"/>
      <c r="B110" s="21"/>
      <c r="C110" s="21"/>
      <c r="D110" s="22"/>
      <c r="E110" s="22"/>
      <c r="F110" s="22"/>
      <c r="G110" s="21"/>
      <c r="H110" s="21"/>
      <c r="I110" s="18"/>
      <c r="J110" s="19"/>
      <c r="K110" s="19"/>
      <c r="L110" s="21"/>
      <c r="M110" s="21"/>
      <c r="N110" s="21"/>
      <c r="O110" s="21"/>
      <c r="P110" s="21"/>
      <c r="Q110" s="21"/>
      <c r="R110" s="21"/>
    </row>
    <row r="111" spans="1:18" x14ac:dyDescent="0.35">
      <c r="A111" s="21"/>
      <c r="B111" s="21"/>
      <c r="C111" s="21"/>
      <c r="D111" s="22"/>
      <c r="E111" s="22"/>
      <c r="F111" s="22"/>
      <c r="G111" s="21"/>
      <c r="H111" s="21"/>
      <c r="I111" s="18"/>
      <c r="J111" s="19"/>
      <c r="K111" s="19"/>
      <c r="L111" s="21"/>
      <c r="M111" s="21"/>
      <c r="N111" s="21"/>
      <c r="O111" s="21"/>
      <c r="P111" s="21"/>
      <c r="Q111" s="21"/>
      <c r="R111" s="21"/>
    </row>
    <row r="112" spans="1:18" x14ac:dyDescent="0.35">
      <c r="A112" s="21"/>
      <c r="B112" s="21"/>
      <c r="C112" s="21"/>
      <c r="D112" s="22"/>
      <c r="E112" s="22"/>
      <c r="F112" s="22"/>
      <c r="G112" s="21"/>
      <c r="H112" s="21"/>
      <c r="I112" s="18"/>
      <c r="J112" s="19"/>
      <c r="K112" s="19"/>
      <c r="L112" s="21"/>
      <c r="M112" s="21"/>
      <c r="N112" s="21"/>
      <c r="O112" s="21"/>
      <c r="P112" s="21"/>
      <c r="Q112" s="21"/>
      <c r="R112" s="21"/>
    </row>
    <row r="113" spans="1:18" x14ac:dyDescent="0.35">
      <c r="A113" s="21"/>
      <c r="B113" s="21"/>
      <c r="C113" s="21"/>
      <c r="D113" s="22"/>
      <c r="E113" s="22"/>
      <c r="F113" s="22"/>
      <c r="G113" s="21"/>
      <c r="H113" s="21"/>
      <c r="I113" s="18"/>
      <c r="J113" s="19"/>
      <c r="K113" s="19"/>
      <c r="L113" s="21"/>
      <c r="M113" s="21"/>
      <c r="N113" s="21"/>
      <c r="O113" s="21"/>
      <c r="P113" s="21"/>
      <c r="Q113" s="21"/>
      <c r="R113" s="21"/>
    </row>
    <row r="114" spans="1:18" x14ac:dyDescent="0.35">
      <c r="A114" s="21"/>
      <c r="B114" s="21"/>
      <c r="C114" s="21"/>
      <c r="D114" s="22"/>
      <c r="E114" s="22"/>
      <c r="F114" s="22"/>
      <c r="G114" s="21"/>
      <c r="H114" s="21"/>
      <c r="I114" s="18"/>
      <c r="J114" s="19"/>
      <c r="K114" s="19"/>
      <c r="L114" s="21"/>
      <c r="M114" s="21"/>
      <c r="N114" s="21"/>
      <c r="O114" s="21"/>
      <c r="P114" s="21"/>
      <c r="Q114" s="21"/>
      <c r="R114" s="21"/>
    </row>
    <row r="115" spans="1:18" x14ac:dyDescent="0.35">
      <c r="A115" s="21"/>
      <c r="B115" s="21"/>
      <c r="C115" s="21"/>
      <c r="D115" s="22"/>
      <c r="E115" s="22"/>
      <c r="F115" s="22"/>
      <c r="G115" s="21"/>
      <c r="H115" s="21"/>
      <c r="I115" s="18"/>
      <c r="J115" s="19"/>
      <c r="K115" s="19"/>
      <c r="L115" s="21"/>
      <c r="M115" s="21"/>
      <c r="N115" s="21"/>
      <c r="O115" s="21"/>
      <c r="P115" s="21"/>
      <c r="Q115" s="21"/>
      <c r="R115" s="21"/>
    </row>
    <row r="116" spans="1:18" x14ac:dyDescent="0.35">
      <c r="A116" s="21"/>
      <c r="B116" s="21"/>
      <c r="C116" s="21"/>
      <c r="D116" s="22"/>
      <c r="E116" s="22"/>
      <c r="F116" s="22"/>
      <c r="G116" s="21"/>
      <c r="H116" s="21"/>
      <c r="I116" s="18"/>
      <c r="J116" s="19"/>
      <c r="K116" s="19"/>
      <c r="L116" s="21"/>
      <c r="M116" s="21"/>
      <c r="N116" s="21"/>
      <c r="O116" s="21"/>
      <c r="P116" s="21"/>
      <c r="Q116" s="21"/>
      <c r="R116" s="21"/>
    </row>
    <row r="117" spans="1:18" x14ac:dyDescent="0.35">
      <c r="A117" s="21"/>
      <c r="B117" s="21"/>
      <c r="C117" s="21"/>
      <c r="D117" s="22"/>
      <c r="E117" s="22"/>
      <c r="F117" s="22"/>
      <c r="G117" s="21"/>
      <c r="H117" s="21"/>
      <c r="I117" s="18"/>
      <c r="J117" s="19"/>
      <c r="K117" s="19"/>
      <c r="L117" s="21"/>
      <c r="M117" s="21"/>
      <c r="N117" s="21"/>
      <c r="O117" s="21"/>
      <c r="P117" s="21"/>
      <c r="Q117" s="21"/>
      <c r="R117" s="21"/>
    </row>
    <row r="118" spans="1:18" x14ac:dyDescent="0.35">
      <c r="A118" s="21"/>
      <c r="B118" s="21"/>
      <c r="C118" s="21"/>
      <c r="D118" s="22"/>
      <c r="E118" s="22"/>
      <c r="F118" s="22"/>
      <c r="G118" s="21"/>
      <c r="H118" s="21"/>
      <c r="I118" s="18"/>
      <c r="J118" s="19"/>
      <c r="K118" s="19"/>
      <c r="L118" s="21"/>
      <c r="M118" s="21"/>
      <c r="N118" s="21"/>
      <c r="O118" s="21"/>
      <c r="P118" s="21"/>
      <c r="Q118" s="21"/>
      <c r="R118" s="21"/>
    </row>
    <row r="119" spans="1:18" x14ac:dyDescent="0.35">
      <c r="A119" s="21"/>
      <c r="B119" s="21"/>
      <c r="C119" s="21"/>
      <c r="D119" s="22"/>
      <c r="E119" s="22"/>
      <c r="F119" s="22"/>
      <c r="G119" s="21"/>
      <c r="H119" s="21"/>
      <c r="I119" s="18"/>
      <c r="J119" s="19"/>
      <c r="K119" s="19"/>
      <c r="L119" s="21"/>
      <c r="M119" s="21"/>
      <c r="N119" s="21"/>
      <c r="O119" s="21"/>
      <c r="P119" s="21"/>
      <c r="Q119" s="21"/>
      <c r="R119" s="21"/>
    </row>
    <row r="120" spans="1:18" x14ac:dyDescent="0.35">
      <c r="A120" s="21"/>
      <c r="B120" s="21"/>
      <c r="C120" s="21"/>
      <c r="D120" s="22"/>
      <c r="E120" s="22"/>
      <c r="F120" s="22"/>
      <c r="G120" s="21"/>
      <c r="H120" s="21"/>
      <c r="I120" s="18"/>
      <c r="J120" s="19"/>
      <c r="K120" s="19"/>
      <c r="L120" s="21"/>
      <c r="M120" s="21"/>
      <c r="N120" s="21"/>
      <c r="O120" s="21"/>
      <c r="P120" s="21"/>
      <c r="Q120" s="21"/>
      <c r="R120" s="21"/>
    </row>
    <row r="121" spans="1:18" x14ac:dyDescent="0.35">
      <c r="A121" s="21"/>
      <c r="B121" s="21"/>
      <c r="C121" s="21"/>
      <c r="D121" s="22"/>
      <c r="E121" s="22"/>
      <c r="F121" s="22"/>
      <c r="G121" s="21"/>
      <c r="H121" s="21"/>
      <c r="I121" s="18"/>
      <c r="J121" s="19"/>
      <c r="K121" s="19"/>
      <c r="L121" s="21"/>
      <c r="M121" s="21"/>
      <c r="N121" s="21"/>
      <c r="O121" s="21"/>
      <c r="P121" s="21"/>
      <c r="Q121" s="21"/>
      <c r="R121" s="21"/>
    </row>
    <row r="122" spans="1:18" x14ac:dyDescent="0.35">
      <c r="A122" s="21"/>
      <c r="B122" s="21"/>
      <c r="C122" s="21"/>
      <c r="D122" s="22"/>
      <c r="E122" s="22"/>
      <c r="F122" s="22"/>
      <c r="G122" s="21"/>
      <c r="H122" s="21"/>
      <c r="I122" s="18"/>
      <c r="J122" s="19"/>
      <c r="K122" s="19"/>
      <c r="L122" s="21"/>
      <c r="M122" s="21"/>
      <c r="N122" s="21"/>
      <c r="O122" s="21"/>
      <c r="P122" s="21"/>
      <c r="Q122" s="21"/>
      <c r="R122" s="21"/>
    </row>
    <row r="123" spans="1:18" x14ac:dyDescent="0.35">
      <c r="A123" s="21"/>
      <c r="B123" s="21"/>
      <c r="C123" s="21"/>
      <c r="D123" s="22"/>
      <c r="E123" s="22"/>
      <c r="F123" s="22"/>
      <c r="G123" s="21"/>
      <c r="H123" s="21"/>
      <c r="I123" s="18"/>
      <c r="J123" s="19"/>
      <c r="K123" s="19"/>
      <c r="L123" s="21"/>
      <c r="M123" s="21"/>
      <c r="N123" s="21"/>
      <c r="O123" s="21"/>
      <c r="P123" s="21"/>
      <c r="Q123" s="21"/>
      <c r="R123" s="21"/>
    </row>
    <row r="124" spans="1:18" x14ac:dyDescent="0.35">
      <c r="A124" s="21"/>
      <c r="B124" s="21"/>
      <c r="C124" s="21"/>
      <c r="D124" s="22"/>
      <c r="E124" s="22"/>
      <c r="F124" s="22"/>
      <c r="G124" s="21"/>
      <c r="H124" s="21"/>
      <c r="I124" s="18"/>
      <c r="J124" s="19"/>
      <c r="K124" s="19"/>
      <c r="L124" s="21"/>
      <c r="M124" s="21"/>
      <c r="N124" s="21"/>
      <c r="O124" s="21"/>
      <c r="P124" s="21"/>
      <c r="Q124" s="21"/>
      <c r="R124" s="21"/>
    </row>
    <row r="125" spans="1:18" x14ac:dyDescent="0.35">
      <c r="A125" s="21"/>
      <c r="B125" s="21"/>
      <c r="C125" s="21"/>
      <c r="D125" s="22"/>
      <c r="E125" s="22"/>
      <c r="F125" s="22"/>
      <c r="G125" s="21"/>
      <c r="H125" s="21"/>
      <c r="I125" s="18"/>
      <c r="J125" s="19"/>
      <c r="K125" s="19"/>
      <c r="L125" s="21"/>
      <c r="M125" s="21"/>
      <c r="N125" s="21"/>
      <c r="O125" s="21"/>
      <c r="P125" s="21"/>
      <c r="Q125" s="21"/>
      <c r="R125" s="21"/>
    </row>
    <row r="126" spans="1:18" x14ac:dyDescent="0.35">
      <c r="A126" s="21"/>
      <c r="B126" s="21"/>
      <c r="C126" s="21"/>
      <c r="D126" s="22"/>
      <c r="E126" s="22"/>
      <c r="F126" s="22"/>
      <c r="G126" s="21"/>
      <c r="H126" s="21"/>
      <c r="I126" s="18"/>
      <c r="J126" s="19"/>
      <c r="K126" s="19"/>
      <c r="L126" s="21"/>
      <c r="M126" s="21"/>
      <c r="N126" s="21"/>
      <c r="O126" s="21"/>
      <c r="P126" s="21"/>
      <c r="Q126" s="21"/>
      <c r="R126" s="21"/>
    </row>
    <row r="127" spans="1:18" x14ac:dyDescent="0.35">
      <c r="A127" s="21"/>
      <c r="B127" s="21"/>
      <c r="C127" s="21"/>
      <c r="D127" s="22"/>
      <c r="E127" s="22"/>
      <c r="F127" s="22"/>
      <c r="G127" s="21"/>
      <c r="H127" s="21"/>
      <c r="I127" s="18"/>
      <c r="J127" s="19"/>
      <c r="K127" s="19"/>
      <c r="L127" s="21"/>
      <c r="M127" s="21"/>
      <c r="N127" s="21"/>
      <c r="O127" s="21"/>
      <c r="P127" s="21"/>
      <c r="Q127" s="21"/>
      <c r="R127" s="21"/>
    </row>
    <row r="128" spans="1:18" x14ac:dyDescent="0.35">
      <c r="A128" s="21"/>
      <c r="B128" s="21"/>
      <c r="C128" s="21"/>
      <c r="D128" s="22"/>
      <c r="E128" s="22"/>
      <c r="F128" s="22"/>
      <c r="G128" s="21"/>
      <c r="H128" s="21"/>
      <c r="I128" s="18"/>
      <c r="J128" s="19"/>
      <c r="K128" s="19"/>
      <c r="L128" s="21"/>
      <c r="M128" s="21"/>
      <c r="N128" s="21"/>
      <c r="O128" s="21"/>
      <c r="P128" s="21"/>
      <c r="Q128" s="21"/>
      <c r="R128" s="21"/>
    </row>
    <row r="129" spans="1:18" x14ac:dyDescent="0.35">
      <c r="A129" s="21"/>
      <c r="B129" s="21"/>
      <c r="C129" s="21"/>
      <c r="D129" s="22"/>
      <c r="E129" s="22"/>
      <c r="F129" s="22"/>
      <c r="G129" s="21"/>
      <c r="H129" s="21"/>
      <c r="I129" s="18"/>
      <c r="J129" s="19"/>
      <c r="K129" s="19"/>
      <c r="L129" s="21"/>
      <c r="M129" s="21"/>
      <c r="N129" s="21"/>
      <c r="O129" s="21"/>
      <c r="P129" s="21"/>
      <c r="Q129" s="21"/>
      <c r="R129" s="21"/>
    </row>
    <row r="130" spans="1:18" x14ac:dyDescent="0.35">
      <c r="A130" s="21"/>
      <c r="B130" s="21"/>
      <c r="C130" s="21"/>
      <c r="D130" s="22"/>
      <c r="E130" s="22"/>
      <c r="F130" s="22"/>
      <c r="G130" s="21"/>
      <c r="H130" s="21"/>
      <c r="I130" s="18"/>
      <c r="J130" s="19"/>
      <c r="K130" s="19"/>
      <c r="L130" s="21"/>
      <c r="M130" s="21"/>
      <c r="N130" s="21"/>
      <c r="O130" s="21"/>
      <c r="P130" s="21"/>
      <c r="Q130" s="21"/>
      <c r="R130" s="21"/>
    </row>
    <row r="131" spans="1:18" x14ac:dyDescent="0.35">
      <c r="A131" s="21"/>
      <c r="B131" s="21"/>
      <c r="C131" s="21"/>
      <c r="D131" s="22"/>
      <c r="E131" s="22"/>
      <c r="F131" s="22"/>
      <c r="G131" s="21"/>
      <c r="H131" s="21"/>
      <c r="I131" s="18"/>
      <c r="J131" s="19"/>
      <c r="K131" s="19"/>
      <c r="L131" s="21"/>
      <c r="M131" s="21"/>
      <c r="N131" s="21"/>
      <c r="O131" s="21"/>
      <c r="P131" s="21"/>
      <c r="Q131" s="21"/>
      <c r="R131" s="21"/>
    </row>
    <row r="132" spans="1:18" x14ac:dyDescent="0.35">
      <c r="A132" s="21"/>
      <c r="B132" s="21"/>
      <c r="C132" s="21"/>
      <c r="D132" s="22"/>
      <c r="E132" s="22"/>
      <c r="F132" s="22"/>
      <c r="G132" s="21"/>
      <c r="H132" s="21"/>
      <c r="I132" s="18"/>
      <c r="J132" s="19"/>
      <c r="K132" s="19"/>
      <c r="L132" s="21"/>
      <c r="M132" s="21"/>
      <c r="N132" s="21"/>
      <c r="O132" s="21"/>
      <c r="P132" s="21"/>
      <c r="Q132" s="21"/>
      <c r="R132" s="21"/>
    </row>
    <row r="133" spans="1:18" x14ac:dyDescent="0.35">
      <c r="A133" s="21"/>
      <c r="B133" s="21"/>
      <c r="C133" s="21"/>
      <c r="D133" s="22"/>
      <c r="E133" s="22"/>
      <c r="F133" s="22"/>
      <c r="G133" s="21"/>
      <c r="H133" s="21"/>
      <c r="I133" s="18"/>
      <c r="J133" s="19"/>
      <c r="K133" s="19"/>
      <c r="L133" s="21"/>
      <c r="M133" s="21"/>
      <c r="N133" s="21"/>
      <c r="O133" s="21"/>
      <c r="P133" s="21"/>
      <c r="Q133" s="21"/>
      <c r="R133" s="21"/>
    </row>
    <row r="134" spans="1:18" x14ac:dyDescent="0.35">
      <c r="A134" s="21"/>
      <c r="B134" s="21"/>
      <c r="C134" s="21"/>
      <c r="D134" s="22"/>
      <c r="E134" s="22"/>
      <c r="F134" s="22"/>
      <c r="G134" s="21"/>
      <c r="H134" s="21"/>
      <c r="I134" s="18"/>
      <c r="J134" s="19"/>
      <c r="K134" s="19"/>
      <c r="L134" s="21"/>
      <c r="M134" s="21"/>
      <c r="N134" s="21"/>
      <c r="O134" s="21"/>
      <c r="P134" s="21"/>
      <c r="Q134" s="21"/>
      <c r="R134" s="21"/>
    </row>
    <row r="135" spans="1:18" x14ac:dyDescent="0.35">
      <c r="A135" s="21"/>
      <c r="B135" s="21"/>
      <c r="C135" s="21"/>
      <c r="D135" s="22"/>
      <c r="E135" s="22"/>
      <c r="F135" s="22"/>
      <c r="G135" s="21"/>
      <c r="H135" s="21"/>
      <c r="I135" s="18"/>
      <c r="J135" s="19"/>
      <c r="K135" s="19"/>
      <c r="L135" s="21"/>
      <c r="M135" s="21"/>
      <c r="N135" s="21"/>
      <c r="O135" s="21"/>
      <c r="P135" s="21"/>
      <c r="Q135" s="21"/>
      <c r="R135" s="21"/>
    </row>
    <row r="136" spans="1:18" x14ac:dyDescent="0.35">
      <c r="A136" s="21"/>
      <c r="B136" s="21"/>
      <c r="C136" s="21"/>
      <c r="D136" s="22"/>
      <c r="E136" s="22"/>
      <c r="F136" s="22"/>
      <c r="G136" s="21"/>
      <c r="H136" s="21"/>
      <c r="I136" s="18"/>
      <c r="J136" s="19"/>
      <c r="K136" s="19"/>
      <c r="L136" s="21"/>
      <c r="M136" s="21"/>
      <c r="N136" s="21"/>
      <c r="O136" s="21"/>
      <c r="P136" s="21"/>
      <c r="Q136" s="21"/>
      <c r="R136" s="21"/>
    </row>
    <row r="137" spans="1:18" x14ac:dyDescent="0.35">
      <c r="A137" s="21"/>
      <c r="B137" s="21"/>
      <c r="C137" s="21"/>
      <c r="D137" s="22"/>
      <c r="E137" s="22"/>
      <c r="F137" s="22"/>
      <c r="G137" s="21"/>
      <c r="H137" s="21"/>
      <c r="I137" s="18"/>
      <c r="J137" s="19"/>
      <c r="K137" s="19"/>
      <c r="L137" s="21"/>
      <c r="M137" s="21"/>
      <c r="N137" s="21"/>
      <c r="O137" s="21"/>
      <c r="P137" s="21"/>
      <c r="Q137" s="21"/>
      <c r="R137" s="21"/>
    </row>
    <row r="138" spans="1:18" x14ac:dyDescent="0.35">
      <c r="A138" s="21"/>
      <c r="B138" s="21"/>
      <c r="C138" s="21"/>
      <c r="D138" s="22"/>
      <c r="E138" s="22"/>
      <c r="F138" s="22"/>
      <c r="G138" s="21"/>
      <c r="H138" s="21"/>
      <c r="I138" s="18"/>
      <c r="J138" s="19"/>
      <c r="K138" s="19"/>
      <c r="L138" s="21"/>
      <c r="M138" s="21"/>
      <c r="N138" s="21"/>
      <c r="O138" s="21"/>
      <c r="P138" s="21"/>
      <c r="Q138" s="21"/>
      <c r="R138" s="21"/>
    </row>
    <row r="139" spans="1:18" x14ac:dyDescent="0.35">
      <c r="A139" s="21"/>
      <c r="B139" s="21"/>
      <c r="C139" s="21"/>
      <c r="D139" s="22"/>
      <c r="E139" s="22"/>
      <c r="F139" s="22"/>
      <c r="G139" s="21"/>
      <c r="H139" s="21"/>
      <c r="I139" s="18"/>
      <c r="J139" s="19"/>
      <c r="K139" s="19"/>
      <c r="L139" s="21"/>
      <c r="M139" s="21"/>
      <c r="N139" s="21"/>
      <c r="O139" s="21"/>
      <c r="P139" s="21"/>
      <c r="Q139" s="21"/>
      <c r="R139" s="21"/>
    </row>
    <row r="140" spans="1:18" x14ac:dyDescent="0.35">
      <c r="A140" s="21"/>
      <c r="B140" s="21"/>
      <c r="C140" s="21"/>
      <c r="D140" s="22"/>
      <c r="E140" s="22"/>
      <c r="F140" s="22"/>
      <c r="G140" s="21"/>
      <c r="H140" s="21"/>
      <c r="I140" s="18"/>
      <c r="J140" s="19"/>
      <c r="K140" s="19"/>
      <c r="L140" s="21"/>
      <c r="M140" s="21"/>
      <c r="N140" s="21"/>
      <c r="O140" s="21"/>
      <c r="P140" s="21"/>
      <c r="Q140" s="21"/>
      <c r="R140" s="21"/>
    </row>
    <row r="141" spans="1:18" x14ac:dyDescent="0.35">
      <c r="A141" s="21"/>
      <c r="B141" s="21"/>
      <c r="C141" s="21"/>
      <c r="D141" s="22"/>
      <c r="E141" s="22"/>
      <c r="F141" s="22"/>
      <c r="G141" s="21"/>
      <c r="H141" s="21"/>
      <c r="I141" s="18"/>
      <c r="J141" s="19"/>
      <c r="K141" s="19"/>
      <c r="L141" s="21"/>
      <c r="M141" s="21"/>
      <c r="N141" s="21"/>
      <c r="O141" s="21"/>
      <c r="P141" s="21"/>
      <c r="Q141" s="21"/>
      <c r="R141" s="21"/>
    </row>
    <row r="142" spans="1:18" x14ac:dyDescent="0.35">
      <c r="A142" s="21"/>
      <c r="B142" s="21"/>
      <c r="C142" s="21"/>
      <c r="D142" s="22"/>
      <c r="E142" s="22"/>
      <c r="F142" s="22"/>
      <c r="G142" s="21"/>
      <c r="H142" s="21"/>
      <c r="I142" s="18"/>
      <c r="J142" s="19"/>
      <c r="K142" s="19"/>
      <c r="L142" s="21"/>
      <c r="M142" s="21"/>
      <c r="N142" s="21"/>
      <c r="O142" s="21"/>
      <c r="P142" s="21"/>
      <c r="Q142" s="21"/>
      <c r="R142" s="21"/>
    </row>
    <row r="143" spans="1:18" x14ac:dyDescent="0.35">
      <c r="A143" s="21"/>
      <c r="B143" s="21"/>
      <c r="C143" s="21"/>
      <c r="D143" s="22"/>
      <c r="E143" s="22"/>
      <c r="F143" s="22"/>
      <c r="G143" s="21"/>
      <c r="H143" s="21"/>
      <c r="I143" s="18"/>
      <c r="J143" s="19"/>
      <c r="K143" s="19"/>
      <c r="L143" s="21"/>
      <c r="M143" s="21"/>
      <c r="N143" s="21"/>
      <c r="O143" s="21"/>
      <c r="P143" s="21"/>
      <c r="Q143" s="21"/>
      <c r="R143" s="21"/>
    </row>
    <row r="144" spans="1:18" x14ac:dyDescent="0.35">
      <c r="A144" s="21"/>
      <c r="B144" s="21"/>
      <c r="C144" s="21"/>
      <c r="D144" s="22"/>
      <c r="E144" s="22"/>
      <c r="F144" s="22"/>
      <c r="G144" s="21"/>
      <c r="H144" s="21"/>
      <c r="I144" s="18"/>
      <c r="J144" s="19"/>
      <c r="K144" s="19"/>
      <c r="L144" s="21"/>
      <c r="M144" s="21"/>
      <c r="N144" s="21"/>
      <c r="O144" s="21"/>
      <c r="P144" s="21"/>
      <c r="Q144" s="21"/>
      <c r="R144" s="21"/>
    </row>
    <row r="145" spans="1:18" x14ac:dyDescent="0.35">
      <c r="A145" s="21"/>
      <c r="B145" s="21"/>
      <c r="C145" s="21"/>
      <c r="D145" s="22"/>
      <c r="E145" s="22"/>
      <c r="F145" s="22"/>
      <c r="G145" s="21"/>
      <c r="H145" s="21"/>
      <c r="I145" s="18"/>
      <c r="J145" s="19"/>
      <c r="K145" s="19"/>
      <c r="L145" s="21"/>
      <c r="M145" s="21"/>
      <c r="N145" s="21"/>
      <c r="O145" s="21"/>
      <c r="P145" s="21"/>
      <c r="Q145" s="21"/>
      <c r="R145" s="21"/>
    </row>
    <row r="146" spans="1:18" x14ac:dyDescent="0.35">
      <c r="A146" s="21"/>
      <c r="B146" s="21"/>
      <c r="C146" s="21"/>
      <c r="D146" s="22"/>
      <c r="E146" s="22"/>
      <c r="F146" s="22"/>
      <c r="G146" s="21"/>
      <c r="H146" s="21"/>
      <c r="I146" s="18"/>
      <c r="J146" s="19"/>
      <c r="K146" s="19"/>
      <c r="L146" s="21"/>
      <c r="M146" s="21"/>
      <c r="N146" s="21"/>
      <c r="O146" s="21"/>
      <c r="P146" s="21"/>
      <c r="Q146" s="21"/>
      <c r="R146" s="21"/>
    </row>
    <row r="147" spans="1:18" x14ac:dyDescent="0.35">
      <c r="A147" s="21"/>
      <c r="B147" s="21"/>
      <c r="C147" s="21"/>
      <c r="D147" s="22"/>
      <c r="E147" s="22"/>
      <c r="F147" s="22"/>
      <c r="G147" s="21"/>
      <c r="H147" s="21"/>
      <c r="I147" s="18"/>
      <c r="J147" s="19"/>
      <c r="K147" s="19"/>
      <c r="L147" s="21"/>
      <c r="M147" s="21"/>
      <c r="N147" s="21"/>
      <c r="O147" s="21"/>
      <c r="P147" s="21"/>
      <c r="Q147" s="21"/>
      <c r="R147" s="21"/>
    </row>
    <row r="148" spans="1:18" x14ac:dyDescent="0.35">
      <c r="A148" s="21"/>
      <c r="B148" s="21"/>
      <c r="C148" s="21"/>
      <c r="D148" s="22"/>
      <c r="E148" s="22"/>
      <c r="F148" s="22"/>
      <c r="G148" s="21"/>
      <c r="H148" s="21"/>
      <c r="I148" s="18"/>
      <c r="J148" s="19"/>
      <c r="K148" s="19"/>
      <c r="L148" s="21"/>
      <c r="M148" s="21"/>
      <c r="N148" s="21"/>
      <c r="O148" s="21"/>
      <c r="P148" s="21"/>
      <c r="Q148" s="21"/>
      <c r="R148" s="21"/>
    </row>
    <row r="149" spans="1:18" x14ac:dyDescent="0.35">
      <c r="A149" s="21"/>
      <c r="B149" s="21"/>
      <c r="C149" s="21"/>
      <c r="D149" s="22"/>
      <c r="E149" s="22"/>
      <c r="F149" s="22"/>
      <c r="G149" s="21"/>
      <c r="H149" s="21"/>
      <c r="I149" s="18"/>
      <c r="J149" s="19"/>
      <c r="K149" s="19"/>
      <c r="L149" s="21"/>
      <c r="M149" s="21"/>
      <c r="N149" s="21"/>
      <c r="O149" s="21"/>
      <c r="P149" s="21"/>
      <c r="Q149" s="21"/>
      <c r="R149" s="21"/>
    </row>
    <row r="150" spans="1:18" x14ac:dyDescent="0.35">
      <c r="A150" s="21"/>
      <c r="B150" s="21"/>
      <c r="C150" s="21"/>
      <c r="D150" s="22"/>
      <c r="E150" s="22"/>
      <c r="F150" s="22"/>
      <c r="G150" s="21"/>
      <c r="H150" s="21"/>
      <c r="I150" s="18"/>
      <c r="J150" s="19"/>
      <c r="K150" s="19"/>
      <c r="L150" s="21"/>
      <c r="M150" s="21"/>
      <c r="N150" s="21"/>
      <c r="O150" s="21"/>
      <c r="P150" s="21"/>
      <c r="Q150" s="21"/>
      <c r="R150" s="21"/>
    </row>
    <row r="151" spans="1:18" x14ac:dyDescent="0.35">
      <c r="A151" s="21"/>
      <c r="B151" s="21"/>
      <c r="C151" s="21"/>
      <c r="D151" s="22"/>
      <c r="E151" s="22"/>
      <c r="F151" s="22"/>
      <c r="G151" s="21"/>
      <c r="H151" s="21"/>
      <c r="I151" s="18"/>
      <c r="J151" s="19"/>
      <c r="K151" s="19"/>
      <c r="L151" s="21"/>
      <c r="M151" s="21"/>
      <c r="N151" s="21"/>
      <c r="O151" s="21"/>
      <c r="P151" s="21"/>
      <c r="Q151" s="21"/>
      <c r="R151" s="21"/>
    </row>
    <row r="152" spans="1:18" x14ac:dyDescent="0.35">
      <c r="A152" s="21"/>
      <c r="B152" s="21"/>
      <c r="C152" s="21"/>
      <c r="D152" s="22"/>
      <c r="E152" s="22"/>
      <c r="F152" s="22"/>
      <c r="G152" s="21"/>
      <c r="H152" s="21"/>
      <c r="I152" s="18"/>
      <c r="J152" s="19"/>
      <c r="K152" s="19"/>
      <c r="L152" s="21"/>
      <c r="M152" s="21"/>
      <c r="N152" s="21"/>
      <c r="O152" s="21"/>
      <c r="P152" s="21"/>
      <c r="Q152" s="21"/>
      <c r="R152" s="21"/>
    </row>
    <row r="153" spans="1:18" x14ac:dyDescent="0.35">
      <c r="A153" s="21"/>
      <c r="B153" s="21"/>
      <c r="C153" s="21"/>
      <c r="D153" s="22"/>
      <c r="E153" s="22"/>
      <c r="F153" s="22"/>
      <c r="G153" s="21"/>
      <c r="H153" s="21"/>
      <c r="I153" s="18"/>
      <c r="J153" s="19"/>
      <c r="K153" s="19"/>
      <c r="L153" s="21"/>
      <c r="M153" s="21"/>
      <c r="N153" s="21"/>
      <c r="O153" s="21"/>
      <c r="P153" s="21"/>
      <c r="Q153" s="21"/>
      <c r="R153" s="21"/>
    </row>
    <row r="154" spans="1:18" x14ac:dyDescent="0.35">
      <c r="A154" s="21"/>
      <c r="B154" s="21"/>
      <c r="C154" s="21"/>
      <c r="D154" s="22"/>
      <c r="E154" s="22"/>
      <c r="F154" s="22"/>
      <c r="G154" s="21"/>
      <c r="H154" s="21"/>
      <c r="I154" s="18"/>
      <c r="J154" s="19"/>
      <c r="K154" s="19"/>
      <c r="L154" s="21"/>
      <c r="M154" s="21"/>
      <c r="N154" s="21"/>
      <c r="O154" s="21"/>
      <c r="P154" s="21"/>
      <c r="Q154" s="21"/>
      <c r="R154" s="21"/>
    </row>
    <row r="155" spans="1:18" x14ac:dyDescent="0.35">
      <c r="A155" s="21"/>
      <c r="B155" s="21"/>
      <c r="C155" s="21"/>
      <c r="D155" s="22"/>
      <c r="E155" s="22"/>
      <c r="F155" s="22"/>
      <c r="G155" s="21"/>
      <c r="H155" s="21"/>
      <c r="I155" s="18"/>
      <c r="J155" s="19"/>
      <c r="K155" s="19"/>
      <c r="L155" s="21"/>
      <c r="M155" s="21"/>
      <c r="N155" s="21"/>
      <c r="O155" s="21"/>
      <c r="P155" s="21"/>
      <c r="Q155" s="21"/>
      <c r="R155" s="21"/>
    </row>
    <row r="156" spans="1:18" x14ac:dyDescent="0.35">
      <c r="A156" s="21"/>
      <c r="B156" s="21"/>
      <c r="C156" s="21"/>
      <c r="D156" s="22"/>
      <c r="E156" s="22"/>
      <c r="F156" s="22"/>
      <c r="G156" s="21"/>
      <c r="H156" s="21"/>
      <c r="I156" s="18"/>
      <c r="J156" s="19"/>
      <c r="K156" s="19"/>
      <c r="L156" s="21"/>
      <c r="M156" s="21"/>
      <c r="N156" s="21"/>
      <c r="O156" s="21"/>
      <c r="P156" s="21"/>
      <c r="Q156" s="21"/>
      <c r="R156" s="21"/>
    </row>
    <row r="157" spans="1:18" x14ac:dyDescent="0.35">
      <c r="A157" s="21"/>
      <c r="B157" s="21"/>
      <c r="C157" s="21"/>
      <c r="D157" s="22"/>
      <c r="E157" s="22"/>
      <c r="F157" s="22"/>
      <c r="G157" s="21"/>
      <c r="H157" s="21"/>
      <c r="I157" s="18"/>
      <c r="J157" s="19"/>
      <c r="K157" s="19"/>
      <c r="L157" s="21"/>
      <c r="M157" s="21"/>
      <c r="N157" s="21"/>
      <c r="O157" s="21"/>
      <c r="P157" s="21"/>
      <c r="Q157" s="21"/>
      <c r="R157" s="21"/>
    </row>
    <row r="158" spans="1:18" x14ac:dyDescent="0.35">
      <c r="A158" s="21"/>
      <c r="B158" s="21"/>
      <c r="C158" s="21"/>
      <c r="D158" s="22"/>
      <c r="E158" s="22"/>
      <c r="F158" s="22"/>
      <c r="G158" s="21"/>
      <c r="H158" s="21"/>
      <c r="I158" s="18"/>
      <c r="J158" s="19"/>
      <c r="K158" s="19"/>
      <c r="L158" s="21"/>
      <c r="M158" s="21"/>
      <c r="N158" s="21"/>
      <c r="O158" s="21"/>
      <c r="P158" s="21"/>
      <c r="Q158" s="21"/>
      <c r="R158" s="21"/>
    </row>
    <row r="159" spans="1:18" x14ac:dyDescent="0.35">
      <c r="A159" s="21"/>
      <c r="B159" s="21"/>
      <c r="C159" s="21"/>
      <c r="D159" s="22"/>
      <c r="E159" s="22"/>
      <c r="F159" s="22"/>
      <c r="G159" s="21"/>
      <c r="H159" s="21"/>
      <c r="I159" s="18"/>
      <c r="J159" s="19"/>
      <c r="K159" s="19"/>
      <c r="L159" s="21"/>
      <c r="M159" s="21"/>
      <c r="N159" s="21"/>
      <c r="O159" s="21"/>
      <c r="P159" s="21"/>
      <c r="Q159" s="21"/>
      <c r="R159" s="21"/>
    </row>
    <row r="160" spans="1:18" x14ac:dyDescent="0.35">
      <c r="A160" s="21"/>
      <c r="B160" s="21"/>
      <c r="C160" s="21"/>
      <c r="D160" s="22"/>
      <c r="E160" s="22"/>
      <c r="F160" s="22"/>
      <c r="G160" s="21"/>
      <c r="H160" s="21"/>
      <c r="I160" s="18"/>
      <c r="J160" s="19"/>
      <c r="K160" s="19"/>
      <c r="L160" s="21"/>
      <c r="M160" s="21"/>
      <c r="N160" s="21"/>
      <c r="O160" s="21"/>
      <c r="P160" s="21"/>
      <c r="Q160" s="21"/>
      <c r="R160" s="21"/>
    </row>
    <row r="161" spans="1:18" x14ac:dyDescent="0.35">
      <c r="A161" s="21"/>
      <c r="B161" s="21"/>
      <c r="C161" s="21"/>
      <c r="D161" s="22"/>
      <c r="E161" s="22"/>
      <c r="F161" s="22"/>
      <c r="G161" s="21"/>
      <c r="H161" s="21"/>
      <c r="I161" s="18"/>
      <c r="J161" s="19"/>
      <c r="K161" s="19"/>
      <c r="L161" s="21"/>
      <c r="M161" s="21"/>
      <c r="N161" s="21"/>
      <c r="O161" s="21"/>
      <c r="P161" s="21"/>
      <c r="Q161" s="21"/>
      <c r="R161" s="21"/>
    </row>
    <row r="162" spans="1:18" x14ac:dyDescent="0.35">
      <c r="A162" s="21"/>
      <c r="B162" s="21"/>
      <c r="C162" s="21"/>
      <c r="D162" s="22"/>
      <c r="E162" s="22"/>
      <c r="F162" s="22"/>
      <c r="G162" s="21"/>
      <c r="H162" s="21"/>
      <c r="I162" s="18"/>
      <c r="J162" s="19"/>
      <c r="K162" s="19"/>
      <c r="L162" s="21"/>
      <c r="M162" s="21"/>
      <c r="N162" s="21"/>
      <c r="O162" s="21"/>
      <c r="P162" s="21"/>
      <c r="Q162" s="21"/>
      <c r="R162" s="21"/>
    </row>
    <row r="163" spans="1:18" x14ac:dyDescent="0.35">
      <c r="A163" s="21"/>
      <c r="B163" s="21"/>
      <c r="C163" s="21"/>
      <c r="D163" s="22"/>
      <c r="E163" s="22"/>
      <c r="F163" s="22"/>
      <c r="G163" s="21"/>
      <c r="H163" s="21"/>
      <c r="I163" s="18"/>
      <c r="J163" s="19"/>
      <c r="K163" s="19"/>
      <c r="L163" s="21"/>
      <c r="M163" s="21"/>
      <c r="N163" s="21"/>
      <c r="O163" s="21"/>
      <c r="P163" s="21"/>
      <c r="Q163" s="21"/>
      <c r="R163" s="21"/>
    </row>
    <row r="164" spans="1:18" x14ac:dyDescent="0.35">
      <c r="A164" s="21"/>
      <c r="B164" s="21"/>
      <c r="C164" s="21"/>
      <c r="D164" s="22"/>
      <c r="E164" s="22"/>
      <c r="F164" s="22"/>
      <c r="G164" s="21"/>
      <c r="H164" s="21"/>
      <c r="I164" s="18"/>
      <c r="J164" s="19"/>
      <c r="K164" s="19"/>
      <c r="L164" s="21"/>
      <c r="M164" s="21"/>
      <c r="N164" s="21"/>
      <c r="O164" s="21"/>
      <c r="P164" s="21"/>
      <c r="Q164" s="21"/>
      <c r="R164" s="21"/>
    </row>
    <row r="165" spans="1:18" x14ac:dyDescent="0.35">
      <c r="A165" s="21"/>
      <c r="B165" s="21"/>
      <c r="C165" s="21"/>
      <c r="D165" s="22"/>
      <c r="E165" s="22"/>
      <c r="F165" s="22"/>
      <c r="G165" s="21"/>
      <c r="H165" s="21"/>
      <c r="I165" s="18"/>
      <c r="J165" s="19"/>
      <c r="K165" s="19"/>
      <c r="L165" s="21"/>
      <c r="M165" s="21"/>
      <c r="N165" s="21"/>
      <c r="O165" s="21"/>
      <c r="P165" s="21"/>
      <c r="Q165" s="21"/>
      <c r="R165" s="21"/>
    </row>
    <row r="166" spans="1:18" x14ac:dyDescent="0.35">
      <c r="A166" s="21"/>
      <c r="B166" s="21"/>
      <c r="C166" s="21"/>
      <c r="D166" s="22"/>
      <c r="E166" s="22"/>
      <c r="F166" s="22"/>
      <c r="G166" s="21"/>
      <c r="H166" s="21"/>
      <c r="I166" s="18"/>
      <c r="J166" s="19"/>
      <c r="K166" s="19"/>
      <c r="L166" s="21"/>
      <c r="M166" s="21"/>
      <c r="N166" s="21"/>
      <c r="O166" s="21"/>
      <c r="P166" s="21"/>
      <c r="Q166" s="21"/>
      <c r="R166" s="21"/>
    </row>
    <row r="167" spans="1:18" x14ac:dyDescent="0.35">
      <c r="A167" s="21"/>
      <c r="B167" s="21"/>
      <c r="C167" s="21"/>
      <c r="D167" s="22"/>
      <c r="E167" s="22"/>
      <c r="F167" s="22"/>
      <c r="G167" s="21"/>
      <c r="H167" s="21"/>
      <c r="I167" s="18"/>
      <c r="J167" s="19"/>
      <c r="K167" s="19"/>
      <c r="L167" s="21"/>
      <c r="M167" s="21"/>
      <c r="N167" s="21"/>
      <c r="O167" s="21"/>
      <c r="P167" s="21"/>
      <c r="Q167" s="21"/>
      <c r="R167" s="21"/>
    </row>
    <row r="168" spans="1:18" x14ac:dyDescent="0.35">
      <c r="A168" s="21"/>
      <c r="B168" s="21"/>
      <c r="C168" s="21"/>
      <c r="D168" s="22"/>
      <c r="E168" s="22"/>
      <c r="F168" s="22"/>
      <c r="G168" s="21"/>
      <c r="H168" s="21"/>
      <c r="I168" s="18"/>
      <c r="J168" s="19"/>
      <c r="K168" s="19"/>
      <c r="L168" s="21"/>
      <c r="M168" s="21"/>
      <c r="N168" s="21"/>
      <c r="O168" s="21"/>
      <c r="P168" s="21"/>
      <c r="Q168" s="21"/>
      <c r="R168" s="21"/>
    </row>
    <row r="169" spans="1:18" x14ac:dyDescent="0.35">
      <c r="A169" s="21"/>
      <c r="B169" s="21"/>
      <c r="C169" s="21"/>
      <c r="D169" s="22"/>
      <c r="E169" s="22"/>
      <c r="F169" s="22"/>
      <c r="G169" s="21"/>
      <c r="H169" s="21"/>
      <c r="I169" s="18"/>
      <c r="J169" s="19"/>
      <c r="K169" s="19"/>
      <c r="L169" s="21"/>
      <c r="M169" s="21"/>
      <c r="N169" s="21"/>
      <c r="O169" s="21"/>
      <c r="P169" s="21"/>
      <c r="Q169" s="21"/>
      <c r="R169" s="21"/>
    </row>
    <row r="170" spans="1:18" x14ac:dyDescent="0.35">
      <c r="A170" s="21"/>
      <c r="B170" s="21"/>
      <c r="C170" s="21"/>
      <c r="D170" s="22"/>
      <c r="E170" s="22"/>
      <c r="F170" s="22"/>
      <c r="G170" s="21"/>
      <c r="H170" s="21"/>
      <c r="I170" s="18"/>
      <c r="J170" s="19"/>
      <c r="K170" s="19"/>
      <c r="L170" s="21"/>
      <c r="M170" s="21"/>
      <c r="N170" s="21"/>
      <c r="O170" s="21"/>
      <c r="P170" s="21"/>
      <c r="Q170" s="21"/>
      <c r="R170" s="21"/>
    </row>
    <row r="171" spans="1:18" x14ac:dyDescent="0.35">
      <c r="A171" s="21"/>
      <c r="B171" s="21"/>
      <c r="C171" s="21"/>
      <c r="D171" s="22"/>
      <c r="E171" s="22"/>
      <c r="F171" s="22"/>
      <c r="G171" s="21"/>
      <c r="H171" s="21"/>
      <c r="I171" s="18"/>
      <c r="J171" s="19"/>
      <c r="K171" s="19"/>
      <c r="L171" s="21"/>
      <c r="M171" s="21"/>
      <c r="N171" s="21"/>
      <c r="O171" s="21"/>
      <c r="P171" s="21"/>
      <c r="Q171" s="21"/>
      <c r="R171" s="21"/>
    </row>
    <row r="172" spans="1:18" x14ac:dyDescent="0.35">
      <c r="A172" s="21"/>
      <c r="B172" s="21"/>
      <c r="C172" s="21"/>
      <c r="D172" s="22"/>
      <c r="E172" s="22"/>
      <c r="F172" s="22"/>
      <c r="G172" s="21"/>
      <c r="H172" s="21"/>
      <c r="I172" s="18"/>
      <c r="J172" s="19"/>
      <c r="K172" s="19"/>
      <c r="L172" s="21"/>
      <c r="M172" s="21"/>
      <c r="N172" s="21"/>
      <c r="O172" s="21"/>
      <c r="P172" s="21"/>
      <c r="Q172" s="21"/>
      <c r="R172" s="21"/>
    </row>
    <row r="173" spans="1:18" x14ac:dyDescent="0.35">
      <c r="A173" s="21"/>
      <c r="B173" s="21"/>
      <c r="C173" s="21"/>
      <c r="D173" s="22"/>
      <c r="E173" s="22"/>
      <c r="F173" s="22"/>
      <c r="G173" s="21"/>
      <c r="H173" s="21"/>
      <c r="I173" s="18"/>
      <c r="J173" s="19"/>
      <c r="K173" s="19"/>
      <c r="L173" s="21"/>
      <c r="M173" s="21"/>
      <c r="N173" s="21"/>
      <c r="O173" s="21"/>
      <c r="P173" s="21"/>
      <c r="Q173" s="21"/>
      <c r="R173" s="21"/>
    </row>
    <row r="174" spans="1:18" x14ac:dyDescent="0.35">
      <c r="A174" s="21"/>
      <c r="B174" s="21"/>
      <c r="C174" s="21"/>
      <c r="D174" s="22"/>
      <c r="E174" s="22"/>
      <c r="F174" s="22"/>
      <c r="G174" s="21"/>
      <c r="H174" s="21"/>
      <c r="I174" s="18"/>
      <c r="J174" s="19"/>
      <c r="K174" s="19"/>
      <c r="L174" s="21"/>
      <c r="M174" s="21"/>
      <c r="N174" s="21"/>
      <c r="O174" s="21"/>
      <c r="P174" s="21"/>
      <c r="Q174" s="21"/>
      <c r="R174" s="21"/>
    </row>
    <row r="175" spans="1:18" x14ac:dyDescent="0.35">
      <c r="A175" s="21"/>
      <c r="B175" s="21"/>
      <c r="C175" s="21"/>
      <c r="D175" s="22"/>
      <c r="E175" s="22"/>
      <c r="F175" s="22"/>
      <c r="G175" s="21"/>
      <c r="H175" s="21"/>
      <c r="I175" s="18"/>
      <c r="J175" s="19"/>
      <c r="K175" s="19"/>
      <c r="L175" s="21"/>
      <c r="M175" s="21"/>
      <c r="N175" s="21"/>
      <c r="O175" s="21"/>
      <c r="P175" s="21"/>
      <c r="Q175" s="21"/>
      <c r="R175" s="21"/>
    </row>
    <row r="176" spans="1:18" x14ac:dyDescent="0.35">
      <c r="A176" s="21"/>
      <c r="B176" s="21"/>
      <c r="C176" s="21"/>
      <c r="D176" s="22"/>
      <c r="E176" s="22"/>
      <c r="F176" s="22"/>
      <c r="G176" s="21"/>
      <c r="H176" s="21"/>
      <c r="I176" s="18"/>
      <c r="J176" s="19"/>
      <c r="K176" s="19"/>
      <c r="L176" s="21"/>
      <c r="M176" s="21"/>
      <c r="N176" s="21"/>
      <c r="O176" s="21"/>
      <c r="P176" s="21"/>
      <c r="Q176" s="21"/>
      <c r="R176" s="21"/>
    </row>
    <row r="177" spans="1:18" x14ac:dyDescent="0.35">
      <c r="A177" s="21"/>
      <c r="B177" s="21"/>
      <c r="C177" s="21"/>
      <c r="D177" s="22"/>
      <c r="E177" s="22"/>
      <c r="F177" s="22"/>
      <c r="G177" s="21"/>
      <c r="H177" s="21"/>
      <c r="I177" s="18"/>
      <c r="J177" s="19"/>
      <c r="K177" s="19"/>
      <c r="L177" s="21"/>
      <c r="M177" s="21"/>
      <c r="N177" s="21"/>
      <c r="O177" s="21"/>
      <c r="P177" s="21"/>
      <c r="Q177" s="21"/>
      <c r="R177" s="21"/>
    </row>
    <row r="178" spans="1:18" x14ac:dyDescent="0.35">
      <c r="A178" s="21"/>
      <c r="B178" s="21"/>
      <c r="C178" s="21"/>
      <c r="D178" s="22"/>
      <c r="E178" s="22"/>
      <c r="F178" s="22"/>
      <c r="G178" s="21"/>
      <c r="H178" s="21"/>
      <c r="I178" s="18"/>
      <c r="J178" s="19"/>
      <c r="K178" s="19"/>
      <c r="L178" s="21"/>
      <c r="M178" s="21"/>
      <c r="N178" s="21"/>
      <c r="O178" s="21"/>
      <c r="P178" s="21"/>
      <c r="Q178" s="21"/>
      <c r="R178" s="21"/>
    </row>
    <row r="179" spans="1:18" x14ac:dyDescent="0.35">
      <c r="A179" s="21"/>
      <c r="B179" s="21"/>
      <c r="C179" s="21"/>
      <c r="D179" s="22"/>
      <c r="E179" s="22"/>
      <c r="F179" s="22"/>
      <c r="G179" s="21"/>
      <c r="H179" s="21"/>
      <c r="I179" s="18"/>
      <c r="J179" s="19"/>
      <c r="K179" s="19"/>
      <c r="L179" s="21"/>
      <c r="M179" s="21"/>
      <c r="N179" s="21"/>
      <c r="O179" s="21"/>
      <c r="P179" s="21"/>
      <c r="Q179" s="21"/>
      <c r="R179" s="21"/>
    </row>
    <row r="180" spans="1:18" x14ac:dyDescent="0.35">
      <c r="A180" s="21"/>
      <c r="B180" s="21"/>
      <c r="C180" s="21"/>
      <c r="D180" s="22"/>
      <c r="E180" s="22"/>
      <c r="F180" s="22"/>
      <c r="G180" s="21"/>
      <c r="H180" s="21"/>
      <c r="I180" s="18"/>
      <c r="J180" s="19"/>
      <c r="K180" s="19"/>
      <c r="L180" s="21"/>
      <c r="M180" s="21"/>
      <c r="N180" s="21"/>
      <c r="O180" s="21"/>
      <c r="P180" s="21"/>
      <c r="Q180" s="21"/>
      <c r="R180" s="21"/>
    </row>
    <row r="181" spans="1:18" x14ac:dyDescent="0.35">
      <c r="A181" s="21"/>
      <c r="B181" s="21"/>
      <c r="C181" s="21"/>
      <c r="D181" s="22"/>
      <c r="E181" s="22"/>
      <c r="F181" s="22"/>
      <c r="G181" s="21"/>
      <c r="H181" s="21"/>
      <c r="I181" s="18"/>
      <c r="J181" s="19"/>
      <c r="K181" s="19"/>
      <c r="L181" s="21"/>
      <c r="M181" s="21"/>
      <c r="N181" s="21"/>
      <c r="O181" s="21"/>
      <c r="P181" s="21"/>
      <c r="Q181" s="21"/>
      <c r="R181" s="21"/>
    </row>
    <row r="182" spans="1:18" x14ac:dyDescent="0.35">
      <c r="A182" s="21"/>
      <c r="B182" s="21"/>
      <c r="C182" s="21"/>
      <c r="D182" s="22"/>
      <c r="E182" s="22"/>
      <c r="F182" s="22"/>
      <c r="G182" s="21"/>
      <c r="H182" s="21"/>
      <c r="I182" s="18"/>
      <c r="J182" s="19"/>
      <c r="K182" s="19"/>
      <c r="L182" s="21"/>
      <c r="M182" s="21"/>
      <c r="N182" s="21"/>
      <c r="O182" s="21"/>
      <c r="P182" s="21"/>
      <c r="Q182" s="21"/>
      <c r="R182" s="21"/>
    </row>
    <row r="183" spans="1:18" x14ac:dyDescent="0.35">
      <c r="A183" s="21"/>
      <c r="B183" s="21"/>
      <c r="C183" s="21"/>
      <c r="D183" s="22"/>
      <c r="E183" s="22"/>
      <c r="F183" s="22"/>
      <c r="G183" s="21"/>
      <c r="H183" s="21"/>
      <c r="I183" s="18"/>
      <c r="J183" s="19"/>
      <c r="K183" s="19"/>
      <c r="L183" s="21"/>
      <c r="M183" s="21"/>
      <c r="N183" s="21"/>
      <c r="O183" s="21"/>
      <c r="P183" s="21"/>
      <c r="Q183" s="21"/>
      <c r="R183" s="21"/>
    </row>
    <row r="184" spans="1:18" x14ac:dyDescent="0.35">
      <c r="A184" s="21"/>
      <c r="B184" s="21"/>
      <c r="C184" s="21"/>
      <c r="D184" s="22"/>
      <c r="E184" s="22"/>
      <c r="F184" s="22"/>
      <c r="G184" s="21"/>
      <c r="H184" s="21"/>
      <c r="I184" s="18"/>
      <c r="J184" s="19"/>
      <c r="K184" s="19"/>
      <c r="L184" s="21"/>
      <c r="M184" s="21"/>
      <c r="N184" s="21"/>
      <c r="O184" s="21"/>
      <c r="P184" s="21"/>
      <c r="Q184" s="21"/>
      <c r="R184" s="21"/>
    </row>
    <row r="185" spans="1:18" x14ac:dyDescent="0.35">
      <c r="A185" s="21"/>
      <c r="B185" s="21"/>
      <c r="C185" s="21"/>
      <c r="D185" s="22"/>
      <c r="E185" s="22"/>
      <c r="F185" s="22"/>
      <c r="G185" s="21"/>
      <c r="H185" s="21"/>
      <c r="I185" s="18"/>
      <c r="J185" s="19"/>
      <c r="K185" s="19"/>
      <c r="L185" s="21"/>
      <c r="M185" s="21"/>
      <c r="N185" s="21"/>
      <c r="O185" s="21"/>
      <c r="P185" s="21"/>
      <c r="Q185" s="21"/>
      <c r="R185" s="21"/>
    </row>
    <row r="186" spans="1:18" x14ac:dyDescent="0.35">
      <c r="A186" s="21"/>
      <c r="B186" s="21"/>
      <c r="C186" s="21"/>
      <c r="D186" s="22"/>
      <c r="E186" s="22"/>
      <c r="F186" s="22"/>
      <c r="G186" s="21"/>
      <c r="H186" s="21"/>
      <c r="I186" s="18"/>
      <c r="J186" s="19"/>
      <c r="K186" s="19"/>
      <c r="L186" s="21"/>
      <c r="M186" s="21"/>
      <c r="N186" s="21"/>
      <c r="O186" s="21"/>
      <c r="P186" s="21"/>
      <c r="Q186" s="21"/>
      <c r="R186" s="21"/>
    </row>
    <row r="187" spans="1:18" x14ac:dyDescent="0.35">
      <c r="A187" s="21"/>
      <c r="B187" s="21"/>
      <c r="C187" s="21"/>
      <c r="D187" s="22"/>
      <c r="E187" s="22"/>
      <c r="F187" s="22"/>
      <c r="G187" s="21"/>
      <c r="H187" s="21"/>
      <c r="I187" s="18"/>
      <c r="J187" s="19"/>
      <c r="K187" s="19"/>
      <c r="L187" s="21"/>
      <c r="M187" s="21"/>
      <c r="N187" s="21"/>
      <c r="O187" s="21"/>
      <c r="P187" s="21"/>
      <c r="Q187" s="21"/>
      <c r="R187" s="21"/>
    </row>
    <row r="188" spans="1:18" x14ac:dyDescent="0.35">
      <c r="A188" s="21"/>
      <c r="B188" s="21"/>
      <c r="C188" s="21"/>
      <c r="D188" s="22"/>
      <c r="E188" s="22"/>
      <c r="F188" s="22"/>
      <c r="G188" s="21"/>
      <c r="H188" s="21"/>
      <c r="I188" s="18"/>
      <c r="J188" s="19"/>
      <c r="K188" s="19"/>
      <c r="L188" s="21"/>
      <c r="M188" s="21"/>
      <c r="N188" s="21"/>
      <c r="O188" s="21"/>
      <c r="P188" s="21"/>
      <c r="Q188" s="21"/>
      <c r="R188" s="21"/>
    </row>
    <row r="189" spans="1:18" x14ac:dyDescent="0.35">
      <c r="A189" s="21"/>
      <c r="B189" s="21"/>
      <c r="C189" s="21"/>
      <c r="D189" s="22"/>
      <c r="E189" s="22"/>
      <c r="F189" s="22"/>
      <c r="G189" s="21"/>
      <c r="H189" s="21"/>
      <c r="I189" s="18"/>
      <c r="J189" s="19"/>
      <c r="K189" s="19"/>
      <c r="L189" s="21"/>
      <c r="M189" s="21"/>
      <c r="N189" s="21"/>
      <c r="O189" s="21"/>
      <c r="P189" s="21"/>
      <c r="Q189" s="21"/>
      <c r="R189" s="21"/>
    </row>
    <row r="190" spans="1:18" x14ac:dyDescent="0.35">
      <c r="A190" s="21"/>
      <c r="B190" s="21"/>
      <c r="C190" s="21"/>
      <c r="D190" s="22"/>
      <c r="E190" s="22"/>
      <c r="F190" s="22"/>
      <c r="G190" s="21"/>
      <c r="H190" s="21"/>
      <c r="I190" s="18"/>
      <c r="J190" s="19"/>
      <c r="K190" s="19"/>
      <c r="L190" s="21"/>
      <c r="M190" s="21"/>
      <c r="N190" s="21"/>
      <c r="O190" s="21"/>
      <c r="P190" s="21"/>
      <c r="Q190" s="21"/>
      <c r="R190" s="21"/>
    </row>
    <row r="191" spans="1:18" x14ac:dyDescent="0.35">
      <c r="A191" s="21"/>
      <c r="B191" s="21"/>
      <c r="C191" s="21"/>
      <c r="D191" s="22"/>
      <c r="E191" s="22"/>
      <c r="F191" s="22"/>
      <c r="G191" s="21"/>
      <c r="H191" s="21"/>
      <c r="I191" s="18"/>
      <c r="J191" s="19"/>
      <c r="K191" s="19"/>
      <c r="L191" s="21"/>
      <c r="M191" s="21"/>
      <c r="N191" s="21"/>
      <c r="O191" s="21"/>
      <c r="P191" s="21"/>
      <c r="Q191" s="21"/>
      <c r="R191" s="21"/>
    </row>
    <row r="192" spans="1:18" x14ac:dyDescent="0.35">
      <c r="A192" s="21"/>
      <c r="B192" s="21"/>
      <c r="C192" s="21"/>
      <c r="D192" s="22"/>
      <c r="E192" s="22"/>
      <c r="F192" s="22"/>
      <c r="G192" s="21"/>
      <c r="H192" s="21"/>
      <c r="I192" s="18"/>
      <c r="J192" s="19"/>
      <c r="K192" s="19"/>
      <c r="L192" s="21"/>
      <c r="M192" s="21"/>
      <c r="N192" s="21"/>
      <c r="O192" s="21"/>
      <c r="P192" s="21"/>
      <c r="Q192" s="21"/>
      <c r="R192" s="21"/>
    </row>
    <row r="193" spans="1:18" x14ac:dyDescent="0.35">
      <c r="A193" s="21"/>
      <c r="B193" s="21"/>
      <c r="C193" s="21"/>
      <c r="D193" s="22"/>
      <c r="E193" s="22"/>
      <c r="F193" s="22"/>
      <c r="G193" s="21"/>
      <c r="H193" s="21"/>
      <c r="I193" s="18"/>
      <c r="J193" s="19"/>
      <c r="K193" s="19"/>
      <c r="L193" s="21"/>
      <c r="M193" s="21"/>
      <c r="N193" s="21"/>
      <c r="O193" s="21"/>
      <c r="P193" s="21"/>
      <c r="Q193" s="21"/>
      <c r="R193" s="21"/>
    </row>
    <row r="194" spans="1:18" x14ac:dyDescent="0.35">
      <c r="A194" s="21"/>
      <c r="B194" s="21"/>
      <c r="C194" s="21"/>
      <c r="D194" s="22"/>
      <c r="E194" s="22"/>
      <c r="F194" s="22"/>
      <c r="G194" s="21"/>
      <c r="H194" s="21"/>
      <c r="I194" s="18"/>
      <c r="J194" s="19"/>
      <c r="K194" s="19"/>
      <c r="L194" s="21"/>
      <c r="M194" s="21"/>
      <c r="N194" s="21"/>
      <c r="O194" s="21"/>
      <c r="P194" s="21"/>
      <c r="Q194" s="21"/>
      <c r="R194" s="21"/>
    </row>
    <row r="195" spans="1:18" x14ac:dyDescent="0.35">
      <c r="A195" s="21"/>
      <c r="B195" s="21"/>
      <c r="C195" s="21"/>
      <c r="D195" s="22"/>
      <c r="E195" s="22"/>
      <c r="F195" s="22"/>
      <c r="G195" s="21"/>
      <c r="H195" s="21"/>
      <c r="I195" s="18"/>
      <c r="J195" s="19"/>
      <c r="K195" s="19"/>
      <c r="L195" s="21"/>
      <c r="M195" s="21"/>
      <c r="N195" s="21"/>
      <c r="O195" s="21"/>
      <c r="P195" s="21"/>
      <c r="Q195" s="21"/>
      <c r="R195" s="21"/>
    </row>
    <row r="196" spans="1:18" x14ac:dyDescent="0.35">
      <c r="A196" s="21"/>
      <c r="B196" s="21"/>
      <c r="C196" s="21"/>
      <c r="D196" s="22"/>
      <c r="E196" s="22"/>
      <c r="F196" s="22"/>
      <c r="G196" s="21"/>
      <c r="H196" s="21"/>
      <c r="I196" s="18"/>
      <c r="J196" s="19"/>
      <c r="K196" s="19"/>
      <c r="L196" s="21"/>
      <c r="M196" s="21"/>
      <c r="N196" s="21"/>
      <c r="O196" s="21"/>
      <c r="P196" s="21"/>
      <c r="Q196" s="21"/>
      <c r="R196" s="21"/>
    </row>
    <row r="197" spans="1:18" x14ac:dyDescent="0.35">
      <c r="A197" s="21"/>
      <c r="B197" s="21"/>
      <c r="C197" s="21"/>
      <c r="D197" s="22"/>
      <c r="E197" s="22"/>
      <c r="F197" s="22"/>
      <c r="G197" s="21"/>
      <c r="H197" s="21"/>
      <c r="I197" s="18"/>
      <c r="J197" s="19"/>
      <c r="K197" s="19"/>
      <c r="L197" s="21"/>
      <c r="M197" s="21"/>
      <c r="N197" s="21"/>
      <c r="O197" s="21"/>
      <c r="P197" s="21"/>
      <c r="Q197" s="21"/>
      <c r="R197" s="21"/>
    </row>
    <row r="198" spans="1:18" x14ac:dyDescent="0.35">
      <c r="A198" s="21"/>
      <c r="B198" s="21"/>
      <c r="C198" s="21"/>
      <c r="D198" s="22"/>
      <c r="E198" s="22"/>
      <c r="F198" s="22"/>
      <c r="G198" s="21"/>
      <c r="H198" s="21"/>
      <c r="I198" s="18"/>
      <c r="J198" s="19"/>
      <c r="K198" s="19"/>
      <c r="L198" s="21"/>
      <c r="M198" s="21"/>
      <c r="N198" s="21"/>
      <c r="O198" s="21"/>
      <c r="P198" s="21"/>
      <c r="Q198" s="21"/>
      <c r="R198" s="21"/>
    </row>
    <row r="199" spans="1:18" x14ac:dyDescent="0.35">
      <c r="A199" s="21"/>
      <c r="B199" s="21"/>
      <c r="C199" s="21"/>
      <c r="D199" s="22"/>
      <c r="E199" s="22"/>
      <c r="F199" s="22"/>
      <c r="G199" s="21"/>
      <c r="H199" s="21"/>
      <c r="I199" s="18"/>
      <c r="J199" s="19"/>
      <c r="K199" s="19"/>
      <c r="L199" s="21"/>
      <c r="M199" s="21"/>
      <c r="N199" s="21"/>
      <c r="O199" s="21"/>
      <c r="P199" s="21"/>
      <c r="Q199" s="21"/>
      <c r="R199" s="21"/>
    </row>
    <row r="200" spans="1:18" x14ac:dyDescent="0.35">
      <c r="A200" s="21"/>
      <c r="B200" s="21"/>
      <c r="C200" s="21"/>
      <c r="D200" s="22"/>
      <c r="E200" s="22"/>
      <c r="F200" s="22"/>
      <c r="G200" s="21"/>
      <c r="H200" s="21"/>
      <c r="I200" s="18"/>
      <c r="J200" s="19"/>
      <c r="K200" s="19"/>
      <c r="L200" s="21"/>
      <c r="M200" s="21"/>
      <c r="N200" s="21"/>
      <c r="O200" s="21"/>
      <c r="P200" s="21"/>
      <c r="Q200" s="21"/>
      <c r="R200" s="21"/>
    </row>
    <row r="201" spans="1:18" x14ac:dyDescent="0.35">
      <c r="A201" s="21"/>
      <c r="B201" s="21"/>
      <c r="C201" s="21"/>
      <c r="D201" s="22"/>
      <c r="E201" s="22"/>
      <c r="F201" s="22"/>
      <c r="G201" s="21"/>
      <c r="H201" s="21"/>
      <c r="I201" s="18"/>
      <c r="J201" s="19"/>
      <c r="K201" s="19"/>
      <c r="L201" s="21"/>
      <c r="M201" s="21"/>
      <c r="N201" s="21"/>
      <c r="O201" s="21"/>
      <c r="P201" s="21"/>
      <c r="Q201" s="21"/>
      <c r="R201" s="21"/>
    </row>
    <row r="202" spans="1:18" x14ac:dyDescent="0.35">
      <c r="A202" s="21"/>
      <c r="B202" s="21"/>
      <c r="C202" s="21"/>
      <c r="D202" s="22"/>
      <c r="E202" s="22"/>
      <c r="F202" s="22"/>
      <c r="G202" s="21"/>
      <c r="H202" s="21"/>
      <c r="I202" s="18"/>
      <c r="J202" s="19"/>
      <c r="K202" s="19"/>
      <c r="L202" s="21"/>
      <c r="M202" s="21"/>
      <c r="N202" s="21"/>
      <c r="O202" s="21"/>
      <c r="P202" s="21"/>
      <c r="Q202" s="21"/>
      <c r="R202" s="21"/>
    </row>
    <row r="203" spans="1:18" x14ac:dyDescent="0.35">
      <c r="A203" s="21"/>
      <c r="B203" s="21"/>
      <c r="C203" s="21"/>
      <c r="D203" s="22"/>
      <c r="E203" s="22"/>
      <c r="F203" s="22"/>
      <c r="G203" s="21"/>
      <c r="H203" s="21"/>
      <c r="I203" s="18"/>
      <c r="J203" s="19"/>
      <c r="K203" s="19"/>
      <c r="L203" s="21"/>
      <c r="M203" s="21"/>
      <c r="N203" s="21"/>
      <c r="O203" s="21"/>
      <c r="P203" s="21"/>
      <c r="Q203" s="21"/>
      <c r="R203" s="21"/>
    </row>
    <row r="204" spans="1:18" x14ac:dyDescent="0.35">
      <c r="A204" s="21"/>
      <c r="B204" s="21"/>
      <c r="C204" s="21"/>
      <c r="D204" s="22"/>
      <c r="E204" s="22"/>
      <c r="F204" s="22"/>
      <c r="G204" s="21"/>
      <c r="H204" s="21"/>
      <c r="I204" s="18"/>
      <c r="J204" s="19"/>
      <c r="K204" s="19"/>
      <c r="L204" s="21"/>
      <c r="M204" s="21"/>
      <c r="N204" s="21"/>
      <c r="O204" s="21"/>
      <c r="P204" s="21"/>
      <c r="Q204" s="21"/>
      <c r="R204" s="21"/>
    </row>
    <row r="205" spans="1:18" x14ac:dyDescent="0.35">
      <c r="A205" s="21"/>
      <c r="B205" s="21"/>
      <c r="C205" s="21"/>
      <c r="D205" s="22"/>
      <c r="E205" s="22"/>
      <c r="F205" s="22"/>
      <c r="G205" s="21"/>
      <c r="H205" s="21"/>
      <c r="I205" s="18"/>
      <c r="J205" s="19"/>
      <c r="K205" s="19"/>
      <c r="L205" s="21"/>
      <c r="M205" s="21"/>
      <c r="N205" s="21"/>
      <c r="O205" s="21"/>
      <c r="P205" s="21"/>
      <c r="Q205" s="21"/>
      <c r="R205" s="21"/>
    </row>
    <row r="206" spans="1:18" x14ac:dyDescent="0.35">
      <c r="A206" s="21"/>
      <c r="B206" s="21"/>
      <c r="C206" s="21"/>
      <c r="D206" s="22"/>
      <c r="E206" s="22"/>
      <c r="F206" s="22"/>
      <c r="G206" s="21"/>
      <c r="H206" s="21"/>
      <c r="I206" s="18"/>
      <c r="J206" s="19"/>
      <c r="K206" s="19"/>
      <c r="L206" s="21"/>
      <c r="M206" s="21"/>
      <c r="N206" s="21"/>
      <c r="O206" s="21"/>
      <c r="P206" s="21"/>
      <c r="Q206" s="21"/>
      <c r="R206" s="21"/>
    </row>
    <row r="207" spans="1:18" x14ac:dyDescent="0.35">
      <c r="A207" s="21"/>
      <c r="B207" s="21"/>
      <c r="C207" s="21"/>
      <c r="D207" s="22"/>
      <c r="E207" s="22"/>
      <c r="F207" s="22"/>
      <c r="G207" s="21"/>
      <c r="H207" s="21"/>
      <c r="I207" s="18"/>
      <c r="J207" s="19"/>
      <c r="K207" s="19"/>
      <c r="L207" s="21"/>
      <c r="M207" s="21"/>
      <c r="N207" s="21"/>
      <c r="O207" s="21"/>
      <c r="P207" s="21"/>
      <c r="Q207" s="21"/>
      <c r="R207" s="21"/>
    </row>
    <row r="208" spans="1:18" x14ac:dyDescent="0.35">
      <c r="A208" s="21"/>
      <c r="B208" s="21"/>
      <c r="C208" s="21"/>
      <c r="D208" s="22"/>
      <c r="E208" s="22"/>
      <c r="F208" s="22"/>
      <c r="G208" s="21"/>
      <c r="H208" s="21"/>
      <c r="I208" s="18"/>
      <c r="J208" s="19"/>
      <c r="K208" s="19"/>
      <c r="L208" s="21"/>
      <c r="M208" s="21"/>
      <c r="N208" s="21"/>
      <c r="O208" s="21"/>
      <c r="P208" s="21"/>
      <c r="Q208" s="21"/>
      <c r="R208" s="21"/>
    </row>
    <row r="209" spans="1:18" x14ac:dyDescent="0.35">
      <c r="A209" s="21"/>
      <c r="B209" s="21"/>
      <c r="C209" s="21"/>
      <c r="D209" s="22"/>
      <c r="E209" s="22"/>
      <c r="F209" s="22"/>
      <c r="G209" s="21"/>
      <c r="H209" s="21"/>
      <c r="I209" s="18"/>
      <c r="J209" s="19"/>
      <c r="K209" s="19"/>
      <c r="L209" s="21"/>
      <c r="M209" s="21"/>
      <c r="N209" s="21"/>
      <c r="O209" s="21"/>
      <c r="P209" s="21"/>
      <c r="Q209" s="21"/>
      <c r="R209" s="21"/>
    </row>
    <row r="210" spans="1:18" x14ac:dyDescent="0.35">
      <c r="A210" s="21"/>
      <c r="B210" s="21"/>
      <c r="C210" s="21"/>
      <c r="D210" s="22"/>
      <c r="E210" s="22"/>
      <c r="F210" s="22"/>
      <c r="G210" s="21"/>
      <c r="H210" s="21"/>
      <c r="I210" s="18"/>
      <c r="J210" s="19"/>
      <c r="K210" s="19"/>
      <c r="L210" s="21"/>
      <c r="M210" s="21"/>
      <c r="N210" s="21"/>
      <c r="O210" s="21"/>
      <c r="P210" s="21"/>
      <c r="Q210" s="21"/>
      <c r="R210" s="21"/>
    </row>
    <row r="211" spans="1:18" x14ac:dyDescent="0.35">
      <c r="A211" s="21"/>
      <c r="B211" s="21"/>
      <c r="C211" s="21"/>
      <c r="D211" s="22"/>
      <c r="E211" s="22"/>
      <c r="F211" s="22"/>
      <c r="G211" s="21"/>
      <c r="H211" s="21"/>
      <c r="I211" s="18"/>
      <c r="J211" s="19"/>
      <c r="K211" s="19"/>
      <c r="L211" s="21"/>
      <c r="M211" s="21"/>
      <c r="N211" s="21"/>
      <c r="O211" s="21"/>
      <c r="P211" s="21"/>
      <c r="Q211" s="21"/>
      <c r="R211" s="21"/>
    </row>
    <row r="212" spans="1:18" x14ac:dyDescent="0.35">
      <c r="A212" s="21"/>
      <c r="B212" s="21"/>
      <c r="C212" s="21"/>
      <c r="D212" s="22"/>
      <c r="E212" s="22"/>
      <c r="F212" s="22"/>
      <c r="G212" s="21"/>
      <c r="H212" s="21"/>
      <c r="I212" s="18"/>
      <c r="J212" s="19"/>
      <c r="K212" s="19"/>
      <c r="L212" s="21"/>
      <c r="M212" s="21"/>
      <c r="N212" s="21"/>
      <c r="O212" s="21"/>
      <c r="P212" s="21"/>
      <c r="Q212" s="21"/>
      <c r="R212" s="21"/>
    </row>
    <row r="213" spans="1:18" x14ac:dyDescent="0.35">
      <c r="A213" s="21"/>
      <c r="B213" s="21"/>
      <c r="C213" s="21"/>
      <c r="D213" s="22"/>
      <c r="E213" s="22"/>
      <c r="F213" s="22"/>
      <c r="G213" s="21"/>
      <c r="H213" s="21"/>
      <c r="I213" s="18"/>
      <c r="J213" s="19"/>
      <c r="K213" s="19"/>
      <c r="L213" s="21"/>
      <c r="M213" s="21"/>
      <c r="N213" s="21"/>
      <c r="O213" s="21"/>
      <c r="P213" s="21"/>
      <c r="Q213" s="21"/>
      <c r="R213" s="21"/>
    </row>
    <row r="214" spans="1:18" x14ac:dyDescent="0.35">
      <c r="A214" s="21"/>
      <c r="B214" s="21"/>
      <c r="C214" s="21"/>
      <c r="D214" s="22"/>
      <c r="E214" s="22"/>
      <c r="F214" s="22"/>
      <c r="G214" s="21"/>
      <c r="H214" s="21"/>
      <c r="I214" s="18"/>
      <c r="J214" s="19"/>
      <c r="K214" s="19"/>
      <c r="L214" s="21"/>
      <c r="M214" s="21"/>
      <c r="N214" s="21"/>
      <c r="O214" s="21"/>
      <c r="P214" s="21"/>
      <c r="Q214" s="21"/>
      <c r="R214" s="21"/>
    </row>
    <row r="215" spans="1:18" x14ac:dyDescent="0.35">
      <c r="A215" s="21"/>
      <c r="B215" s="21"/>
      <c r="C215" s="21"/>
      <c r="D215" s="22"/>
      <c r="E215" s="22"/>
      <c r="F215" s="22"/>
      <c r="G215" s="21"/>
      <c r="H215" s="21"/>
      <c r="I215" s="18"/>
      <c r="J215" s="19"/>
      <c r="K215" s="19"/>
      <c r="L215" s="21"/>
      <c r="M215" s="21"/>
      <c r="N215" s="21"/>
      <c r="O215" s="21"/>
      <c r="P215" s="21"/>
      <c r="Q215" s="21"/>
      <c r="R215" s="21"/>
    </row>
    <row r="216" spans="1:18" x14ac:dyDescent="0.35">
      <c r="A216" s="21"/>
      <c r="B216" s="21"/>
      <c r="C216" s="21"/>
      <c r="D216" s="22"/>
      <c r="E216" s="22"/>
      <c r="F216" s="22"/>
      <c r="G216" s="21"/>
      <c r="H216" s="21"/>
      <c r="I216" s="18"/>
      <c r="J216" s="19"/>
      <c r="K216" s="19"/>
      <c r="L216" s="21"/>
      <c r="M216" s="21"/>
      <c r="N216" s="21"/>
      <c r="O216" s="21"/>
      <c r="P216" s="21"/>
      <c r="Q216" s="21"/>
      <c r="R216" s="21"/>
    </row>
    <row r="217" spans="1:18" x14ac:dyDescent="0.35">
      <c r="A217" s="21"/>
      <c r="B217" s="21"/>
      <c r="C217" s="21"/>
      <c r="D217" s="22"/>
      <c r="E217" s="22"/>
      <c r="F217" s="22"/>
      <c r="G217" s="21"/>
      <c r="H217" s="21"/>
      <c r="I217" s="18"/>
      <c r="J217" s="19"/>
      <c r="K217" s="19"/>
      <c r="L217" s="21"/>
      <c r="M217" s="21"/>
      <c r="N217" s="21"/>
      <c r="O217" s="21"/>
      <c r="P217" s="21"/>
      <c r="Q217" s="21"/>
      <c r="R217" s="21"/>
    </row>
    <row r="218" spans="1:18" x14ac:dyDescent="0.35">
      <c r="A218" s="21"/>
      <c r="B218" s="21"/>
      <c r="C218" s="21"/>
      <c r="D218" s="22"/>
      <c r="E218" s="22"/>
      <c r="F218" s="22"/>
      <c r="G218" s="21"/>
      <c r="H218" s="21"/>
      <c r="I218" s="18"/>
      <c r="J218" s="19"/>
      <c r="K218" s="19"/>
      <c r="L218" s="21"/>
      <c r="M218" s="21"/>
      <c r="N218" s="21"/>
      <c r="O218" s="21"/>
      <c r="P218" s="21"/>
      <c r="Q218" s="21"/>
      <c r="R218" s="21"/>
    </row>
    <row r="219" spans="1:18" x14ac:dyDescent="0.35">
      <c r="A219" s="21"/>
      <c r="B219" s="21"/>
      <c r="C219" s="21"/>
      <c r="D219" s="22"/>
      <c r="E219" s="22"/>
      <c r="F219" s="22"/>
      <c r="G219" s="21"/>
      <c r="H219" s="21"/>
      <c r="I219" s="18"/>
      <c r="J219" s="19"/>
      <c r="K219" s="19"/>
      <c r="L219" s="21"/>
      <c r="M219" s="21"/>
      <c r="N219" s="21"/>
      <c r="O219" s="21"/>
      <c r="P219" s="21"/>
      <c r="Q219" s="21"/>
      <c r="R219" s="21"/>
    </row>
    <row r="220" spans="1:18" x14ac:dyDescent="0.35">
      <c r="A220" s="21"/>
      <c r="B220" s="21"/>
      <c r="C220" s="21"/>
      <c r="D220" s="22"/>
      <c r="E220" s="22"/>
      <c r="F220" s="22"/>
      <c r="G220" s="21"/>
      <c r="H220" s="21"/>
      <c r="I220" s="18"/>
      <c r="J220" s="19"/>
      <c r="K220" s="19"/>
      <c r="L220" s="21"/>
      <c r="M220" s="21"/>
      <c r="N220" s="21"/>
      <c r="O220" s="21"/>
      <c r="P220" s="21"/>
      <c r="Q220" s="21"/>
      <c r="R220" s="21"/>
    </row>
    <row r="221" spans="1:18" x14ac:dyDescent="0.35">
      <c r="A221" s="21"/>
      <c r="B221" s="21"/>
      <c r="C221" s="21"/>
      <c r="D221" s="22"/>
      <c r="E221" s="22"/>
      <c r="F221" s="22"/>
      <c r="G221" s="21"/>
      <c r="H221" s="21"/>
      <c r="I221" s="18"/>
      <c r="J221" s="19"/>
      <c r="K221" s="19"/>
      <c r="L221" s="21"/>
      <c r="M221" s="21"/>
      <c r="N221" s="21"/>
      <c r="O221" s="21"/>
      <c r="P221" s="21"/>
      <c r="Q221" s="21"/>
      <c r="R221" s="21"/>
    </row>
    <row r="222" spans="1:18" x14ac:dyDescent="0.35">
      <c r="A222" s="21"/>
      <c r="B222" s="21"/>
      <c r="C222" s="21"/>
      <c r="D222" s="22"/>
      <c r="E222" s="22"/>
      <c r="F222" s="22"/>
      <c r="G222" s="21"/>
      <c r="H222" s="21"/>
      <c r="I222" s="18"/>
      <c r="J222" s="19"/>
      <c r="K222" s="19"/>
      <c r="L222" s="21"/>
      <c r="M222" s="21"/>
      <c r="N222" s="21"/>
      <c r="O222" s="21"/>
      <c r="P222" s="21"/>
      <c r="Q222" s="21"/>
      <c r="R222" s="21"/>
    </row>
    <row r="223" spans="1:18" x14ac:dyDescent="0.35">
      <c r="A223" s="21"/>
      <c r="B223" s="21"/>
      <c r="C223" s="21"/>
      <c r="D223" s="22"/>
      <c r="E223" s="22"/>
      <c r="F223" s="22"/>
      <c r="G223" s="21"/>
      <c r="H223" s="21"/>
      <c r="I223" s="18"/>
      <c r="J223" s="19"/>
      <c r="K223" s="19"/>
      <c r="L223" s="21"/>
      <c r="M223" s="21"/>
      <c r="N223" s="21"/>
      <c r="O223" s="21"/>
      <c r="P223" s="21"/>
      <c r="Q223" s="21"/>
      <c r="R223" s="21"/>
    </row>
    <row r="224" spans="1:18" x14ac:dyDescent="0.35">
      <c r="A224" s="21"/>
      <c r="B224" s="21"/>
      <c r="C224" s="21"/>
      <c r="D224" s="22"/>
      <c r="E224" s="22"/>
      <c r="F224" s="22"/>
      <c r="G224" s="21"/>
      <c r="H224" s="21"/>
      <c r="I224" s="18"/>
      <c r="J224" s="19"/>
      <c r="K224" s="19"/>
      <c r="L224" s="21"/>
      <c r="M224" s="21"/>
      <c r="N224" s="21"/>
      <c r="O224" s="21"/>
      <c r="P224" s="21"/>
      <c r="Q224" s="21"/>
      <c r="R224" s="21"/>
    </row>
    <row r="225" spans="1:18" x14ac:dyDescent="0.35">
      <c r="A225" s="21"/>
      <c r="B225" s="21"/>
      <c r="C225" s="21"/>
      <c r="D225" s="22"/>
      <c r="E225" s="22"/>
      <c r="F225" s="22"/>
      <c r="G225" s="21"/>
      <c r="H225" s="21"/>
      <c r="I225" s="18"/>
      <c r="J225" s="19"/>
      <c r="K225" s="19"/>
      <c r="L225" s="21"/>
      <c r="M225" s="21"/>
      <c r="N225" s="21"/>
      <c r="O225" s="21"/>
      <c r="P225" s="21"/>
      <c r="Q225" s="21"/>
      <c r="R225" s="21"/>
    </row>
    <row r="226" spans="1:18" x14ac:dyDescent="0.35">
      <c r="A226" s="21"/>
      <c r="B226" s="21"/>
      <c r="C226" s="21"/>
      <c r="D226" s="22"/>
      <c r="E226" s="22"/>
      <c r="F226" s="22"/>
      <c r="G226" s="21"/>
      <c r="H226" s="21"/>
      <c r="I226" s="18"/>
      <c r="J226" s="19"/>
      <c r="K226" s="19"/>
      <c r="L226" s="21"/>
      <c r="M226" s="21"/>
      <c r="N226" s="21"/>
      <c r="O226" s="21"/>
      <c r="P226" s="21"/>
      <c r="Q226" s="21"/>
      <c r="R226" s="21"/>
    </row>
    <row r="227" spans="1:18" x14ac:dyDescent="0.35">
      <c r="A227" s="21"/>
      <c r="B227" s="21"/>
      <c r="C227" s="21"/>
      <c r="D227" s="22"/>
      <c r="E227" s="22"/>
      <c r="F227" s="22"/>
      <c r="G227" s="21"/>
      <c r="H227" s="21"/>
      <c r="I227" s="18"/>
      <c r="J227" s="19"/>
      <c r="K227" s="19"/>
      <c r="L227" s="21"/>
      <c r="M227" s="21"/>
      <c r="N227" s="21"/>
      <c r="O227" s="21"/>
      <c r="P227" s="21"/>
      <c r="Q227" s="21"/>
      <c r="R227" s="21"/>
    </row>
    <row r="228" spans="1:18" x14ac:dyDescent="0.35">
      <c r="A228" s="21"/>
      <c r="B228" s="21"/>
      <c r="C228" s="21"/>
      <c r="D228" s="22"/>
      <c r="E228" s="22"/>
      <c r="F228" s="22"/>
      <c r="G228" s="21"/>
      <c r="H228" s="21"/>
      <c r="I228" s="18"/>
      <c r="J228" s="19"/>
      <c r="K228" s="19"/>
      <c r="L228" s="21"/>
      <c r="M228" s="21"/>
      <c r="N228" s="21"/>
      <c r="O228" s="21"/>
      <c r="P228" s="21"/>
      <c r="Q228" s="21"/>
      <c r="R228" s="21"/>
    </row>
    <row r="229" spans="1:18" x14ac:dyDescent="0.35">
      <c r="A229" s="21"/>
      <c r="B229" s="21"/>
      <c r="C229" s="21"/>
      <c r="D229" s="22"/>
      <c r="E229" s="22"/>
      <c r="F229" s="22"/>
      <c r="G229" s="21"/>
      <c r="H229" s="21"/>
      <c r="I229" s="18"/>
      <c r="J229" s="19"/>
      <c r="K229" s="19"/>
      <c r="L229" s="21"/>
      <c r="M229" s="21"/>
      <c r="N229" s="21"/>
      <c r="O229" s="21"/>
      <c r="P229" s="21"/>
      <c r="Q229" s="21"/>
      <c r="R229" s="21"/>
    </row>
    <row r="230" spans="1:18" x14ac:dyDescent="0.35">
      <c r="A230" s="21"/>
      <c r="B230" s="21"/>
      <c r="C230" s="21"/>
      <c r="D230" s="22"/>
      <c r="E230" s="22"/>
      <c r="F230" s="22"/>
      <c r="G230" s="21"/>
      <c r="H230" s="21"/>
      <c r="I230" s="18"/>
      <c r="J230" s="19"/>
      <c r="K230" s="19"/>
      <c r="L230" s="21"/>
      <c r="M230" s="21"/>
      <c r="N230" s="21"/>
      <c r="O230" s="21"/>
      <c r="P230" s="21"/>
      <c r="Q230" s="21"/>
      <c r="R230" s="21"/>
    </row>
    <row r="231" spans="1:18" x14ac:dyDescent="0.35">
      <c r="A231" s="21"/>
      <c r="B231" s="21"/>
      <c r="C231" s="21"/>
      <c r="D231" s="22"/>
      <c r="E231" s="22"/>
      <c r="F231" s="22"/>
      <c r="G231" s="21"/>
      <c r="H231" s="21"/>
      <c r="I231" s="18"/>
      <c r="J231" s="19"/>
      <c r="K231" s="19"/>
      <c r="L231" s="21"/>
      <c r="M231" s="21"/>
      <c r="N231" s="21"/>
      <c r="O231" s="21"/>
      <c r="P231" s="21"/>
      <c r="Q231" s="21"/>
      <c r="R231" s="21"/>
    </row>
    <row r="232" spans="1:18" x14ac:dyDescent="0.35">
      <c r="A232" s="21"/>
      <c r="B232" s="21"/>
      <c r="C232" s="21"/>
      <c r="D232" s="22"/>
      <c r="E232" s="22"/>
      <c r="F232" s="22"/>
      <c r="G232" s="21"/>
      <c r="H232" s="21"/>
      <c r="I232" s="18"/>
      <c r="J232" s="19"/>
      <c r="K232" s="19"/>
      <c r="L232" s="21"/>
      <c r="M232" s="21"/>
      <c r="N232" s="21"/>
      <c r="O232" s="21"/>
      <c r="P232" s="21"/>
      <c r="Q232" s="21"/>
      <c r="R232" s="21"/>
    </row>
    <row r="233" spans="1:18" x14ac:dyDescent="0.35">
      <c r="A233" s="21"/>
      <c r="B233" s="21"/>
      <c r="C233" s="21"/>
      <c r="D233" s="22"/>
      <c r="E233" s="22"/>
      <c r="F233" s="22"/>
      <c r="G233" s="21"/>
      <c r="H233" s="21"/>
      <c r="I233" s="18"/>
      <c r="J233" s="19"/>
      <c r="K233" s="19"/>
      <c r="L233" s="21"/>
      <c r="M233" s="21"/>
      <c r="N233" s="21"/>
      <c r="O233" s="21"/>
      <c r="P233" s="21"/>
      <c r="Q233" s="21"/>
      <c r="R233" s="21"/>
    </row>
    <row r="234" spans="1:18" x14ac:dyDescent="0.35">
      <c r="A234" s="21"/>
      <c r="B234" s="21"/>
      <c r="C234" s="21"/>
      <c r="D234" s="22"/>
      <c r="E234" s="22"/>
      <c r="F234" s="22"/>
      <c r="G234" s="21"/>
      <c r="H234" s="21"/>
      <c r="I234" s="18"/>
      <c r="J234" s="19"/>
      <c r="K234" s="19"/>
      <c r="L234" s="21"/>
      <c r="M234" s="21"/>
      <c r="N234" s="21"/>
      <c r="O234" s="21"/>
      <c r="P234" s="21"/>
      <c r="Q234" s="21"/>
      <c r="R234" s="21"/>
    </row>
    <row r="235" spans="1:18" x14ac:dyDescent="0.35">
      <c r="A235" s="21"/>
      <c r="B235" s="21"/>
      <c r="C235" s="21"/>
      <c r="D235" s="22"/>
      <c r="E235" s="22"/>
      <c r="F235" s="22"/>
      <c r="G235" s="21"/>
      <c r="H235" s="21"/>
      <c r="I235" s="18"/>
      <c r="J235" s="19"/>
      <c r="K235" s="19"/>
      <c r="L235" s="21"/>
      <c r="M235" s="21"/>
      <c r="N235" s="21"/>
      <c r="O235" s="21"/>
      <c r="P235" s="21"/>
      <c r="Q235" s="21"/>
      <c r="R235" s="21"/>
    </row>
    <row r="236" spans="1:18" x14ac:dyDescent="0.35">
      <c r="A236" s="21"/>
      <c r="B236" s="21"/>
      <c r="C236" s="21"/>
      <c r="D236" s="22"/>
      <c r="E236" s="22"/>
      <c r="F236" s="22"/>
      <c r="G236" s="21"/>
      <c r="H236" s="21"/>
      <c r="I236" s="18"/>
      <c r="J236" s="19"/>
      <c r="K236" s="19"/>
      <c r="L236" s="21"/>
      <c r="M236" s="21"/>
      <c r="N236" s="21"/>
      <c r="O236" s="21"/>
      <c r="P236" s="21"/>
      <c r="Q236" s="21"/>
      <c r="R236" s="21"/>
    </row>
    <row r="237" spans="1:18" x14ac:dyDescent="0.35">
      <c r="A237" s="21"/>
      <c r="B237" s="21"/>
      <c r="C237" s="21"/>
      <c r="D237" s="22"/>
      <c r="E237" s="22"/>
      <c r="F237" s="22"/>
      <c r="G237" s="21"/>
      <c r="H237" s="21"/>
      <c r="I237" s="18"/>
      <c r="J237" s="19"/>
      <c r="K237" s="19"/>
      <c r="L237" s="21"/>
      <c r="M237" s="21"/>
      <c r="N237" s="21"/>
      <c r="O237" s="21"/>
      <c r="P237" s="21"/>
      <c r="Q237" s="21"/>
      <c r="R237" s="21"/>
    </row>
    <row r="238" spans="1:18" x14ac:dyDescent="0.35">
      <c r="A238" s="21"/>
      <c r="B238" s="21"/>
      <c r="C238" s="21"/>
      <c r="D238" s="22"/>
      <c r="E238" s="22"/>
      <c r="F238" s="22"/>
      <c r="G238" s="21"/>
      <c r="H238" s="21"/>
      <c r="I238" s="18"/>
      <c r="J238" s="19"/>
      <c r="K238" s="19"/>
      <c r="L238" s="21"/>
      <c r="M238" s="21"/>
      <c r="N238" s="21"/>
      <c r="O238" s="21"/>
      <c r="P238" s="21"/>
      <c r="Q238" s="21"/>
      <c r="R238" s="21"/>
    </row>
    <row r="239" spans="1:18" x14ac:dyDescent="0.35">
      <c r="A239" s="21"/>
      <c r="B239" s="21"/>
      <c r="C239" s="21"/>
      <c r="D239" s="22"/>
      <c r="E239" s="22"/>
      <c r="F239" s="22"/>
      <c r="G239" s="21"/>
      <c r="H239" s="21"/>
      <c r="I239" s="18"/>
      <c r="J239" s="19"/>
      <c r="K239" s="19"/>
      <c r="L239" s="21"/>
      <c r="M239" s="21"/>
      <c r="N239" s="21"/>
      <c r="O239" s="21"/>
      <c r="P239" s="21"/>
      <c r="Q239" s="21"/>
      <c r="R239" s="21"/>
    </row>
    <row r="240" spans="1:18" x14ac:dyDescent="0.35">
      <c r="A240" s="21"/>
      <c r="B240" s="21"/>
      <c r="C240" s="21"/>
      <c r="D240" s="22"/>
      <c r="E240" s="22"/>
      <c r="F240" s="22"/>
      <c r="G240" s="21"/>
      <c r="H240" s="21"/>
      <c r="I240" s="18"/>
      <c r="J240" s="19"/>
      <c r="K240" s="19"/>
      <c r="L240" s="21"/>
      <c r="M240" s="21"/>
      <c r="N240" s="21"/>
      <c r="O240" s="21"/>
      <c r="P240" s="21"/>
      <c r="Q240" s="21"/>
      <c r="R240" s="21"/>
    </row>
    <row r="241" spans="1:18" x14ac:dyDescent="0.35">
      <c r="A241" s="21"/>
      <c r="B241" s="21"/>
      <c r="C241" s="21"/>
      <c r="D241" s="22"/>
      <c r="E241" s="22"/>
      <c r="F241" s="22"/>
      <c r="G241" s="21"/>
      <c r="H241" s="21"/>
      <c r="I241" s="18"/>
      <c r="J241" s="19"/>
      <c r="K241" s="19"/>
      <c r="L241" s="21"/>
      <c r="M241" s="21"/>
      <c r="N241" s="21"/>
      <c r="O241" s="21"/>
      <c r="P241" s="21"/>
      <c r="Q241" s="21"/>
      <c r="R241" s="21"/>
    </row>
    <row r="242" spans="1:18" x14ac:dyDescent="0.35">
      <c r="A242" s="21"/>
      <c r="B242" s="21"/>
      <c r="C242" s="21"/>
      <c r="D242" s="22"/>
      <c r="E242" s="22"/>
      <c r="F242" s="22"/>
      <c r="G242" s="21"/>
      <c r="H242" s="21"/>
      <c r="I242" s="18"/>
      <c r="J242" s="19"/>
      <c r="K242" s="19"/>
      <c r="L242" s="21"/>
      <c r="M242" s="21"/>
      <c r="N242" s="21"/>
      <c r="O242" s="21"/>
      <c r="P242" s="21"/>
      <c r="Q242" s="21"/>
      <c r="R242" s="21"/>
    </row>
    <row r="243" spans="1:18" x14ac:dyDescent="0.35">
      <c r="A243" s="21"/>
      <c r="B243" s="21"/>
      <c r="C243" s="21"/>
      <c r="D243" s="22"/>
      <c r="E243" s="22"/>
      <c r="F243" s="22"/>
      <c r="G243" s="21"/>
      <c r="H243" s="21"/>
      <c r="I243" s="18"/>
      <c r="J243" s="19"/>
      <c r="K243" s="19"/>
      <c r="L243" s="21"/>
      <c r="M243" s="21"/>
      <c r="N243" s="21"/>
      <c r="O243" s="21"/>
      <c r="P243" s="21"/>
      <c r="Q243" s="21"/>
      <c r="R243" s="21"/>
    </row>
    <row r="244" spans="1:18" x14ac:dyDescent="0.35">
      <c r="A244" s="21"/>
      <c r="B244" s="21"/>
      <c r="C244" s="21"/>
      <c r="D244" s="22"/>
      <c r="E244" s="22"/>
      <c r="F244" s="22"/>
      <c r="G244" s="21"/>
      <c r="H244" s="21"/>
      <c r="I244" s="18"/>
      <c r="J244" s="19"/>
      <c r="K244" s="19"/>
      <c r="L244" s="21"/>
      <c r="M244" s="21"/>
      <c r="N244" s="21"/>
      <c r="O244" s="21"/>
      <c r="P244" s="21"/>
      <c r="Q244" s="21"/>
      <c r="R244" s="21"/>
    </row>
    <row r="245" spans="1:18" x14ac:dyDescent="0.35">
      <c r="A245" s="21"/>
      <c r="B245" s="21"/>
      <c r="C245" s="21"/>
      <c r="D245" s="22"/>
      <c r="E245" s="22"/>
      <c r="F245" s="22"/>
      <c r="G245" s="21"/>
      <c r="H245" s="21"/>
      <c r="I245" s="18"/>
      <c r="J245" s="19"/>
      <c r="K245" s="19"/>
      <c r="L245" s="21"/>
      <c r="M245" s="21"/>
      <c r="N245" s="21"/>
      <c r="O245" s="21"/>
      <c r="P245" s="21"/>
      <c r="Q245" s="21"/>
      <c r="R245" s="21"/>
    </row>
    <row r="246" spans="1:18" x14ac:dyDescent="0.35">
      <c r="A246" s="21"/>
      <c r="B246" s="21"/>
      <c r="C246" s="21"/>
      <c r="D246" s="22"/>
      <c r="E246" s="22"/>
      <c r="F246" s="22"/>
      <c r="G246" s="21"/>
      <c r="H246" s="21"/>
      <c r="I246" s="18"/>
      <c r="J246" s="19"/>
      <c r="K246" s="19"/>
      <c r="L246" s="21"/>
      <c r="M246" s="21"/>
      <c r="N246" s="21"/>
      <c r="O246" s="21"/>
      <c r="P246" s="21"/>
      <c r="Q246" s="21"/>
      <c r="R246" s="21"/>
    </row>
    <row r="247" spans="1:18" x14ac:dyDescent="0.35">
      <c r="A247" s="21"/>
      <c r="B247" s="21"/>
      <c r="C247" s="21"/>
      <c r="D247" s="22"/>
      <c r="E247" s="22"/>
      <c r="F247" s="22"/>
      <c r="G247" s="21"/>
      <c r="H247" s="21"/>
      <c r="I247" s="18"/>
      <c r="J247" s="19"/>
      <c r="K247" s="19"/>
      <c r="L247" s="21"/>
      <c r="M247" s="21"/>
      <c r="N247" s="21"/>
      <c r="O247" s="21"/>
      <c r="P247" s="21"/>
      <c r="Q247" s="21"/>
      <c r="R247" s="21"/>
    </row>
    <row r="248" spans="1:18" x14ac:dyDescent="0.35">
      <c r="A248" s="21"/>
      <c r="B248" s="21"/>
      <c r="C248" s="21"/>
      <c r="D248" s="22"/>
      <c r="E248" s="22"/>
      <c r="F248" s="22"/>
      <c r="G248" s="21"/>
      <c r="H248" s="21"/>
      <c r="I248" s="18"/>
      <c r="J248" s="19"/>
      <c r="K248" s="19"/>
      <c r="L248" s="21"/>
      <c r="M248" s="21"/>
      <c r="N248" s="21"/>
      <c r="O248" s="21"/>
      <c r="P248" s="21"/>
      <c r="Q248" s="21"/>
      <c r="R248" s="21"/>
    </row>
    <row r="249" spans="1:18" x14ac:dyDescent="0.35">
      <c r="A249" s="21"/>
      <c r="B249" s="21"/>
      <c r="C249" s="21"/>
      <c r="D249" s="22"/>
      <c r="E249" s="22"/>
      <c r="F249" s="22"/>
      <c r="G249" s="21"/>
      <c r="H249" s="21"/>
      <c r="I249" s="18"/>
      <c r="J249" s="19"/>
      <c r="K249" s="19"/>
      <c r="L249" s="21"/>
      <c r="M249" s="21"/>
      <c r="N249" s="21"/>
      <c r="O249" s="21"/>
      <c r="P249" s="21"/>
      <c r="Q249" s="21"/>
      <c r="R249" s="21"/>
    </row>
    <row r="250" spans="1:18" x14ac:dyDescent="0.35">
      <c r="A250" s="21"/>
      <c r="B250" s="21"/>
      <c r="C250" s="21"/>
      <c r="D250" s="22"/>
      <c r="E250" s="22"/>
      <c r="F250" s="22"/>
      <c r="G250" s="21"/>
      <c r="H250" s="21"/>
      <c r="I250" s="18"/>
      <c r="J250" s="19"/>
      <c r="K250" s="19"/>
      <c r="L250" s="21"/>
      <c r="M250" s="21"/>
      <c r="N250" s="21"/>
      <c r="O250" s="21"/>
      <c r="P250" s="21"/>
      <c r="Q250" s="21"/>
      <c r="R250" s="21"/>
    </row>
    <row r="251" spans="1:18" x14ac:dyDescent="0.35">
      <c r="A251" s="21"/>
      <c r="B251" s="21"/>
      <c r="C251" s="21"/>
      <c r="D251" s="22"/>
      <c r="E251" s="22"/>
      <c r="F251" s="22"/>
      <c r="G251" s="21"/>
      <c r="H251" s="21"/>
      <c r="I251" s="18"/>
      <c r="J251" s="19"/>
      <c r="K251" s="19"/>
      <c r="L251" s="21"/>
      <c r="M251" s="21"/>
      <c r="N251" s="21"/>
      <c r="O251" s="21"/>
      <c r="P251" s="21"/>
      <c r="Q251" s="21"/>
      <c r="R251" s="21"/>
    </row>
    <row r="252" spans="1:18" x14ac:dyDescent="0.35">
      <c r="A252" s="21"/>
      <c r="B252" s="21"/>
      <c r="C252" s="21"/>
      <c r="D252" s="22"/>
      <c r="E252" s="22"/>
      <c r="F252" s="22"/>
      <c r="G252" s="21"/>
      <c r="H252" s="21"/>
      <c r="I252" s="18"/>
      <c r="J252" s="19"/>
      <c r="K252" s="19"/>
      <c r="L252" s="21"/>
      <c r="M252" s="21"/>
      <c r="N252" s="21"/>
      <c r="O252" s="21"/>
      <c r="P252" s="21"/>
      <c r="Q252" s="21"/>
      <c r="R252" s="21"/>
    </row>
    <row r="253" spans="1:18" x14ac:dyDescent="0.35">
      <c r="A253" s="21"/>
      <c r="B253" s="21"/>
      <c r="C253" s="21"/>
      <c r="D253" s="22"/>
      <c r="E253" s="22"/>
      <c r="F253" s="22"/>
      <c r="G253" s="21"/>
      <c r="H253" s="21"/>
      <c r="I253" s="18"/>
      <c r="J253" s="19"/>
      <c r="K253" s="19"/>
      <c r="L253" s="21"/>
      <c r="M253" s="21"/>
      <c r="N253" s="21"/>
      <c r="O253" s="21"/>
      <c r="P253" s="21"/>
      <c r="Q253" s="21"/>
      <c r="R253" s="21"/>
    </row>
    <row r="254" spans="1:18" x14ac:dyDescent="0.35">
      <c r="A254" s="21"/>
      <c r="B254" s="21"/>
      <c r="C254" s="21"/>
      <c r="D254" s="22"/>
      <c r="E254" s="22"/>
      <c r="F254" s="22"/>
      <c r="G254" s="21"/>
      <c r="H254" s="21"/>
      <c r="I254" s="18"/>
      <c r="J254" s="19"/>
      <c r="K254" s="19"/>
      <c r="L254" s="21"/>
      <c r="M254" s="21"/>
      <c r="N254" s="21"/>
      <c r="O254" s="21"/>
      <c r="P254" s="21"/>
      <c r="Q254" s="21"/>
      <c r="R254" s="21"/>
    </row>
    <row r="255" spans="1:18" x14ac:dyDescent="0.35">
      <c r="A255" s="21"/>
      <c r="B255" s="21"/>
      <c r="C255" s="21"/>
      <c r="D255" s="22"/>
      <c r="E255" s="22"/>
      <c r="F255" s="22"/>
      <c r="G255" s="21"/>
      <c r="H255" s="21"/>
      <c r="I255" s="18"/>
      <c r="J255" s="19"/>
      <c r="K255" s="19"/>
      <c r="L255" s="21"/>
      <c r="M255" s="21"/>
      <c r="N255" s="21"/>
      <c r="O255" s="21"/>
      <c r="P255" s="21"/>
      <c r="Q255" s="21"/>
      <c r="R255" s="21"/>
    </row>
    <row r="256" spans="1:18" x14ac:dyDescent="0.35">
      <c r="A256" s="21"/>
      <c r="B256" s="21"/>
      <c r="C256" s="21"/>
      <c r="D256" s="22"/>
      <c r="E256" s="22"/>
      <c r="F256" s="22"/>
      <c r="G256" s="21"/>
      <c r="H256" s="21"/>
      <c r="I256" s="18"/>
      <c r="J256" s="19"/>
      <c r="K256" s="19"/>
      <c r="L256" s="21"/>
      <c r="M256" s="21"/>
      <c r="N256" s="21"/>
      <c r="O256" s="21"/>
      <c r="P256" s="21"/>
      <c r="Q256" s="21"/>
      <c r="R256" s="21"/>
    </row>
    <row r="257" spans="1:18" x14ac:dyDescent="0.35">
      <c r="A257" s="21"/>
      <c r="B257" s="21"/>
      <c r="C257" s="21"/>
      <c r="D257" s="22"/>
      <c r="E257" s="22"/>
      <c r="F257" s="22"/>
      <c r="G257" s="21"/>
      <c r="H257" s="21"/>
      <c r="I257" s="18"/>
      <c r="J257" s="19"/>
      <c r="K257" s="19"/>
      <c r="L257" s="21"/>
      <c r="M257" s="21"/>
      <c r="N257" s="21"/>
      <c r="O257" s="21"/>
      <c r="P257" s="21"/>
      <c r="Q257" s="21"/>
      <c r="R257" s="21"/>
    </row>
    <row r="258" spans="1:18" x14ac:dyDescent="0.35">
      <c r="A258" s="21"/>
      <c r="B258" s="21"/>
      <c r="C258" s="21"/>
      <c r="D258" s="22"/>
      <c r="E258" s="22"/>
      <c r="F258" s="22"/>
      <c r="G258" s="21"/>
      <c r="H258" s="21"/>
      <c r="I258" s="18"/>
      <c r="J258" s="19"/>
      <c r="K258" s="19"/>
      <c r="L258" s="21"/>
      <c r="M258" s="21"/>
      <c r="N258" s="21"/>
      <c r="O258" s="21"/>
      <c r="P258" s="21"/>
      <c r="Q258" s="21"/>
      <c r="R258" s="21"/>
    </row>
    <row r="259" spans="1:18" x14ac:dyDescent="0.35">
      <c r="A259" s="21"/>
      <c r="B259" s="21"/>
      <c r="C259" s="21"/>
      <c r="D259" s="22"/>
      <c r="E259" s="22"/>
      <c r="F259" s="22"/>
      <c r="G259" s="21"/>
      <c r="H259" s="21"/>
      <c r="I259" s="18"/>
      <c r="J259" s="19"/>
      <c r="K259" s="19"/>
      <c r="L259" s="21"/>
      <c r="M259" s="21"/>
      <c r="N259" s="21"/>
      <c r="O259" s="21"/>
      <c r="P259" s="21"/>
      <c r="Q259" s="21"/>
      <c r="R259" s="21"/>
    </row>
    <row r="260" spans="1:18" x14ac:dyDescent="0.35">
      <c r="A260" s="21"/>
      <c r="B260" s="21"/>
      <c r="C260" s="21"/>
      <c r="D260" s="22"/>
      <c r="E260" s="22"/>
      <c r="F260" s="22"/>
      <c r="G260" s="21"/>
      <c r="H260" s="21"/>
      <c r="I260" s="18"/>
      <c r="J260" s="19"/>
      <c r="K260" s="19"/>
      <c r="L260" s="21"/>
      <c r="M260" s="21"/>
      <c r="N260" s="21"/>
      <c r="O260" s="21"/>
      <c r="P260" s="21"/>
      <c r="Q260" s="21"/>
      <c r="R260" s="21"/>
    </row>
    <row r="261" spans="1:18" x14ac:dyDescent="0.35">
      <c r="A261" s="21"/>
      <c r="B261" s="21"/>
      <c r="C261" s="21"/>
      <c r="D261" s="22"/>
      <c r="E261" s="22"/>
      <c r="F261" s="22"/>
      <c r="G261" s="21"/>
      <c r="H261" s="21"/>
      <c r="I261" s="18"/>
      <c r="J261" s="19"/>
      <c r="K261" s="19"/>
      <c r="L261" s="21"/>
      <c r="M261" s="21"/>
      <c r="N261" s="21"/>
      <c r="O261" s="21"/>
      <c r="P261" s="21"/>
      <c r="Q261" s="21"/>
      <c r="R261" s="21"/>
    </row>
    <row r="262" spans="1:18" x14ac:dyDescent="0.35">
      <c r="A262" s="21"/>
      <c r="B262" s="21"/>
      <c r="C262" s="21"/>
      <c r="D262" s="22"/>
      <c r="E262" s="22"/>
      <c r="F262" s="22"/>
      <c r="G262" s="21"/>
      <c r="H262" s="21"/>
      <c r="I262" s="18"/>
      <c r="J262" s="19"/>
      <c r="K262" s="19"/>
      <c r="L262" s="21"/>
      <c r="M262" s="21"/>
      <c r="N262" s="21"/>
      <c r="O262" s="21"/>
      <c r="P262" s="21"/>
      <c r="Q262" s="21"/>
      <c r="R262" s="21"/>
    </row>
    <row r="263" spans="1:18" x14ac:dyDescent="0.35">
      <c r="A263" s="21"/>
      <c r="B263" s="21"/>
      <c r="C263" s="21"/>
      <c r="D263" s="22"/>
      <c r="E263" s="22"/>
      <c r="F263" s="22"/>
      <c r="G263" s="21"/>
      <c r="H263" s="21"/>
      <c r="I263" s="18"/>
      <c r="J263" s="19"/>
      <c r="K263" s="19"/>
      <c r="L263" s="21"/>
      <c r="M263" s="21"/>
      <c r="N263" s="21"/>
      <c r="O263" s="21"/>
      <c r="P263" s="21"/>
      <c r="Q263" s="21"/>
      <c r="R263" s="21"/>
    </row>
    <row r="264" spans="1:18" x14ac:dyDescent="0.35">
      <c r="A264" s="21"/>
      <c r="B264" s="21"/>
      <c r="C264" s="21"/>
      <c r="D264" s="22"/>
      <c r="E264" s="22"/>
      <c r="F264" s="22"/>
      <c r="G264" s="21"/>
      <c r="H264" s="21"/>
      <c r="I264" s="18"/>
      <c r="J264" s="19"/>
      <c r="K264" s="19"/>
      <c r="L264" s="21"/>
      <c r="M264" s="21"/>
      <c r="N264" s="21"/>
      <c r="O264" s="21"/>
      <c r="P264" s="21"/>
      <c r="Q264" s="21"/>
      <c r="R264" s="21"/>
    </row>
    <row r="265" spans="1:18" x14ac:dyDescent="0.35">
      <c r="A265" s="21"/>
      <c r="B265" s="21"/>
      <c r="C265" s="21"/>
      <c r="D265" s="22"/>
      <c r="E265" s="22"/>
      <c r="F265" s="22"/>
      <c r="G265" s="21"/>
      <c r="H265" s="21"/>
      <c r="I265" s="18"/>
      <c r="J265" s="19"/>
      <c r="K265" s="19"/>
      <c r="L265" s="21"/>
      <c r="M265" s="21"/>
      <c r="N265" s="21"/>
      <c r="O265" s="21"/>
      <c r="P265" s="21"/>
      <c r="Q265" s="21"/>
      <c r="R265" s="21"/>
    </row>
    <row r="266" spans="1:18" x14ac:dyDescent="0.35">
      <c r="A266" s="21"/>
      <c r="B266" s="21"/>
      <c r="C266" s="21"/>
      <c r="D266" s="22"/>
      <c r="E266" s="22"/>
      <c r="F266" s="22"/>
      <c r="G266" s="21"/>
      <c r="H266" s="21"/>
      <c r="I266" s="18"/>
      <c r="J266" s="19"/>
      <c r="K266" s="19"/>
      <c r="L266" s="21"/>
      <c r="M266" s="21"/>
      <c r="N266" s="21"/>
      <c r="O266" s="21"/>
      <c r="P266" s="21"/>
      <c r="Q266" s="21"/>
      <c r="R266" s="21"/>
    </row>
    <row r="267" spans="1:18" x14ac:dyDescent="0.35">
      <c r="A267" s="21"/>
      <c r="B267" s="21"/>
      <c r="C267" s="21"/>
      <c r="D267" s="22"/>
      <c r="E267" s="22"/>
      <c r="F267" s="22"/>
      <c r="G267" s="21"/>
      <c r="H267" s="21"/>
      <c r="I267" s="18"/>
      <c r="J267" s="19"/>
      <c r="K267" s="19"/>
      <c r="L267" s="21"/>
      <c r="M267" s="21"/>
      <c r="N267" s="21"/>
      <c r="O267" s="21"/>
      <c r="P267" s="21"/>
      <c r="Q267" s="21"/>
      <c r="R267" s="21"/>
    </row>
    <row r="268" spans="1:18" x14ac:dyDescent="0.35">
      <c r="A268" s="21"/>
      <c r="B268" s="21"/>
      <c r="C268" s="21"/>
      <c r="D268" s="22"/>
      <c r="E268" s="22"/>
      <c r="F268" s="22"/>
      <c r="G268" s="21"/>
      <c r="H268" s="21"/>
      <c r="I268" s="18"/>
      <c r="J268" s="19"/>
      <c r="K268" s="19"/>
      <c r="L268" s="21"/>
      <c r="M268" s="21"/>
      <c r="N268" s="21"/>
      <c r="O268" s="21"/>
      <c r="P268" s="21"/>
      <c r="Q268" s="21"/>
      <c r="R268" s="21"/>
    </row>
    <row r="269" spans="1:18" x14ac:dyDescent="0.35">
      <c r="A269" s="21"/>
      <c r="B269" s="21"/>
      <c r="C269" s="21"/>
      <c r="D269" s="22"/>
      <c r="E269" s="22"/>
      <c r="F269" s="22"/>
      <c r="G269" s="21"/>
      <c r="H269" s="21"/>
      <c r="I269" s="18"/>
      <c r="J269" s="19"/>
      <c r="K269" s="19"/>
      <c r="L269" s="21"/>
      <c r="M269" s="21"/>
      <c r="N269" s="21"/>
      <c r="O269" s="21"/>
      <c r="P269" s="21"/>
      <c r="Q269" s="21"/>
      <c r="R269" s="21"/>
    </row>
    <row r="270" spans="1:18" x14ac:dyDescent="0.35">
      <c r="A270" s="21"/>
      <c r="B270" s="21"/>
      <c r="C270" s="21"/>
      <c r="D270" s="22"/>
      <c r="E270" s="22"/>
      <c r="F270" s="22"/>
      <c r="G270" s="21"/>
      <c r="H270" s="21"/>
      <c r="I270" s="18"/>
      <c r="J270" s="19"/>
      <c r="K270" s="19"/>
      <c r="L270" s="21"/>
      <c r="M270" s="21"/>
      <c r="N270" s="21"/>
      <c r="O270" s="21"/>
      <c r="P270" s="21"/>
      <c r="Q270" s="21"/>
      <c r="R270" s="21"/>
    </row>
    <row r="271" spans="1:18" x14ac:dyDescent="0.35">
      <c r="A271" s="21"/>
      <c r="B271" s="21"/>
      <c r="C271" s="21"/>
      <c r="D271" s="22"/>
      <c r="E271" s="22"/>
      <c r="F271" s="22"/>
      <c r="G271" s="21"/>
      <c r="H271" s="21"/>
      <c r="I271" s="18"/>
      <c r="J271" s="19"/>
      <c r="K271" s="19"/>
      <c r="L271" s="21"/>
      <c r="M271" s="21"/>
      <c r="N271" s="21"/>
      <c r="O271" s="21"/>
      <c r="P271" s="21"/>
      <c r="Q271" s="21"/>
      <c r="R271" s="21"/>
    </row>
    <row r="272" spans="1:18" x14ac:dyDescent="0.35">
      <c r="A272" s="21"/>
      <c r="B272" s="21"/>
      <c r="C272" s="21"/>
      <c r="D272" s="22"/>
      <c r="E272" s="22"/>
      <c r="F272" s="22"/>
      <c r="G272" s="21"/>
      <c r="H272" s="21"/>
      <c r="I272" s="18"/>
      <c r="J272" s="19"/>
      <c r="K272" s="19"/>
      <c r="L272" s="21"/>
      <c r="M272" s="21"/>
      <c r="N272" s="21"/>
      <c r="O272" s="21"/>
      <c r="P272" s="21"/>
      <c r="Q272" s="21"/>
      <c r="R272" s="21"/>
    </row>
    <row r="273" spans="1:18" x14ac:dyDescent="0.35">
      <c r="A273" s="21"/>
      <c r="B273" s="21"/>
      <c r="C273" s="21"/>
      <c r="D273" s="22"/>
      <c r="E273" s="22"/>
      <c r="F273" s="22"/>
      <c r="G273" s="21"/>
      <c r="H273" s="21"/>
      <c r="I273" s="18"/>
      <c r="J273" s="19"/>
      <c r="K273" s="19"/>
      <c r="L273" s="21"/>
      <c r="M273" s="21"/>
      <c r="N273" s="21"/>
      <c r="O273" s="21"/>
      <c r="P273" s="21"/>
      <c r="Q273" s="21"/>
      <c r="R273" s="21"/>
    </row>
    <row r="274" spans="1:18" x14ac:dyDescent="0.35">
      <c r="A274" s="21"/>
      <c r="B274" s="21"/>
      <c r="C274" s="21"/>
      <c r="D274" s="22"/>
      <c r="E274" s="22"/>
      <c r="F274" s="22"/>
      <c r="G274" s="21"/>
      <c r="H274" s="21"/>
      <c r="I274" s="18"/>
      <c r="J274" s="19"/>
      <c r="K274" s="19"/>
      <c r="L274" s="21"/>
      <c r="M274" s="21"/>
      <c r="N274" s="21"/>
      <c r="O274" s="21"/>
      <c r="P274" s="21"/>
      <c r="Q274" s="21"/>
      <c r="R274" s="21"/>
    </row>
    <row r="275" spans="1:18" x14ac:dyDescent="0.35">
      <c r="A275" s="21"/>
      <c r="B275" s="21"/>
      <c r="C275" s="21"/>
      <c r="D275" s="22"/>
      <c r="E275" s="22"/>
      <c r="F275" s="22"/>
      <c r="G275" s="21"/>
      <c r="H275" s="21"/>
      <c r="I275" s="18"/>
      <c r="J275" s="19"/>
      <c r="K275" s="19"/>
      <c r="L275" s="21"/>
      <c r="M275" s="21"/>
      <c r="N275" s="21"/>
      <c r="O275" s="21"/>
      <c r="P275" s="21"/>
      <c r="Q275" s="21"/>
      <c r="R275" s="21"/>
    </row>
    <row r="276" spans="1:18" x14ac:dyDescent="0.35">
      <c r="A276" s="21"/>
      <c r="B276" s="21"/>
      <c r="C276" s="21"/>
      <c r="D276" s="22"/>
      <c r="E276" s="22"/>
      <c r="F276" s="22"/>
      <c r="G276" s="21"/>
      <c r="H276" s="21"/>
      <c r="I276" s="18"/>
      <c r="J276" s="19"/>
      <c r="K276" s="19"/>
      <c r="L276" s="21"/>
      <c r="M276" s="21"/>
      <c r="N276" s="21"/>
      <c r="O276" s="21"/>
      <c r="P276" s="21"/>
      <c r="Q276" s="21"/>
      <c r="R276" s="21"/>
    </row>
    <row r="277" spans="1:18" x14ac:dyDescent="0.35">
      <c r="A277" s="21"/>
      <c r="B277" s="21"/>
      <c r="C277" s="21"/>
      <c r="D277" s="22"/>
      <c r="E277" s="22"/>
      <c r="F277" s="22"/>
      <c r="G277" s="21"/>
      <c r="H277" s="21"/>
      <c r="I277" s="18"/>
      <c r="J277" s="19"/>
      <c r="K277" s="19"/>
      <c r="L277" s="21"/>
      <c r="M277" s="21"/>
      <c r="N277" s="21"/>
      <c r="O277" s="21"/>
      <c r="P277" s="21"/>
      <c r="Q277" s="21"/>
      <c r="R277" s="21"/>
    </row>
    <row r="278" spans="1:18" x14ac:dyDescent="0.35">
      <c r="A278" s="21"/>
      <c r="B278" s="21"/>
      <c r="C278" s="21"/>
      <c r="D278" s="22"/>
      <c r="E278" s="22"/>
      <c r="F278" s="22"/>
      <c r="G278" s="21"/>
      <c r="H278" s="21"/>
      <c r="I278" s="18"/>
      <c r="J278" s="19"/>
      <c r="K278" s="19"/>
      <c r="L278" s="21"/>
      <c r="M278" s="21"/>
      <c r="N278" s="21"/>
      <c r="O278" s="21"/>
      <c r="P278" s="21"/>
      <c r="Q278" s="21"/>
      <c r="R278" s="21"/>
    </row>
    <row r="279" spans="1:18" x14ac:dyDescent="0.35">
      <c r="A279" s="21"/>
      <c r="B279" s="21"/>
      <c r="C279" s="21"/>
      <c r="D279" s="22"/>
      <c r="E279" s="22"/>
      <c r="F279" s="22"/>
      <c r="G279" s="21"/>
      <c r="H279" s="21"/>
      <c r="I279" s="18"/>
      <c r="J279" s="19"/>
      <c r="K279" s="19"/>
      <c r="L279" s="21"/>
      <c r="M279" s="21"/>
      <c r="N279" s="21"/>
      <c r="O279" s="21"/>
      <c r="P279" s="21"/>
      <c r="Q279" s="21"/>
      <c r="R279" s="21"/>
    </row>
    <row r="280" spans="1:18" x14ac:dyDescent="0.35">
      <c r="A280" s="21"/>
      <c r="B280" s="21"/>
      <c r="C280" s="21"/>
      <c r="D280" s="22"/>
      <c r="E280" s="22"/>
      <c r="F280" s="22"/>
      <c r="G280" s="21"/>
      <c r="H280" s="21"/>
      <c r="I280" s="18"/>
      <c r="J280" s="19"/>
      <c r="K280" s="19"/>
      <c r="L280" s="21"/>
      <c r="M280" s="21"/>
      <c r="N280" s="21"/>
      <c r="O280" s="21"/>
      <c r="P280" s="21"/>
      <c r="Q280" s="21"/>
      <c r="R280" s="21"/>
    </row>
    <row r="281" spans="1:18" x14ac:dyDescent="0.35">
      <c r="A281" s="21"/>
      <c r="B281" s="21"/>
      <c r="C281" s="21"/>
      <c r="D281" s="22"/>
      <c r="E281" s="22"/>
      <c r="F281" s="22"/>
      <c r="G281" s="21"/>
      <c r="H281" s="21"/>
      <c r="I281" s="18"/>
      <c r="J281" s="19"/>
      <c r="K281" s="19"/>
      <c r="L281" s="21"/>
      <c r="M281" s="21"/>
      <c r="N281" s="21"/>
      <c r="O281" s="21"/>
      <c r="P281" s="21"/>
      <c r="Q281" s="21"/>
      <c r="R281" s="21"/>
    </row>
    <row r="282" spans="1:18" x14ac:dyDescent="0.35">
      <c r="A282" s="21"/>
      <c r="B282" s="21"/>
      <c r="C282" s="21"/>
      <c r="D282" s="22"/>
      <c r="E282" s="22"/>
      <c r="F282" s="22"/>
      <c r="G282" s="21"/>
      <c r="H282" s="21"/>
      <c r="I282" s="18"/>
      <c r="J282" s="19"/>
      <c r="K282" s="19"/>
      <c r="L282" s="21"/>
      <c r="M282" s="21"/>
      <c r="N282" s="21"/>
      <c r="O282" s="21"/>
      <c r="P282" s="21"/>
      <c r="Q282" s="21"/>
      <c r="R282" s="21"/>
    </row>
    <row r="283" spans="1:18" x14ac:dyDescent="0.35">
      <c r="A283" s="21"/>
      <c r="B283" s="21"/>
      <c r="C283" s="21"/>
      <c r="D283" s="22"/>
      <c r="E283" s="22"/>
      <c r="F283" s="22"/>
      <c r="G283" s="21"/>
      <c r="H283" s="21"/>
      <c r="I283" s="18"/>
      <c r="J283" s="19"/>
      <c r="K283" s="19"/>
      <c r="L283" s="21"/>
      <c r="M283" s="21"/>
      <c r="N283" s="21"/>
      <c r="O283" s="21"/>
      <c r="P283" s="21"/>
      <c r="Q283" s="21"/>
      <c r="R283" s="21"/>
    </row>
    <row r="284" spans="1:18" x14ac:dyDescent="0.35">
      <c r="A284" s="21"/>
      <c r="B284" s="21"/>
      <c r="C284" s="21"/>
      <c r="D284" s="22"/>
      <c r="E284" s="22"/>
      <c r="F284" s="22"/>
      <c r="G284" s="21"/>
      <c r="H284" s="21"/>
      <c r="I284" s="18"/>
      <c r="J284" s="19"/>
      <c r="K284" s="19"/>
      <c r="L284" s="21"/>
      <c r="M284" s="21"/>
      <c r="N284" s="21"/>
      <c r="O284" s="21"/>
      <c r="P284" s="21"/>
      <c r="Q284" s="21"/>
      <c r="R284" s="21"/>
    </row>
    <row r="285" spans="1:18" x14ac:dyDescent="0.35">
      <c r="A285" s="21"/>
      <c r="B285" s="21"/>
      <c r="C285" s="21"/>
      <c r="D285" s="22"/>
      <c r="E285" s="22"/>
      <c r="F285" s="22"/>
      <c r="G285" s="21"/>
      <c r="H285" s="21"/>
      <c r="I285" s="18"/>
      <c r="J285" s="19"/>
      <c r="K285" s="19"/>
      <c r="L285" s="21"/>
      <c r="M285" s="21"/>
      <c r="N285" s="21"/>
      <c r="O285" s="21"/>
      <c r="P285" s="21"/>
      <c r="Q285" s="21"/>
      <c r="R285" s="21"/>
    </row>
    <row r="286" spans="1:18" x14ac:dyDescent="0.35">
      <c r="A286" s="21"/>
      <c r="B286" s="21"/>
      <c r="C286" s="21"/>
      <c r="D286" s="22"/>
      <c r="E286" s="22"/>
      <c r="F286" s="22"/>
      <c r="G286" s="21"/>
      <c r="H286" s="21"/>
      <c r="I286" s="18"/>
      <c r="J286" s="19"/>
      <c r="K286" s="19"/>
      <c r="L286" s="21"/>
      <c r="M286" s="21"/>
      <c r="N286" s="21"/>
      <c r="O286" s="21"/>
      <c r="P286" s="21"/>
      <c r="Q286" s="21"/>
      <c r="R286" s="21"/>
    </row>
    <row r="287" spans="1:18" x14ac:dyDescent="0.35">
      <c r="A287" s="21"/>
      <c r="B287" s="21"/>
      <c r="C287" s="21"/>
      <c r="D287" s="22"/>
      <c r="E287" s="22"/>
      <c r="F287" s="22"/>
      <c r="G287" s="21"/>
      <c r="H287" s="21"/>
      <c r="I287" s="18"/>
      <c r="J287" s="19"/>
      <c r="K287" s="19"/>
      <c r="L287" s="21"/>
      <c r="M287" s="21"/>
      <c r="N287" s="21"/>
      <c r="O287" s="21"/>
      <c r="P287" s="21"/>
      <c r="Q287" s="21"/>
      <c r="R287" s="21"/>
    </row>
    <row r="288" spans="1:18" x14ac:dyDescent="0.35">
      <c r="A288" s="21"/>
      <c r="B288" s="21"/>
      <c r="C288" s="21"/>
      <c r="D288" s="22"/>
      <c r="E288" s="22"/>
      <c r="F288" s="22"/>
      <c r="G288" s="21"/>
      <c r="H288" s="21"/>
      <c r="I288" s="18"/>
      <c r="J288" s="19"/>
      <c r="K288" s="19"/>
      <c r="L288" s="21"/>
      <c r="M288" s="21"/>
      <c r="N288" s="21"/>
      <c r="O288" s="21"/>
      <c r="P288" s="21"/>
      <c r="Q288" s="21"/>
      <c r="R288" s="21"/>
    </row>
    <row r="289" spans="1:18" x14ac:dyDescent="0.35">
      <c r="A289" s="21"/>
      <c r="B289" s="21"/>
      <c r="C289" s="21"/>
      <c r="D289" s="22"/>
      <c r="E289" s="22"/>
      <c r="F289" s="22"/>
      <c r="G289" s="21"/>
      <c r="H289" s="21"/>
      <c r="I289" s="18"/>
      <c r="J289" s="19"/>
      <c r="K289" s="19"/>
      <c r="L289" s="21"/>
      <c r="M289" s="21"/>
      <c r="N289" s="21"/>
      <c r="O289" s="21"/>
      <c r="P289" s="21"/>
      <c r="Q289" s="21"/>
      <c r="R289" s="21"/>
    </row>
    <row r="290" spans="1:18" x14ac:dyDescent="0.35">
      <c r="A290" s="21"/>
      <c r="B290" s="21"/>
      <c r="C290" s="21"/>
      <c r="D290" s="22"/>
      <c r="E290" s="22"/>
      <c r="F290" s="22"/>
      <c r="G290" s="21"/>
      <c r="H290" s="21"/>
      <c r="I290" s="18"/>
      <c r="J290" s="19"/>
      <c r="K290" s="19"/>
      <c r="L290" s="21"/>
      <c r="M290" s="21"/>
      <c r="N290" s="21"/>
      <c r="O290" s="21"/>
      <c r="P290" s="21"/>
      <c r="Q290" s="21"/>
      <c r="R290" s="21"/>
    </row>
    <row r="291" spans="1:18" x14ac:dyDescent="0.35">
      <c r="A291" s="21"/>
      <c r="B291" s="21"/>
      <c r="C291" s="21"/>
      <c r="D291" s="22"/>
      <c r="E291" s="22"/>
      <c r="F291" s="22"/>
      <c r="G291" s="21"/>
      <c r="H291" s="21"/>
      <c r="I291" s="18"/>
      <c r="J291" s="19"/>
      <c r="K291" s="19"/>
      <c r="L291" s="21"/>
      <c r="M291" s="21"/>
      <c r="N291" s="21"/>
      <c r="O291" s="21"/>
      <c r="P291" s="21"/>
      <c r="Q291" s="21"/>
      <c r="R291" s="21"/>
    </row>
    <row r="292" spans="1:18" x14ac:dyDescent="0.35">
      <c r="A292" s="21"/>
      <c r="B292" s="21"/>
      <c r="C292" s="21"/>
      <c r="D292" s="22"/>
      <c r="E292" s="22"/>
      <c r="F292" s="22"/>
      <c r="G292" s="21"/>
      <c r="H292" s="21"/>
      <c r="I292" s="18"/>
      <c r="J292" s="19"/>
      <c r="K292" s="19"/>
      <c r="L292" s="21"/>
      <c r="M292" s="21"/>
      <c r="N292" s="21"/>
      <c r="O292" s="21"/>
      <c r="P292" s="21"/>
      <c r="Q292" s="21"/>
      <c r="R292" s="21"/>
    </row>
    <row r="293" spans="1:18" x14ac:dyDescent="0.35">
      <c r="A293" s="21"/>
      <c r="B293" s="21"/>
      <c r="C293" s="21"/>
      <c r="D293" s="22"/>
      <c r="E293" s="22"/>
      <c r="F293" s="22"/>
      <c r="G293" s="21"/>
      <c r="H293" s="21"/>
      <c r="I293" s="18"/>
      <c r="J293" s="19"/>
      <c r="K293" s="19"/>
      <c r="L293" s="21"/>
      <c r="M293" s="21"/>
      <c r="N293" s="21"/>
      <c r="O293" s="21"/>
      <c r="P293" s="21"/>
      <c r="Q293" s="21"/>
      <c r="R293" s="21"/>
    </row>
    <row r="294" spans="1:18" x14ac:dyDescent="0.35">
      <c r="A294" s="21"/>
      <c r="B294" s="21"/>
      <c r="C294" s="21"/>
      <c r="D294" s="22"/>
      <c r="E294" s="22"/>
      <c r="F294" s="22"/>
      <c r="G294" s="21"/>
      <c r="H294" s="21"/>
      <c r="I294" s="18"/>
      <c r="J294" s="19"/>
      <c r="K294" s="19"/>
      <c r="L294" s="21"/>
      <c r="M294" s="21"/>
      <c r="N294" s="21"/>
      <c r="O294" s="21"/>
      <c r="P294" s="21"/>
      <c r="Q294" s="21"/>
      <c r="R294" s="21"/>
    </row>
    <row r="295" spans="1:18" x14ac:dyDescent="0.35">
      <c r="A295" s="21"/>
      <c r="B295" s="21"/>
      <c r="C295" s="21"/>
      <c r="D295" s="22"/>
      <c r="E295" s="22"/>
      <c r="F295" s="22"/>
      <c r="G295" s="21"/>
      <c r="H295" s="21"/>
      <c r="I295" s="18"/>
      <c r="J295" s="19"/>
      <c r="K295" s="19"/>
      <c r="L295" s="21"/>
      <c r="M295" s="21"/>
      <c r="N295" s="21"/>
      <c r="O295" s="21"/>
      <c r="P295" s="21"/>
      <c r="Q295" s="21"/>
      <c r="R295" s="21"/>
    </row>
    <row r="296" spans="1:18" x14ac:dyDescent="0.35">
      <c r="A296" s="21"/>
      <c r="B296" s="21"/>
      <c r="C296" s="21"/>
      <c r="D296" s="22"/>
      <c r="E296" s="22"/>
      <c r="F296" s="22"/>
      <c r="G296" s="21"/>
      <c r="H296" s="21"/>
      <c r="I296" s="18"/>
      <c r="J296" s="19"/>
      <c r="K296" s="19"/>
      <c r="L296" s="21"/>
      <c r="M296" s="21"/>
      <c r="N296" s="21"/>
      <c r="O296" s="21"/>
      <c r="P296" s="21"/>
      <c r="Q296" s="21"/>
      <c r="R296" s="21"/>
    </row>
    <row r="297" spans="1:18" x14ac:dyDescent="0.35">
      <c r="A297" s="21"/>
      <c r="B297" s="21"/>
      <c r="C297" s="21"/>
      <c r="D297" s="22"/>
      <c r="E297" s="22"/>
      <c r="F297" s="22"/>
      <c r="G297" s="21"/>
      <c r="H297" s="21"/>
      <c r="I297" s="18"/>
      <c r="J297" s="19"/>
      <c r="K297" s="19"/>
      <c r="L297" s="21"/>
      <c r="M297" s="21"/>
      <c r="N297" s="21"/>
      <c r="O297" s="21"/>
      <c r="P297" s="21"/>
      <c r="Q297" s="21"/>
      <c r="R297" s="21"/>
    </row>
    <row r="298" spans="1:18" x14ac:dyDescent="0.35">
      <c r="A298" s="21"/>
      <c r="B298" s="21"/>
      <c r="C298" s="21"/>
      <c r="D298" s="22"/>
      <c r="E298" s="22"/>
      <c r="F298" s="22"/>
      <c r="G298" s="21"/>
      <c r="H298" s="21"/>
      <c r="I298" s="18"/>
      <c r="J298" s="19"/>
      <c r="K298" s="19"/>
      <c r="L298" s="21"/>
      <c r="M298" s="21"/>
      <c r="N298" s="21"/>
      <c r="O298" s="21"/>
      <c r="P298" s="21"/>
      <c r="Q298" s="21"/>
      <c r="R298" s="21"/>
    </row>
    <row r="299" spans="1:18" x14ac:dyDescent="0.35">
      <c r="A299" s="21"/>
      <c r="B299" s="21"/>
      <c r="C299" s="21"/>
      <c r="D299" s="22"/>
      <c r="E299" s="22"/>
      <c r="F299" s="22"/>
      <c r="G299" s="21"/>
      <c r="H299" s="21"/>
      <c r="I299" s="18"/>
      <c r="J299" s="19"/>
      <c r="K299" s="19"/>
      <c r="L299" s="21"/>
      <c r="M299" s="21"/>
      <c r="N299" s="21"/>
      <c r="O299" s="21"/>
      <c r="P299" s="21"/>
      <c r="Q299" s="21"/>
      <c r="R299" s="21"/>
    </row>
    <row r="300" spans="1:18" x14ac:dyDescent="0.35">
      <c r="A300" s="21"/>
      <c r="B300" s="21"/>
      <c r="C300" s="21"/>
      <c r="D300" s="22"/>
      <c r="E300" s="22"/>
      <c r="F300" s="22"/>
      <c r="G300" s="21"/>
      <c r="H300" s="21"/>
      <c r="I300" s="18"/>
      <c r="J300" s="19"/>
      <c r="K300" s="19"/>
      <c r="L300" s="21"/>
      <c r="M300" s="21"/>
      <c r="N300" s="21"/>
      <c r="O300" s="21"/>
      <c r="P300" s="21"/>
      <c r="Q300" s="21"/>
      <c r="R300" s="21"/>
    </row>
    <row r="301" spans="1:18" x14ac:dyDescent="0.35">
      <c r="A301" s="21"/>
      <c r="B301" s="21"/>
      <c r="C301" s="21"/>
      <c r="D301" s="22"/>
      <c r="E301" s="22"/>
      <c r="F301" s="22"/>
      <c r="G301" s="21"/>
      <c r="H301" s="21"/>
      <c r="I301" s="18"/>
      <c r="J301" s="19"/>
      <c r="K301" s="19"/>
      <c r="L301" s="21"/>
      <c r="M301" s="21"/>
      <c r="N301" s="21"/>
      <c r="O301" s="21"/>
      <c r="P301" s="21"/>
      <c r="Q301" s="21"/>
      <c r="R301" s="21"/>
    </row>
    <row r="302" spans="1:18" x14ac:dyDescent="0.35">
      <c r="A302" s="21"/>
      <c r="B302" s="21"/>
      <c r="C302" s="21"/>
      <c r="D302" s="22"/>
      <c r="E302" s="22"/>
      <c r="F302" s="22"/>
      <c r="G302" s="21"/>
      <c r="H302" s="21"/>
      <c r="I302" s="18"/>
      <c r="J302" s="19"/>
      <c r="K302" s="19"/>
      <c r="L302" s="21"/>
      <c r="M302" s="21"/>
      <c r="N302" s="21"/>
      <c r="O302" s="21"/>
      <c r="P302" s="21"/>
      <c r="Q302" s="21"/>
      <c r="R302" s="21"/>
    </row>
    <row r="303" spans="1:18" x14ac:dyDescent="0.35">
      <c r="A303" s="21"/>
      <c r="B303" s="21"/>
      <c r="C303" s="21"/>
      <c r="D303" s="22"/>
      <c r="E303" s="22"/>
      <c r="F303" s="22"/>
      <c r="G303" s="21"/>
      <c r="H303" s="21"/>
      <c r="I303" s="18"/>
      <c r="J303" s="19"/>
      <c r="K303" s="19"/>
      <c r="L303" s="21"/>
      <c r="M303" s="21"/>
      <c r="N303" s="21"/>
      <c r="O303" s="21"/>
      <c r="P303" s="21"/>
      <c r="Q303" s="21"/>
      <c r="R303" s="21"/>
    </row>
    <row r="304" spans="1:18" x14ac:dyDescent="0.35">
      <c r="A304" s="21"/>
      <c r="B304" s="21"/>
      <c r="C304" s="21"/>
      <c r="D304" s="22"/>
      <c r="E304" s="22"/>
      <c r="F304" s="22"/>
      <c r="G304" s="21"/>
      <c r="H304" s="21"/>
      <c r="I304" s="18"/>
      <c r="J304" s="19"/>
      <c r="K304" s="19"/>
      <c r="L304" s="21"/>
      <c r="M304" s="21"/>
      <c r="N304" s="21"/>
      <c r="O304" s="21"/>
      <c r="P304" s="21"/>
      <c r="Q304" s="21"/>
      <c r="R304" s="21"/>
    </row>
    <row r="305" spans="1:18" x14ac:dyDescent="0.35">
      <c r="A305" s="21"/>
      <c r="B305" s="21"/>
      <c r="C305" s="21"/>
      <c r="D305" s="22"/>
      <c r="E305" s="22"/>
      <c r="F305" s="22"/>
      <c r="G305" s="21"/>
      <c r="H305" s="21"/>
      <c r="I305" s="18"/>
      <c r="J305" s="19"/>
      <c r="K305" s="19"/>
      <c r="L305" s="21"/>
      <c r="M305" s="21"/>
      <c r="N305" s="21"/>
      <c r="O305" s="21"/>
      <c r="P305" s="21"/>
      <c r="Q305" s="21"/>
      <c r="R305" s="21"/>
    </row>
    <row r="306" spans="1:18" x14ac:dyDescent="0.35">
      <c r="A306" s="21"/>
      <c r="B306" s="21"/>
      <c r="C306" s="21"/>
      <c r="D306" s="22"/>
      <c r="E306" s="22"/>
      <c r="F306" s="22"/>
      <c r="G306" s="21"/>
      <c r="H306" s="21"/>
      <c r="I306" s="18"/>
      <c r="J306" s="19"/>
      <c r="K306" s="19"/>
      <c r="L306" s="21"/>
      <c r="M306" s="21"/>
      <c r="N306" s="21"/>
      <c r="O306" s="21"/>
      <c r="P306" s="21"/>
      <c r="Q306" s="21"/>
      <c r="R306" s="21"/>
    </row>
    <row r="307" spans="1:18" x14ac:dyDescent="0.35">
      <c r="A307" s="21"/>
      <c r="B307" s="21"/>
      <c r="C307" s="21"/>
      <c r="D307" s="21"/>
      <c r="E307" s="21"/>
      <c r="F307" s="21"/>
      <c r="G307" s="21"/>
      <c r="H307" s="21"/>
      <c r="I307" s="18"/>
      <c r="J307" s="19"/>
      <c r="K307" s="19"/>
      <c r="L307" s="21"/>
      <c r="M307" s="21"/>
      <c r="N307" s="21"/>
      <c r="O307" s="21"/>
      <c r="P307" s="21"/>
      <c r="Q307" s="21"/>
      <c r="R307" s="21"/>
    </row>
    <row r="308" spans="1:18" x14ac:dyDescent="0.35">
      <c r="A308" s="21"/>
      <c r="B308" s="21"/>
      <c r="C308" s="21"/>
      <c r="D308" s="21"/>
      <c r="E308" s="21"/>
      <c r="F308" s="21"/>
      <c r="G308" s="21"/>
      <c r="H308" s="21"/>
      <c r="I308" s="18"/>
      <c r="J308" s="19"/>
      <c r="K308" s="19"/>
      <c r="L308" s="21"/>
      <c r="M308" s="21"/>
      <c r="N308" s="21"/>
      <c r="O308" s="21"/>
      <c r="P308" s="21"/>
      <c r="Q308" s="21"/>
      <c r="R308" s="21"/>
    </row>
    <row r="309" spans="1:18" x14ac:dyDescent="0.35">
      <c r="A309" s="21"/>
      <c r="B309" s="21"/>
      <c r="C309" s="21"/>
      <c r="D309" s="21"/>
      <c r="E309" s="21"/>
      <c r="F309" s="21"/>
      <c r="G309" s="21"/>
      <c r="H309" s="21"/>
      <c r="I309" s="18"/>
      <c r="J309" s="19"/>
      <c r="K309" s="19"/>
      <c r="L309" s="21"/>
      <c r="M309" s="21"/>
      <c r="N309" s="21"/>
      <c r="O309" s="21"/>
      <c r="P309" s="21"/>
      <c r="Q309" s="21"/>
      <c r="R309" s="21"/>
    </row>
    <row r="310" spans="1:18" x14ac:dyDescent="0.35">
      <c r="A310" s="21"/>
      <c r="B310" s="21"/>
      <c r="C310" s="21"/>
      <c r="D310" s="21"/>
      <c r="E310" s="21"/>
      <c r="F310" s="21"/>
      <c r="G310" s="21"/>
      <c r="H310" s="21"/>
      <c r="I310" s="18"/>
      <c r="J310" s="19"/>
      <c r="K310" s="19"/>
      <c r="L310" s="21"/>
      <c r="M310" s="21"/>
      <c r="N310" s="21"/>
      <c r="O310" s="21"/>
      <c r="P310" s="21"/>
      <c r="Q310" s="21"/>
      <c r="R310" s="21"/>
    </row>
    <row r="311" spans="1:18" x14ac:dyDescent="0.35">
      <c r="A311" s="21"/>
      <c r="B311" s="21"/>
      <c r="C311" s="21"/>
      <c r="D311" s="21"/>
      <c r="E311" s="21"/>
      <c r="F311" s="21"/>
      <c r="G311" s="21"/>
      <c r="H311" s="21"/>
      <c r="I311" s="18"/>
      <c r="J311" s="19"/>
      <c r="K311" s="19"/>
      <c r="L311" s="21"/>
      <c r="M311" s="21"/>
      <c r="N311" s="21"/>
      <c r="O311" s="21"/>
      <c r="P311" s="21"/>
      <c r="Q311" s="21"/>
      <c r="R311" s="21"/>
    </row>
    <row r="312" spans="1:18" x14ac:dyDescent="0.35">
      <c r="A312" s="21"/>
      <c r="B312" s="21"/>
      <c r="C312" s="21"/>
      <c r="D312" s="21"/>
      <c r="E312" s="21"/>
      <c r="F312" s="21"/>
      <c r="G312" s="21"/>
      <c r="H312" s="21"/>
      <c r="I312" s="18"/>
      <c r="J312" s="19"/>
      <c r="K312" s="19"/>
      <c r="L312" s="21"/>
      <c r="M312" s="21"/>
      <c r="N312" s="21"/>
      <c r="O312" s="21"/>
      <c r="P312" s="21"/>
      <c r="Q312" s="21"/>
      <c r="R312" s="21"/>
    </row>
    <row r="313" spans="1:18" x14ac:dyDescent="0.35">
      <c r="A313" s="21"/>
      <c r="B313" s="21"/>
      <c r="C313" s="21"/>
      <c r="D313" s="21"/>
      <c r="E313" s="21"/>
      <c r="F313" s="21"/>
      <c r="G313" s="21"/>
      <c r="H313" s="21"/>
      <c r="I313" s="18"/>
      <c r="J313" s="19"/>
      <c r="K313" s="19"/>
      <c r="L313" s="21"/>
      <c r="M313" s="21"/>
      <c r="N313" s="21"/>
      <c r="O313" s="21"/>
      <c r="P313" s="21"/>
      <c r="Q313" s="21"/>
      <c r="R313" s="21"/>
    </row>
    <row r="314" spans="1:18" x14ac:dyDescent="0.35">
      <c r="A314" s="21"/>
      <c r="B314" s="21"/>
      <c r="C314" s="21"/>
      <c r="D314" s="21"/>
      <c r="E314" s="21"/>
      <c r="F314" s="21"/>
      <c r="G314" s="21"/>
      <c r="H314" s="21"/>
      <c r="I314" s="18"/>
      <c r="J314" s="19"/>
      <c r="K314" s="19"/>
      <c r="L314" s="21"/>
      <c r="M314" s="21"/>
      <c r="N314" s="21"/>
      <c r="O314" s="21"/>
      <c r="P314" s="21"/>
      <c r="Q314" s="21"/>
      <c r="R314" s="21"/>
    </row>
    <row r="315" spans="1:18" x14ac:dyDescent="0.35">
      <c r="A315" s="21"/>
      <c r="B315" s="21"/>
      <c r="C315" s="21"/>
      <c r="D315" s="21"/>
      <c r="E315" s="21"/>
      <c r="F315" s="21"/>
      <c r="G315" s="21"/>
      <c r="H315" s="21"/>
      <c r="I315" s="18"/>
      <c r="J315" s="19"/>
      <c r="K315" s="19"/>
      <c r="L315" s="21"/>
      <c r="M315" s="21"/>
      <c r="N315" s="21"/>
      <c r="O315" s="21"/>
      <c r="P315" s="21"/>
      <c r="Q315" s="21"/>
      <c r="R315" s="21"/>
    </row>
    <row r="316" spans="1:18" x14ac:dyDescent="0.35">
      <c r="A316" s="21"/>
      <c r="B316" s="21"/>
      <c r="C316" s="21"/>
      <c r="D316" s="21"/>
      <c r="E316" s="21"/>
      <c r="F316" s="21"/>
      <c r="G316" s="21"/>
      <c r="H316" s="21"/>
      <c r="I316" s="18"/>
      <c r="J316" s="19"/>
      <c r="K316" s="19"/>
      <c r="L316" s="21"/>
      <c r="M316" s="21"/>
      <c r="N316" s="21"/>
      <c r="O316" s="21"/>
      <c r="P316" s="21"/>
      <c r="Q316" s="21"/>
      <c r="R316" s="21"/>
    </row>
    <row r="317" spans="1:18" x14ac:dyDescent="0.35">
      <c r="A317" s="21"/>
      <c r="B317" s="21"/>
      <c r="C317" s="21"/>
      <c r="D317" s="21"/>
      <c r="E317" s="21"/>
      <c r="F317" s="21"/>
      <c r="G317" s="21"/>
      <c r="H317" s="21"/>
      <c r="I317" s="18"/>
      <c r="J317" s="19"/>
      <c r="K317" s="19"/>
      <c r="L317" s="21"/>
      <c r="M317" s="21"/>
      <c r="N317" s="21"/>
      <c r="O317" s="21"/>
      <c r="P317" s="21"/>
      <c r="Q317" s="21"/>
      <c r="R317" s="21"/>
    </row>
    <row r="318" spans="1:18" x14ac:dyDescent="0.35">
      <c r="A318" s="21"/>
      <c r="B318" s="21"/>
      <c r="C318" s="21"/>
      <c r="D318" s="21"/>
      <c r="E318" s="21"/>
      <c r="F318" s="21"/>
      <c r="G318" s="21"/>
      <c r="H318" s="21"/>
      <c r="I318" s="18"/>
      <c r="J318" s="19"/>
      <c r="K318" s="19"/>
      <c r="L318" s="21"/>
      <c r="M318" s="21"/>
      <c r="N318" s="21"/>
      <c r="O318" s="21"/>
      <c r="P318" s="21"/>
      <c r="Q318" s="21"/>
      <c r="R318" s="21"/>
    </row>
    <row r="319" spans="1:18" x14ac:dyDescent="0.35">
      <c r="A319" s="21"/>
      <c r="B319" s="21"/>
      <c r="C319" s="21"/>
      <c r="D319" s="21"/>
      <c r="E319" s="21"/>
      <c r="F319" s="21"/>
      <c r="G319" s="21"/>
      <c r="H319" s="21"/>
      <c r="I319" s="18"/>
      <c r="J319" s="19"/>
      <c r="K319" s="19"/>
      <c r="L319" s="21"/>
      <c r="M319" s="21"/>
      <c r="N319" s="21"/>
      <c r="O319" s="21"/>
      <c r="P319" s="21"/>
      <c r="Q319" s="21"/>
      <c r="R319" s="21"/>
    </row>
    <row r="320" spans="1:18" x14ac:dyDescent="0.35">
      <c r="A320" s="21"/>
      <c r="B320" s="21"/>
      <c r="C320" s="21"/>
      <c r="D320" s="21"/>
      <c r="E320" s="21"/>
      <c r="F320" s="21"/>
      <c r="G320" s="21"/>
      <c r="H320" s="21"/>
      <c r="I320" s="18"/>
      <c r="J320" s="19"/>
      <c r="K320" s="19"/>
      <c r="L320" s="21"/>
      <c r="M320" s="21"/>
      <c r="N320" s="21"/>
      <c r="O320" s="21"/>
      <c r="P320" s="21"/>
      <c r="Q320" s="21"/>
      <c r="R320" s="21"/>
    </row>
    <row r="321" spans="1:18" x14ac:dyDescent="0.35">
      <c r="A321" s="21"/>
      <c r="B321" s="21"/>
      <c r="C321" s="21"/>
      <c r="D321" s="21"/>
      <c r="E321" s="21"/>
      <c r="F321" s="21"/>
      <c r="G321" s="21"/>
      <c r="H321" s="21"/>
      <c r="I321" s="18"/>
      <c r="J321" s="19"/>
      <c r="K321" s="19"/>
      <c r="L321" s="21"/>
      <c r="M321" s="21"/>
      <c r="N321" s="21"/>
      <c r="O321" s="21"/>
      <c r="P321" s="21"/>
      <c r="Q321" s="21"/>
      <c r="R321" s="21"/>
    </row>
    <row r="322" spans="1:18" x14ac:dyDescent="0.35">
      <c r="A322" s="21"/>
      <c r="B322" s="21"/>
      <c r="C322" s="21"/>
      <c r="D322" s="21"/>
      <c r="E322" s="21"/>
      <c r="F322" s="21"/>
      <c r="G322" s="21"/>
      <c r="H322" s="21"/>
      <c r="I322" s="18"/>
      <c r="J322" s="19"/>
      <c r="K322" s="19"/>
      <c r="L322" s="21"/>
      <c r="M322" s="21"/>
      <c r="N322" s="21"/>
      <c r="O322" s="21"/>
      <c r="P322" s="21"/>
      <c r="Q322" s="21"/>
      <c r="R322" s="21"/>
    </row>
    <row r="323" spans="1:18" x14ac:dyDescent="0.35">
      <c r="A323" s="21"/>
      <c r="B323" s="21"/>
      <c r="C323" s="21"/>
      <c r="D323" s="21"/>
      <c r="E323" s="21"/>
      <c r="F323" s="21"/>
      <c r="G323" s="21"/>
      <c r="H323" s="21"/>
      <c r="I323" s="18"/>
      <c r="J323" s="19"/>
      <c r="K323" s="19"/>
      <c r="L323" s="21"/>
      <c r="M323" s="21"/>
      <c r="N323" s="21"/>
      <c r="O323" s="21"/>
      <c r="P323" s="21"/>
      <c r="Q323" s="21"/>
      <c r="R323" s="21"/>
    </row>
    <row r="324" spans="1:18" x14ac:dyDescent="0.35">
      <c r="A324" s="21"/>
      <c r="B324" s="21"/>
      <c r="C324" s="21"/>
      <c r="D324" s="21"/>
      <c r="E324" s="21"/>
      <c r="F324" s="21"/>
      <c r="G324" s="21"/>
      <c r="H324" s="21"/>
      <c r="I324" s="18"/>
      <c r="J324" s="19"/>
      <c r="K324" s="19"/>
      <c r="L324" s="21"/>
      <c r="M324" s="21"/>
      <c r="N324" s="21"/>
      <c r="O324" s="21"/>
      <c r="P324" s="21"/>
      <c r="Q324" s="21"/>
      <c r="R324" s="21"/>
    </row>
    <row r="325" spans="1:18" x14ac:dyDescent="0.35">
      <c r="A325" s="21"/>
      <c r="B325" s="21"/>
      <c r="C325" s="21"/>
      <c r="D325" s="21"/>
      <c r="E325" s="21"/>
      <c r="F325" s="21"/>
      <c r="G325" s="21"/>
      <c r="H325" s="21"/>
      <c r="I325" s="18"/>
      <c r="J325" s="19"/>
      <c r="K325" s="19"/>
      <c r="L325" s="21"/>
      <c r="M325" s="21"/>
      <c r="N325" s="21"/>
      <c r="O325" s="21"/>
      <c r="P325" s="21"/>
      <c r="Q325" s="21"/>
      <c r="R325" s="21"/>
    </row>
    <row r="326" spans="1:18" x14ac:dyDescent="0.35">
      <c r="A326" s="21"/>
      <c r="B326" s="21"/>
      <c r="C326" s="21"/>
      <c r="D326" s="21"/>
      <c r="E326" s="21"/>
      <c r="F326" s="21"/>
      <c r="G326" s="21"/>
      <c r="H326" s="21"/>
      <c r="I326" s="18"/>
      <c r="J326" s="19"/>
      <c r="K326" s="19"/>
      <c r="L326" s="21"/>
      <c r="M326" s="21"/>
      <c r="N326" s="21"/>
      <c r="O326" s="21"/>
      <c r="P326" s="21"/>
      <c r="Q326" s="21"/>
      <c r="R326" s="21"/>
    </row>
    <row r="327" spans="1:18" x14ac:dyDescent="0.35">
      <c r="A327" s="21"/>
      <c r="B327" s="21"/>
      <c r="C327" s="21"/>
      <c r="D327" s="21"/>
      <c r="E327" s="21"/>
      <c r="F327" s="21"/>
      <c r="G327" s="21"/>
      <c r="H327" s="21"/>
      <c r="I327" s="18"/>
      <c r="J327" s="19"/>
      <c r="K327" s="19"/>
      <c r="L327" s="21"/>
      <c r="M327" s="21"/>
      <c r="N327" s="21"/>
      <c r="O327" s="21"/>
      <c r="P327" s="21"/>
      <c r="Q327" s="21"/>
      <c r="R327" s="21"/>
    </row>
    <row r="328" spans="1:18" x14ac:dyDescent="0.35">
      <c r="A328" s="21"/>
      <c r="B328" s="21"/>
      <c r="C328" s="21"/>
      <c r="D328" s="21"/>
      <c r="E328" s="21"/>
      <c r="F328" s="21"/>
      <c r="G328" s="21"/>
      <c r="H328" s="21"/>
      <c r="I328" s="18"/>
      <c r="J328" s="19"/>
      <c r="K328" s="19"/>
      <c r="L328" s="21"/>
      <c r="M328" s="21"/>
      <c r="N328" s="21"/>
      <c r="O328" s="21"/>
      <c r="P328" s="21"/>
      <c r="Q328" s="21"/>
      <c r="R328" s="21"/>
    </row>
    <row r="329" spans="1:18" x14ac:dyDescent="0.35">
      <c r="A329" s="21"/>
      <c r="B329" s="21"/>
      <c r="C329" s="21"/>
      <c r="D329" s="21"/>
      <c r="E329" s="21"/>
      <c r="F329" s="21"/>
      <c r="G329" s="21"/>
      <c r="H329" s="21"/>
      <c r="I329" s="18"/>
      <c r="J329" s="19"/>
      <c r="K329" s="19"/>
      <c r="L329" s="21"/>
      <c r="M329" s="21"/>
      <c r="N329" s="21"/>
      <c r="O329" s="21"/>
      <c r="P329" s="21"/>
      <c r="Q329" s="21"/>
      <c r="R329" s="21"/>
    </row>
    <row r="330" spans="1:18" x14ac:dyDescent="0.35">
      <c r="A330" s="21"/>
      <c r="B330" s="21"/>
      <c r="C330" s="21"/>
      <c r="D330" s="21"/>
      <c r="E330" s="21"/>
      <c r="F330" s="21"/>
      <c r="G330" s="21"/>
      <c r="H330" s="21"/>
      <c r="I330" s="18"/>
      <c r="J330" s="19"/>
      <c r="K330" s="19"/>
      <c r="L330" s="21"/>
      <c r="M330" s="21"/>
      <c r="N330" s="21"/>
      <c r="O330" s="21"/>
      <c r="P330" s="21"/>
      <c r="Q330" s="21"/>
      <c r="R330" s="21"/>
    </row>
    <row r="331" spans="1:18" x14ac:dyDescent="0.35">
      <c r="A331" s="21"/>
      <c r="B331" s="21"/>
      <c r="C331" s="21"/>
      <c r="D331" s="21"/>
      <c r="E331" s="21"/>
      <c r="F331" s="21"/>
      <c r="G331" s="21"/>
      <c r="H331" s="21"/>
      <c r="I331" s="18"/>
      <c r="J331" s="19"/>
      <c r="K331" s="19"/>
      <c r="L331" s="21"/>
      <c r="M331" s="21"/>
      <c r="N331" s="21"/>
      <c r="O331" s="21"/>
      <c r="P331" s="21"/>
      <c r="Q331" s="21"/>
      <c r="R331" s="21"/>
    </row>
    <row r="332" spans="1:18" x14ac:dyDescent="0.35">
      <c r="A332" s="21"/>
      <c r="B332" s="21"/>
      <c r="C332" s="21"/>
      <c r="D332" s="21"/>
      <c r="E332" s="21"/>
      <c r="F332" s="21"/>
      <c r="G332" s="21"/>
      <c r="H332" s="21"/>
      <c r="I332" s="18"/>
      <c r="J332" s="19"/>
      <c r="K332" s="19"/>
      <c r="L332" s="21"/>
      <c r="M332" s="21"/>
      <c r="N332" s="21"/>
      <c r="O332" s="21"/>
      <c r="P332" s="21"/>
      <c r="Q332" s="21"/>
      <c r="R332" s="21"/>
    </row>
    <row r="333" spans="1:18" x14ac:dyDescent="0.35">
      <c r="A333" s="21"/>
      <c r="B333" s="21"/>
      <c r="C333" s="21"/>
      <c r="D333" s="21"/>
      <c r="E333" s="21"/>
      <c r="F333" s="21"/>
      <c r="G333" s="21"/>
      <c r="H333" s="21"/>
      <c r="I333" s="18"/>
      <c r="J333" s="19"/>
      <c r="K333" s="19"/>
      <c r="L333" s="21"/>
      <c r="M333" s="21"/>
      <c r="N333" s="21"/>
      <c r="O333" s="21"/>
      <c r="P333" s="21"/>
      <c r="Q333" s="21"/>
      <c r="R333" s="21"/>
    </row>
    <row r="334" spans="1:18" x14ac:dyDescent="0.35">
      <c r="A334" s="21"/>
      <c r="B334" s="21"/>
      <c r="C334" s="21"/>
      <c r="D334" s="21"/>
      <c r="E334" s="21"/>
      <c r="F334" s="21"/>
      <c r="G334" s="21"/>
      <c r="H334" s="21"/>
      <c r="I334" s="18"/>
      <c r="J334" s="19"/>
      <c r="K334" s="19"/>
      <c r="L334" s="21"/>
      <c r="M334" s="21"/>
      <c r="N334" s="21"/>
      <c r="O334" s="21"/>
      <c r="P334" s="21"/>
      <c r="Q334" s="21"/>
      <c r="R334" s="21"/>
    </row>
    <row r="335" spans="1:18" x14ac:dyDescent="0.35">
      <c r="A335" s="21"/>
      <c r="B335" s="21"/>
      <c r="C335" s="21"/>
      <c r="D335" s="21"/>
      <c r="E335" s="21"/>
      <c r="F335" s="21"/>
      <c r="G335" s="21"/>
      <c r="H335" s="21"/>
      <c r="I335" s="18"/>
      <c r="J335" s="19"/>
      <c r="K335" s="19"/>
      <c r="L335" s="21"/>
      <c r="M335" s="21"/>
      <c r="N335" s="21"/>
      <c r="O335" s="21"/>
      <c r="P335" s="21"/>
      <c r="Q335" s="21"/>
      <c r="R335" s="21"/>
    </row>
    <row r="336" spans="1:18" x14ac:dyDescent="0.35">
      <c r="A336" s="21"/>
      <c r="B336" s="21"/>
      <c r="C336" s="21"/>
      <c r="D336" s="21"/>
      <c r="E336" s="21"/>
      <c r="F336" s="21"/>
      <c r="G336" s="21"/>
      <c r="H336" s="21"/>
      <c r="I336" s="18"/>
      <c r="J336" s="19"/>
      <c r="K336" s="19"/>
      <c r="L336" s="21"/>
      <c r="M336" s="21"/>
      <c r="N336" s="21"/>
      <c r="O336" s="21"/>
      <c r="P336" s="21"/>
      <c r="Q336" s="21"/>
      <c r="R336" s="21"/>
    </row>
    <row r="337" spans="1:18" x14ac:dyDescent="0.35">
      <c r="A337" s="21"/>
      <c r="B337" s="21"/>
      <c r="C337" s="21"/>
      <c r="D337" s="21"/>
      <c r="E337" s="21"/>
      <c r="F337" s="21"/>
      <c r="G337" s="21"/>
      <c r="H337" s="21"/>
      <c r="I337" s="18"/>
      <c r="J337" s="19"/>
      <c r="K337" s="19"/>
      <c r="L337" s="21"/>
      <c r="M337" s="21"/>
      <c r="N337" s="21"/>
      <c r="O337" s="21"/>
      <c r="P337" s="21"/>
      <c r="Q337" s="21"/>
      <c r="R337" s="21"/>
    </row>
    <row r="338" spans="1:18" x14ac:dyDescent="0.35">
      <c r="A338" s="21"/>
      <c r="B338" s="21"/>
      <c r="C338" s="21"/>
      <c r="D338" s="21"/>
      <c r="E338" s="21"/>
      <c r="F338" s="21"/>
      <c r="G338" s="21"/>
      <c r="H338" s="21"/>
      <c r="I338" s="18"/>
      <c r="J338" s="19"/>
      <c r="K338" s="19"/>
      <c r="L338" s="21"/>
      <c r="M338" s="21"/>
      <c r="N338" s="21"/>
      <c r="O338" s="21"/>
      <c r="P338" s="21"/>
      <c r="Q338" s="21"/>
      <c r="R338" s="21"/>
    </row>
    <row r="339" spans="1:18" x14ac:dyDescent="0.35">
      <c r="A339" s="21"/>
      <c r="B339" s="21"/>
      <c r="C339" s="21"/>
      <c r="D339" s="21"/>
      <c r="E339" s="21"/>
      <c r="F339" s="21"/>
      <c r="G339" s="21"/>
      <c r="H339" s="21"/>
      <c r="I339" s="18"/>
      <c r="J339" s="19"/>
      <c r="K339" s="19"/>
      <c r="L339" s="21"/>
      <c r="M339" s="21"/>
      <c r="N339" s="21"/>
      <c r="O339" s="21"/>
      <c r="P339" s="21"/>
      <c r="Q339" s="21"/>
      <c r="R339" s="21"/>
    </row>
    <row r="340" spans="1:18" x14ac:dyDescent="0.35">
      <c r="A340" s="21"/>
      <c r="B340" s="21"/>
      <c r="C340" s="21"/>
      <c r="D340" s="21"/>
      <c r="E340" s="21"/>
      <c r="F340" s="21"/>
      <c r="G340" s="21"/>
      <c r="H340" s="21"/>
      <c r="I340" s="18"/>
      <c r="J340" s="19"/>
      <c r="K340" s="19"/>
      <c r="L340" s="21"/>
      <c r="M340" s="21"/>
      <c r="N340" s="21"/>
      <c r="O340" s="21"/>
      <c r="P340" s="21"/>
      <c r="Q340" s="21"/>
      <c r="R340" s="21"/>
    </row>
    <row r="341" spans="1:18" x14ac:dyDescent="0.35">
      <c r="A341" s="21"/>
      <c r="B341" s="21"/>
      <c r="C341" s="21"/>
      <c r="D341" s="21"/>
      <c r="E341" s="21"/>
      <c r="F341" s="21"/>
      <c r="G341" s="21"/>
      <c r="H341" s="21"/>
      <c r="I341" s="18"/>
      <c r="J341" s="19"/>
      <c r="K341" s="19"/>
      <c r="L341" s="21"/>
      <c r="M341" s="21"/>
      <c r="N341" s="21"/>
      <c r="O341" s="21"/>
      <c r="P341" s="21"/>
      <c r="Q341" s="21"/>
      <c r="R341" s="21"/>
    </row>
    <row r="342" spans="1:18" x14ac:dyDescent="0.35">
      <c r="A342" s="21"/>
      <c r="B342" s="21"/>
      <c r="C342" s="21"/>
      <c r="D342" s="21"/>
      <c r="E342" s="21"/>
      <c r="F342" s="21"/>
      <c r="G342" s="21"/>
      <c r="H342" s="21"/>
      <c r="I342" s="18"/>
      <c r="J342" s="19"/>
      <c r="K342" s="19"/>
      <c r="L342" s="21"/>
      <c r="M342" s="21"/>
      <c r="N342" s="21"/>
      <c r="O342" s="21"/>
      <c r="P342" s="21"/>
      <c r="Q342" s="21"/>
      <c r="R342" s="21"/>
    </row>
    <row r="343" spans="1:18" x14ac:dyDescent="0.35">
      <c r="A343" s="21"/>
      <c r="B343" s="21"/>
      <c r="C343" s="21"/>
      <c r="D343" s="21"/>
      <c r="E343" s="21"/>
      <c r="F343" s="21"/>
      <c r="G343" s="21"/>
      <c r="H343" s="21"/>
      <c r="I343" s="18"/>
      <c r="J343" s="19"/>
      <c r="K343" s="19"/>
      <c r="L343" s="21"/>
      <c r="M343" s="21"/>
      <c r="N343" s="21"/>
      <c r="O343" s="21"/>
      <c r="P343" s="21"/>
      <c r="Q343" s="21"/>
      <c r="R343" s="21"/>
    </row>
    <row r="344" spans="1:18" x14ac:dyDescent="0.35">
      <c r="A344" s="21"/>
      <c r="B344" s="21"/>
      <c r="C344" s="21"/>
      <c r="D344" s="21"/>
      <c r="E344" s="21"/>
      <c r="F344" s="21"/>
      <c r="G344" s="21"/>
      <c r="H344" s="21"/>
      <c r="I344" s="18"/>
      <c r="J344" s="19"/>
      <c r="K344" s="19"/>
      <c r="L344" s="21"/>
      <c r="M344" s="21"/>
      <c r="N344" s="21"/>
      <c r="O344" s="21"/>
      <c r="P344" s="21"/>
      <c r="Q344" s="21"/>
      <c r="R344" s="21"/>
    </row>
    <row r="345" spans="1:18" x14ac:dyDescent="0.35">
      <c r="A345" s="21"/>
      <c r="B345" s="21"/>
      <c r="C345" s="21"/>
      <c r="D345" s="21"/>
      <c r="E345" s="21"/>
      <c r="F345" s="21"/>
      <c r="G345" s="21"/>
      <c r="H345" s="21"/>
      <c r="I345" s="18"/>
      <c r="J345" s="19"/>
      <c r="K345" s="19"/>
      <c r="L345" s="21"/>
      <c r="M345" s="21"/>
      <c r="N345" s="21"/>
      <c r="O345" s="21"/>
      <c r="P345" s="21"/>
      <c r="Q345" s="21"/>
      <c r="R345" s="21"/>
    </row>
    <row r="346" spans="1:18" x14ac:dyDescent="0.35">
      <c r="A346" s="21"/>
      <c r="B346" s="21"/>
      <c r="C346" s="21"/>
      <c r="D346" s="21"/>
      <c r="E346" s="21"/>
      <c r="F346" s="21"/>
      <c r="G346" s="21"/>
      <c r="H346" s="21"/>
      <c r="I346" s="18"/>
      <c r="J346" s="19"/>
      <c r="K346" s="19"/>
      <c r="L346" s="21"/>
      <c r="M346" s="21"/>
      <c r="N346" s="21"/>
      <c r="O346" s="21"/>
      <c r="P346" s="21"/>
      <c r="Q346" s="21"/>
      <c r="R346" s="21"/>
    </row>
    <row r="347" spans="1:18" x14ac:dyDescent="0.35">
      <c r="A347" s="21"/>
      <c r="B347" s="21"/>
      <c r="C347" s="21"/>
      <c r="D347" s="21"/>
      <c r="E347" s="21"/>
      <c r="F347" s="21"/>
      <c r="G347" s="21"/>
      <c r="H347" s="21"/>
      <c r="I347" s="18"/>
      <c r="J347" s="19"/>
      <c r="K347" s="19"/>
      <c r="L347" s="21"/>
      <c r="M347" s="21"/>
      <c r="N347" s="21"/>
      <c r="O347" s="21"/>
      <c r="P347" s="21"/>
      <c r="Q347" s="21"/>
      <c r="R347" s="21"/>
    </row>
    <row r="348" spans="1:18" x14ac:dyDescent="0.35">
      <c r="A348" s="21"/>
      <c r="B348" s="21"/>
      <c r="C348" s="21"/>
      <c r="D348" s="21"/>
      <c r="E348" s="21"/>
      <c r="F348" s="21"/>
      <c r="G348" s="21"/>
      <c r="H348" s="21"/>
      <c r="I348" s="18"/>
      <c r="J348" s="19"/>
      <c r="K348" s="19"/>
      <c r="L348" s="21"/>
      <c r="M348" s="21"/>
      <c r="N348" s="21"/>
      <c r="O348" s="21"/>
      <c r="P348" s="21"/>
      <c r="Q348" s="21"/>
      <c r="R348" s="21"/>
    </row>
    <row r="349" spans="1:18" x14ac:dyDescent="0.35">
      <c r="A349" s="21"/>
      <c r="B349" s="21"/>
      <c r="C349" s="21"/>
      <c r="D349" s="21"/>
      <c r="E349" s="21"/>
      <c r="F349" s="21"/>
      <c r="G349" s="21"/>
      <c r="H349" s="21"/>
      <c r="I349" s="18"/>
      <c r="J349" s="19"/>
      <c r="K349" s="19"/>
      <c r="L349" s="21"/>
      <c r="M349" s="21"/>
      <c r="N349" s="21"/>
      <c r="O349" s="21"/>
      <c r="P349" s="21"/>
      <c r="Q349" s="21"/>
      <c r="R349" s="21"/>
    </row>
    <row r="350" spans="1:18" x14ac:dyDescent="0.35">
      <c r="A350" s="21"/>
      <c r="B350" s="21"/>
      <c r="C350" s="21"/>
      <c r="D350" s="21"/>
      <c r="E350" s="21"/>
      <c r="F350" s="21"/>
      <c r="G350" s="21"/>
      <c r="H350" s="21"/>
      <c r="I350" s="18"/>
      <c r="J350" s="19"/>
      <c r="K350" s="19"/>
      <c r="L350" s="21"/>
      <c r="M350" s="21"/>
      <c r="N350" s="21"/>
      <c r="O350" s="21"/>
      <c r="P350" s="21"/>
      <c r="Q350" s="21"/>
      <c r="R350" s="21"/>
    </row>
    <row r="351" spans="1:18" x14ac:dyDescent="0.35">
      <c r="A351" s="21"/>
      <c r="B351" s="21"/>
      <c r="C351" s="21"/>
      <c r="D351" s="21"/>
      <c r="E351" s="21"/>
      <c r="F351" s="21"/>
      <c r="G351" s="21"/>
      <c r="H351" s="21"/>
      <c r="I351" s="18"/>
      <c r="J351" s="19"/>
      <c r="K351" s="19"/>
      <c r="L351" s="21"/>
      <c r="M351" s="21"/>
      <c r="N351" s="21"/>
      <c r="O351" s="21"/>
      <c r="P351" s="21"/>
      <c r="Q351" s="21"/>
      <c r="R351" s="21"/>
    </row>
    <row r="352" spans="1:18" x14ac:dyDescent="0.35">
      <c r="A352" s="21"/>
      <c r="B352" s="21"/>
      <c r="C352" s="21"/>
      <c r="D352" s="21"/>
      <c r="E352" s="21"/>
      <c r="F352" s="21"/>
      <c r="G352" s="21"/>
      <c r="H352" s="21"/>
      <c r="I352" s="18"/>
      <c r="J352" s="19"/>
      <c r="K352" s="19"/>
      <c r="L352" s="21"/>
      <c r="M352" s="21"/>
      <c r="N352" s="21"/>
      <c r="O352" s="21"/>
      <c r="P352" s="21"/>
      <c r="Q352" s="21"/>
      <c r="R352" s="21"/>
    </row>
    <row r="353" spans="1:18" x14ac:dyDescent="0.35">
      <c r="A353" s="21"/>
      <c r="B353" s="21"/>
      <c r="C353" s="21"/>
      <c r="D353" s="21"/>
      <c r="E353" s="21"/>
      <c r="F353" s="21"/>
      <c r="G353" s="21"/>
      <c r="H353" s="21"/>
      <c r="I353" s="18"/>
      <c r="J353" s="19"/>
      <c r="K353" s="19"/>
      <c r="L353" s="21"/>
      <c r="M353" s="21"/>
      <c r="N353" s="21"/>
      <c r="O353" s="21"/>
      <c r="P353" s="21"/>
      <c r="Q353" s="21"/>
      <c r="R353" s="21"/>
    </row>
    <row r="354" spans="1:18" x14ac:dyDescent="0.35">
      <c r="A354" s="21"/>
      <c r="B354" s="21"/>
      <c r="C354" s="21"/>
      <c r="D354" s="21"/>
      <c r="E354" s="21"/>
      <c r="F354" s="21"/>
      <c r="G354" s="21"/>
      <c r="H354" s="21"/>
      <c r="I354" s="18"/>
      <c r="J354" s="19"/>
      <c r="K354" s="19"/>
      <c r="L354" s="21"/>
      <c r="M354" s="21"/>
      <c r="N354" s="21"/>
      <c r="O354" s="21"/>
      <c r="P354" s="21"/>
      <c r="Q354" s="21"/>
      <c r="R354" s="21"/>
    </row>
    <row r="355" spans="1:18" x14ac:dyDescent="0.35">
      <c r="A355" s="21"/>
      <c r="B355" s="21"/>
      <c r="C355" s="21"/>
      <c r="D355" s="21"/>
      <c r="E355" s="21"/>
      <c r="F355" s="21"/>
      <c r="G355" s="21"/>
      <c r="H355" s="21"/>
      <c r="I355" s="18"/>
      <c r="J355" s="19"/>
      <c r="K355" s="19"/>
      <c r="L355" s="21"/>
      <c r="M355" s="21"/>
      <c r="N355" s="21"/>
      <c r="O355" s="21"/>
      <c r="P355" s="21"/>
      <c r="Q355" s="21"/>
      <c r="R355" s="21"/>
    </row>
    <row r="356" spans="1:18" x14ac:dyDescent="0.35">
      <c r="A356" s="21"/>
      <c r="B356" s="21"/>
      <c r="C356" s="21"/>
      <c r="D356" s="21"/>
      <c r="E356" s="21"/>
      <c r="F356" s="21"/>
      <c r="G356" s="21"/>
      <c r="H356" s="21"/>
      <c r="I356" s="18"/>
      <c r="J356" s="19"/>
      <c r="K356" s="19"/>
      <c r="L356" s="21"/>
      <c r="M356" s="21"/>
      <c r="N356" s="21"/>
      <c r="O356" s="21"/>
      <c r="P356" s="21"/>
      <c r="Q356" s="21"/>
      <c r="R356" s="21"/>
    </row>
    <row r="357" spans="1:18" x14ac:dyDescent="0.35">
      <c r="A357" s="21"/>
      <c r="B357" s="21"/>
      <c r="C357" s="21"/>
      <c r="D357" s="21"/>
      <c r="E357" s="21"/>
      <c r="F357" s="21"/>
      <c r="G357" s="21"/>
      <c r="H357" s="21"/>
      <c r="I357" s="18"/>
      <c r="J357" s="19"/>
      <c r="K357" s="19"/>
      <c r="L357" s="21"/>
      <c r="M357" s="21"/>
      <c r="N357" s="21"/>
      <c r="O357" s="21"/>
      <c r="P357" s="21"/>
      <c r="Q357" s="21"/>
      <c r="R357" s="21"/>
    </row>
    <row r="358" spans="1:18" x14ac:dyDescent="0.35">
      <c r="A358" s="21"/>
      <c r="B358" s="21"/>
      <c r="C358" s="21"/>
      <c r="D358" s="21"/>
      <c r="E358" s="21"/>
      <c r="F358" s="21"/>
      <c r="G358" s="21"/>
      <c r="H358" s="21"/>
      <c r="I358" s="18"/>
      <c r="J358" s="19"/>
      <c r="K358" s="19"/>
      <c r="L358" s="21"/>
      <c r="M358" s="21"/>
      <c r="N358" s="21"/>
      <c r="O358" s="21"/>
      <c r="P358" s="21"/>
      <c r="Q358" s="21"/>
      <c r="R358" s="21"/>
    </row>
    <row r="359" spans="1:18" x14ac:dyDescent="0.35">
      <c r="A359" s="21"/>
      <c r="B359" s="21"/>
      <c r="C359" s="21"/>
      <c r="D359" s="21"/>
      <c r="E359" s="21"/>
      <c r="F359" s="21"/>
      <c r="G359" s="21"/>
      <c r="H359" s="21"/>
      <c r="I359" s="18"/>
      <c r="J359" s="19"/>
      <c r="K359" s="19"/>
      <c r="L359" s="21"/>
      <c r="M359" s="21"/>
      <c r="N359" s="21"/>
      <c r="O359" s="21"/>
      <c r="P359" s="21"/>
      <c r="Q359" s="21"/>
      <c r="R359" s="21"/>
    </row>
    <row r="360" spans="1:18" x14ac:dyDescent="0.35">
      <c r="A360" s="21"/>
      <c r="B360" s="21"/>
      <c r="C360" s="21"/>
      <c r="D360" s="21"/>
      <c r="E360" s="21"/>
      <c r="F360" s="21"/>
      <c r="G360" s="21"/>
      <c r="H360" s="21"/>
      <c r="I360" s="18"/>
      <c r="J360" s="19"/>
      <c r="K360" s="19"/>
      <c r="L360" s="21"/>
      <c r="M360" s="21"/>
      <c r="N360" s="21"/>
      <c r="O360" s="21"/>
      <c r="P360" s="21"/>
      <c r="Q360" s="21"/>
      <c r="R360" s="21"/>
    </row>
    <row r="361" spans="1:18" x14ac:dyDescent="0.35">
      <c r="A361" s="21"/>
      <c r="B361" s="21"/>
      <c r="C361" s="21"/>
      <c r="D361" s="21"/>
      <c r="E361" s="21"/>
      <c r="F361" s="21"/>
      <c r="G361" s="21"/>
      <c r="H361" s="21"/>
      <c r="I361" s="18"/>
      <c r="J361" s="19"/>
      <c r="K361" s="19"/>
      <c r="L361" s="21"/>
      <c r="M361" s="21"/>
      <c r="N361" s="21"/>
      <c r="O361" s="21"/>
      <c r="P361" s="21"/>
      <c r="Q361" s="21"/>
      <c r="R361" s="21"/>
    </row>
    <row r="362" spans="1:18" x14ac:dyDescent="0.35">
      <c r="A362" s="21"/>
      <c r="B362" s="21"/>
      <c r="C362" s="21"/>
      <c r="D362" s="21"/>
      <c r="E362" s="21"/>
      <c r="F362" s="21"/>
      <c r="G362" s="21"/>
      <c r="H362" s="21"/>
      <c r="I362" s="18"/>
      <c r="J362" s="19"/>
      <c r="K362" s="19"/>
      <c r="L362" s="21"/>
      <c r="M362" s="21"/>
      <c r="N362" s="21"/>
      <c r="O362" s="21"/>
      <c r="P362" s="21"/>
      <c r="Q362" s="21"/>
      <c r="R362" s="21"/>
    </row>
    <row r="363" spans="1:18" x14ac:dyDescent="0.35">
      <c r="A363" s="21"/>
      <c r="B363" s="21"/>
      <c r="C363" s="21"/>
      <c r="D363" s="21"/>
      <c r="E363" s="21"/>
      <c r="F363" s="21"/>
      <c r="G363" s="21"/>
      <c r="H363" s="21"/>
      <c r="I363" s="18"/>
      <c r="J363" s="19"/>
      <c r="K363" s="19"/>
      <c r="L363" s="21"/>
      <c r="M363" s="21"/>
      <c r="N363" s="21"/>
      <c r="O363" s="21"/>
      <c r="P363" s="21"/>
      <c r="Q363" s="21"/>
      <c r="R363" s="21"/>
    </row>
    <row r="364" spans="1:18" x14ac:dyDescent="0.35">
      <c r="A364" s="21"/>
      <c r="B364" s="21"/>
      <c r="C364" s="21"/>
      <c r="D364" s="21"/>
      <c r="E364" s="21"/>
      <c r="F364" s="21"/>
      <c r="G364" s="21"/>
      <c r="H364" s="21"/>
      <c r="I364" s="18"/>
      <c r="J364" s="19"/>
      <c r="K364" s="19"/>
      <c r="L364" s="21"/>
      <c r="M364" s="21"/>
      <c r="N364" s="21"/>
      <c r="O364" s="21"/>
      <c r="P364" s="21"/>
      <c r="Q364" s="21"/>
      <c r="R364" s="21"/>
    </row>
    <row r="365" spans="1:18" x14ac:dyDescent="0.35">
      <c r="A365" s="21"/>
      <c r="B365" s="21"/>
      <c r="C365" s="21"/>
      <c r="D365" s="21"/>
      <c r="E365" s="21"/>
      <c r="F365" s="21"/>
      <c r="G365" s="21"/>
      <c r="H365" s="21"/>
      <c r="I365" s="18"/>
      <c r="J365" s="19"/>
      <c r="K365" s="19"/>
      <c r="L365" s="21"/>
      <c r="M365" s="21"/>
      <c r="N365" s="21"/>
      <c r="O365" s="21"/>
      <c r="P365" s="21"/>
      <c r="Q365" s="21"/>
      <c r="R365" s="21"/>
    </row>
    <row r="366" spans="1:18" x14ac:dyDescent="0.35">
      <c r="A366" s="21"/>
      <c r="B366" s="21"/>
      <c r="C366" s="21"/>
      <c r="D366" s="21"/>
      <c r="E366" s="21"/>
      <c r="F366" s="21"/>
      <c r="G366" s="21"/>
      <c r="H366" s="21"/>
      <c r="I366" s="18"/>
      <c r="J366" s="19"/>
      <c r="K366" s="19"/>
      <c r="L366" s="21"/>
      <c r="M366" s="21"/>
      <c r="N366" s="21"/>
      <c r="O366" s="21"/>
      <c r="P366" s="21"/>
      <c r="Q366" s="21"/>
      <c r="R366" s="21"/>
    </row>
    <row r="367" spans="1:18" x14ac:dyDescent="0.35">
      <c r="A367" s="21"/>
      <c r="B367" s="21"/>
      <c r="C367" s="21"/>
      <c r="D367" s="21"/>
      <c r="E367" s="21"/>
      <c r="F367" s="21"/>
      <c r="G367" s="21"/>
      <c r="H367" s="21"/>
      <c r="I367" s="18"/>
      <c r="J367" s="19"/>
      <c r="K367" s="19"/>
      <c r="L367" s="21"/>
      <c r="M367" s="21"/>
      <c r="N367" s="21"/>
      <c r="O367" s="21"/>
      <c r="P367" s="21"/>
      <c r="Q367" s="21"/>
      <c r="R367" s="21"/>
    </row>
    <row r="368" spans="1:18" x14ac:dyDescent="0.35">
      <c r="A368" s="21"/>
      <c r="B368" s="21"/>
      <c r="C368" s="21"/>
      <c r="D368" s="21"/>
      <c r="E368" s="21"/>
      <c r="F368" s="21"/>
      <c r="G368" s="21"/>
      <c r="H368" s="21"/>
      <c r="I368" s="18"/>
      <c r="J368" s="19"/>
      <c r="K368" s="19"/>
      <c r="L368" s="21"/>
      <c r="M368" s="21"/>
      <c r="N368" s="21"/>
      <c r="O368" s="21"/>
      <c r="P368" s="21"/>
      <c r="Q368" s="21"/>
      <c r="R368" s="21"/>
    </row>
    <row r="369" spans="1:18" x14ac:dyDescent="0.35">
      <c r="A369" s="21"/>
      <c r="B369" s="21"/>
      <c r="C369" s="21"/>
      <c r="D369" s="21"/>
      <c r="E369" s="21"/>
      <c r="F369" s="21"/>
      <c r="G369" s="21"/>
      <c r="H369" s="21"/>
      <c r="I369" s="18"/>
      <c r="J369" s="19"/>
      <c r="K369" s="19"/>
      <c r="L369" s="21"/>
      <c r="M369" s="21"/>
      <c r="N369" s="21"/>
      <c r="O369" s="21"/>
      <c r="P369" s="21"/>
      <c r="Q369" s="21"/>
      <c r="R369" s="21"/>
    </row>
    <row r="370" spans="1:18" x14ac:dyDescent="0.35">
      <c r="A370" s="21"/>
      <c r="B370" s="21"/>
      <c r="C370" s="21"/>
      <c r="D370" s="21"/>
      <c r="E370" s="21"/>
      <c r="F370" s="21"/>
      <c r="G370" s="21"/>
      <c r="H370" s="21"/>
      <c r="I370" s="18"/>
      <c r="J370" s="19"/>
      <c r="K370" s="19"/>
      <c r="L370" s="21"/>
      <c r="M370" s="21"/>
      <c r="N370" s="21"/>
      <c r="O370" s="21"/>
      <c r="P370" s="21"/>
      <c r="Q370" s="21"/>
      <c r="R370" s="21"/>
    </row>
    <row r="371" spans="1:18" x14ac:dyDescent="0.35">
      <c r="A371" s="21"/>
      <c r="B371" s="21"/>
      <c r="C371" s="21"/>
      <c r="D371" s="21"/>
      <c r="E371" s="21"/>
      <c r="F371" s="21"/>
      <c r="G371" s="21"/>
      <c r="H371" s="21"/>
      <c r="I371" s="18"/>
      <c r="J371" s="19"/>
      <c r="K371" s="19"/>
      <c r="L371" s="21"/>
      <c r="M371" s="21"/>
      <c r="N371" s="21"/>
      <c r="O371" s="21"/>
      <c r="P371" s="21"/>
      <c r="Q371" s="21"/>
      <c r="R371" s="21"/>
    </row>
    <row r="372" spans="1:18" x14ac:dyDescent="0.35">
      <c r="A372" s="21"/>
      <c r="B372" s="21"/>
      <c r="C372" s="21"/>
      <c r="D372" s="21"/>
      <c r="E372" s="21"/>
      <c r="F372" s="21"/>
      <c r="G372" s="21"/>
      <c r="H372" s="21"/>
      <c r="I372" s="18"/>
      <c r="J372" s="19"/>
      <c r="K372" s="19"/>
      <c r="L372" s="21"/>
      <c r="M372" s="21"/>
      <c r="N372" s="21"/>
      <c r="O372" s="21"/>
      <c r="P372" s="21"/>
      <c r="Q372" s="21"/>
      <c r="R372" s="21"/>
    </row>
    <row r="373" spans="1:18" x14ac:dyDescent="0.35">
      <c r="A373" s="21"/>
      <c r="B373" s="21"/>
      <c r="C373" s="21"/>
      <c r="D373" s="21"/>
      <c r="E373" s="21"/>
      <c r="F373" s="21"/>
      <c r="G373" s="21"/>
      <c r="H373" s="21"/>
      <c r="I373" s="18"/>
      <c r="J373" s="19"/>
      <c r="K373" s="19"/>
      <c r="L373" s="21"/>
      <c r="M373" s="21"/>
      <c r="N373" s="21"/>
      <c r="O373" s="21"/>
      <c r="P373" s="21"/>
      <c r="Q373" s="21"/>
      <c r="R373" s="21"/>
    </row>
    <row r="374" spans="1:18" x14ac:dyDescent="0.35">
      <c r="A374" s="21"/>
      <c r="B374" s="21"/>
      <c r="C374" s="21"/>
      <c r="D374" s="21"/>
      <c r="E374" s="21"/>
      <c r="F374" s="21"/>
      <c r="G374" s="21"/>
      <c r="H374" s="21"/>
      <c r="I374" s="18"/>
      <c r="J374" s="19"/>
      <c r="K374" s="19"/>
      <c r="L374" s="21"/>
      <c r="M374" s="21"/>
      <c r="N374" s="21"/>
      <c r="O374" s="21"/>
      <c r="P374" s="21"/>
      <c r="Q374" s="21"/>
      <c r="R374" s="21"/>
    </row>
    <row r="375" spans="1:18" x14ac:dyDescent="0.35">
      <c r="A375" s="21"/>
      <c r="B375" s="21"/>
      <c r="C375" s="21"/>
      <c r="D375" s="21"/>
      <c r="E375" s="21"/>
      <c r="F375" s="21"/>
      <c r="G375" s="21"/>
      <c r="H375" s="21"/>
      <c r="I375" s="18"/>
      <c r="J375" s="19"/>
      <c r="K375" s="19"/>
      <c r="L375" s="21"/>
      <c r="M375" s="21"/>
      <c r="N375" s="21"/>
      <c r="O375" s="21"/>
      <c r="P375" s="21"/>
      <c r="Q375" s="21"/>
      <c r="R375" s="21"/>
    </row>
    <row r="376" spans="1:18" x14ac:dyDescent="0.35">
      <c r="A376" s="21"/>
      <c r="B376" s="21"/>
      <c r="C376" s="21"/>
      <c r="D376" s="21"/>
      <c r="E376" s="21"/>
      <c r="F376" s="21"/>
      <c r="G376" s="21"/>
      <c r="H376" s="21"/>
      <c r="I376" s="18"/>
      <c r="J376" s="19"/>
      <c r="K376" s="19"/>
      <c r="L376" s="21"/>
      <c r="M376" s="21"/>
      <c r="N376" s="21"/>
      <c r="O376" s="21"/>
      <c r="P376" s="21"/>
      <c r="Q376" s="21"/>
      <c r="R376" s="21"/>
    </row>
    <row r="377" spans="1:18" x14ac:dyDescent="0.35">
      <c r="A377" s="21"/>
      <c r="B377" s="21"/>
      <c r="C377" s="21"/>
      <c r="D377" s="21"/>
      <c r="E377" s="21"/>
      <c r="F377" s="21"/>
      <c r="G377" s="21"/>
      <c r="H377" s="21"/>
      <c r="I377" s="18"/>
      <c r="J377" s="19"/>
      <c r="K377" s="19"/>
      <c r="L377" s="21"/>
      <c r="M377" s="21"/>
      <c r="N377" s="21"/>
      <c r="O377" s="21"/>
      <c r="P377" s="21"/>
      <c r="Q377" s="21"/>
      <c r="R377" s="21"/>
    </row>
    <row r="378" spans="1:18" x14ac:dyDescent="0.35">
      <c r="A378" s="21"/>
      <c r="B378" s="21"/>
      <c r="C378" s="21"/>
      <c r="D378" s="21"/>
      <c r="E378" s="21"/>
      <c r="F378" s="21"/>
      <c r="G378" s="21"/>
      <c r="H378" s="21"/>
      <c r="I378" s="18"/>
      <c r="J378" s="19"/>
      <c r="K378" s="19"/>
      <c r="L378" s="21"/>
      <c r="M378" s="21"/>
      <c r="N378" s="21"/>
      <c r="O378" s="21"/>
      <c r="P378" s="21"/>
      <c r="Q378" s="21"/>
      <c r="R378" s="21"/>
    </row>
    <row r="379" spans="1:18" x14ac:dyDescent="0.35">
      <c r="A379" s="21"/>
      <c r="B379" s="21"/>
      <c r="C379" s="21"/>
      <c r="D379" s="21"/>
      <c r="E379" s="21"/>
      <c r="F379" s="21"/>
      <c r="G379" s="21"/>
      <c r="H379" s="21"/>
      <c r="I379" s="18"/>
      <c r="J379" s="19"/>
      <c r="K379" s="19"/>
      <c r="L379" s="21"/>
      <c r="M379" s="21"/>
      <c r="N379" s="21"/>
      <c r="O379" s="21"/>
      <c r="P379" s="21"/>
      <c r="Q379" s="21"/>
      <c r="R379" s="21"/>
    </row>
    <row r="380" spans="1:18" x14ac:dyDescent="0.35">
      <c r="A380" s="21"/>
      <c r="B380" s="21"/>
      <c r="C380" s="21"/>
      <c r="D380" s="21"/>
      <c r="E380" s="21"/>
      <c r="F380" s="21"/>
      <c r="G380" s="21"/>
      <c r="H380" s="21"/>
      <c r="I380" s="18"/>
      <c r="J380" s="19"/>
      <c r="K380" s="19"/>
      <c r="L380" s="21"/>
      <c r="M380" s="21"/>
      <c r="N380" s="21"/>
      <c r="O380" s="21"/>
      <c r="P380" s="21"/>
      <c r="Q380" s="21"/>
      <c r="R380" s="21"/>
    </row>
    <row r="381" spans="1:18" x14ac:dyDescent="0.35">
      <c r="A381" s="21"/>
      <c r="B381" s="21"/>
      <c r="C381" s="21"/>
      <c r="D381" s="21"/>
      <c r="E381" s="21"/>
      <c r="F381" s="21"/>
      <c r="G381" s="21"/>
      <c r="H381" s="21"/>
      <c r="I381" s="18"/>
      <c r="J381" s="19"/>
      <c r="K381" s="19"/>
      <c r="L381" s="21"/>
      <c r="M381" s="21"/>
      <c r="N381" s="21"/>
      <c r="O381" s="21"/>
      <c r="P381" s="21"/>
      <c r="Q381" s="21"/>
      <c r="R381" s="21"/>
    </row>
    <row r="382" spans="1:18" x14ac:dyDescent="0.35">
      <c r="A382" s="21"/>
      <c r="B382" s="21"/>
      <c r="C382" s="21"/>
      <c r="D382" s="21"/>
      <c r="E382" s="21"/>
      <c r="F382" s="21"/>
      <c r="G382" s="21"/>
      <c r="H382" s="21"/>
      <c r="I382" s="18"/>
      <c r="J382" s="19"/>
      <c r="K382" s="19"/>
      <c r="L382" s="21"/>
      <c r="M382" s="21"/>
      <c r="N382" s="21"/>
      <c r="O382" s="21"/>
      <c r="P382" s="21"/>
      <c r="Q382" s="21"/>
      <c r="R382" s="21"/>
    </row>
    <row r="383" spans="1:18" x14ac:dyDescent="0.35">
      <c r="A383" s="21"/>
      <c r="B383" s="21"/>
      <c r="C383" s="21"/>
      <c r="D383" s="21"/>
      <c r="E383" s="21"/>
      <c r="F383" s="21"/>
      <c r="G383" s="21"/>
      <c r="H383" s="21"/>
      <c r="I383" s="18"/>
      <c r="J383" s="19"/>
      <c r="K383" s="19"/>
      <c r="L383" s="21"/>
      <c r="M383" s="21"/>
      <c r="N383" s="21"/>
      <c r="O383" s="21"/>
      <c r="P383" s="21"/>
      <c r="Q383" s="21"/>
      <c r="R383" s="21"/>
    </row>
    <row r="384" spans="1:18" x14ac:dyDescent="0.35">
      <c r="A384" s="21"/>
      <c r="B384" s="21"/>
      <c r="C384" s="21"/>
      <c r="D384" s="21"/>
      <c r="E384" s="21"/>
      <c r="F384" s="21"/>
      <c r="G384" s="21"/>
      <c r="H384" s="21"/>
      <c r="I384" s="18"/>
      <c r="J384" s="19"/>
      <c r="K384" s="19"/>
      <c r="L384" s="21"/>
      <c r="M384" s="21"/>
      <c r="N384" s="21"/>
      <c r="O384" s="21"/>
      <c r="P384" s="21"/>
      <c r="Q384" s="21"/>
      <c r="R384" s="21"/>
    </row>
    <row r="385" spans="1:18" x14ac:dyDescent="0.35">
      <c r="A385" s="21"/>
      <c r="B385" s="21"/>
      <c r="C385" s="21"/>
      <c r="D385" s="21"/>
      <c r="E385" s="21"/>
      <c r="F385" s="21"/>
      <c r="G385" s="21"/>
      <c r="H385" s="21"/>
      <c r="I385" s="18"/>
      <c r="J385" s="19"/>
      <c r="K385" s="19"/>
      <c r="L385" s="21"/>
      <c r="M385" s="21"/>
      <c r="N385" s="21"/>
      <c r="O385" s="21"/>
      <c r="P385" s="21"/>
      <c r="Q385" s="21"/>
      <c r="R385" s="21"/>
    </row>
    <row r="386" spans="1:18" x14ac:dyDescent="0.35">
      <c r="A386" s="21"/>
      <c r="B386" s="21"/>
      <c r="C386" s="21"/>
      <c r="D386" s="21"/>
      <c r="E386" s="21"/>
      <c r="F386" s="21"/>
      <c r="G386" s="21"/>
      <c r="H386" s="21"/>
      <c r="I386" s="18"/>
      <c r="J386" s="19"/>
      <c r="K386" s="19"/>
      <c r="L386" s="21"/>
      <c r="M386" s="21"/>
      <c r="N386" s="21"/>
      <c r="O386" s="21"/>
      <c r="P386" s="21"/>
      <c r="Q386" s="21"/>
      <c r="R386" s="21"/>
    </row>
    <row r="387" spans="1:18" x14ac:dyDescent="0.35">
      <c r="A387" s="21"/>
      <c r="B387" s="21"/>
      <c r="C387" s="21"/>
      <c r="D387" s="21"/>
      <c r="E387" s="21"/>
      <c r="F387" s="21"/>
      <c r="G387" s="21"/>
      <c r="H387" s="21"/>
      <c r="I387" s="18"/>
      <c r="J387" s="19"/>
      <c r="K387" s="19"/>
      <c r="L387" s="21"/>
      <c r="M387" s="21"/>
      <c r="N387" s="21"/>
      <c r="O387" s="21"/>
      <c r="P387" s="21"/>
      <c r="Q387" s="21"/>
      <c r="R387" s="21"/>
    </row>
    <row r="388" spans="1:18" x14ac:dyDescent="0.35">
      <c r="A388" s="21"/>
      <c r="B388" s="21"/>
      <c r="C388" s="21"/>
      <c r="D388" s="21"/>
      <c r="E388" s="21"/>
      <c r="F388" s="21"/>
      <c r="G388" s="21"/>
      <c r="H388" s="21"/>
      <c r="I388" s="18"/>
      <c r="J388" s="19"/>
      <c r="K388" s="19"/>
      <c r="L388" s="21"/>
      <c r="M388" s="21"/>
      <c r="N388" s="21"/>
      <c r="O388" s="21"/>
      <c r="P388" s="21"/>
      <c r="Q388" s="21"/>
      <c r="R388" s="21"/>
    </row>
    <row r="389" spans="1:18" x14ac:dyDescent="0.35">
      <c r="A389" s="21"/>
      <c r="B389" s="21"/>
      <c r="C389" s="21"/>
      <c r="D389" s="21"/>
      <c r="E389" s="21"/>
      <c r="F389" s="21"/>
      <c r="G389" s="21"/>
      <c r="H389" s="21"/>
      <c r="I389" s="18"/>
      <c r="J389" s="19"/>
      <c r="K389" s="19"/>
      <c r="L389" s="21"/>
      <c r="M389" s="21"/>
      <c r="N389" s="21"/>
      <c r="O389" s="21"/>
      <c r="P389" s="21"/>
      <c r="Q389" s="21"/>
      <c r="R389" s="21"/>
    </row>
    <row r="390" spans="1:18" x14ac:dyDescent="0.35">
      <c r="A390" s="21"/>
      <c r="B390" s="21"/>
      <c r="C390" s="21"/>
      <c r="D390" s="21"/>
      <c r="E390" s="21"/>
      <c r="F390" s="21"/>
      <c r="G390" s="21"/>
      <c r="H390" s="21"/>
      <c r="I390" s="18"/>
      <c r="J390" s="19"/>
      <c r="K390" s="19"/>
      <c r="L390" s="21"/>
      <c r="M390" s="21"/>
      <c r="N390" s="21"/>
      <c r="O390" s="21"/>
      <c r="P390" s="21"/>
      <c r="Q390" s="21"/>
      <c r="R390" s="21"/>
    </row>
    <row r="391" spans="1:18" x14ac:dyDescent="0.35">
      <c r="A391" s="21"/>
      <c r="B391" s="21"/>
      <c r="C391" s="21"/>
      <c r="D391" s="21"/>
      <c r="E391" s="21"/>
      <c r="F391" s="21"/>
      <c r="G391" s="21"/>
      <c r="H391" s="21"/>
      <c r="I391" s="18"/>
      <c r="J391" s="19"/>
      <c r="K391" s="19"/>
      <c r="L391" s="21"/>
      <c r="M391" s="21"/>
      <c r="N391" s="21"/>
      <c r="O391" s="21"/>
      <c r="P391" s="21"/>
      <c r="Q391" s="21"/>
      <c r="R391" s="21"/>
    </row>
    <row r="392" spans="1:18" x14ac:dyDescent="0.35">
      <c r="A392" s="21"/>
      <c r="B392" s="21"/>
      <c r="C392" s="21"/>
      <c r="D392" s="21"/>
      <c r="E392" s="21"/>
      <c r="F392" s="21"/>
      <c r="G392" s="21"/>
      <c r="H392" s="21"/>
      <c r="I392" s="18"/>
      <c r="J392" s="19"/>
      <c r="K392" s="19"/>
      <c r="L392" s="21"/>
      <c r="M392" s="21"/>
      <c r="N392" s="21"/>
      <c r="O392" s="21"/>
      <c r="P392" s="21"/>
      <c r="Q392" s="21"/>
      <c r="R392" s="21"/>
    </row>
    <row r="393" spans="1:18" x14ac:dyDescent="0.35">
      <c r="A393" s="21"/>
      <c r="B393" s="21"/>
      <c r="C393" s="21"/>
      <c r="D393" s="21"/>
      <c r="E393" s="21"/>
      <c r="F393" s="21"/>
      <c r="G393" s="21"/>
      <c r="H393" s="21"/>
      <c r="I393" s="18"/>
      <c r="J393" s="19"/>
      <c r="K393" s="19"/>
      <c r="L393" s="21"/>
      <c r="M393" s="21"/>
      <c r="N393" s="21"/>
      <c r="O393" s="21"/>
      <c r="P393" s="21"/>
      <c r="Q393" s="21"/>
      <c r="R393" s="21"/>
    </row>
    <row r="394" spans="1:18" x14ac:dyDescent="0.35">
      <c r="A394" s="21"/>
      <c r="B394" s="21"/>
      <c r="C394" s="21"/>
      <c r="D394" s="21"/>
      <c r="E394" s="21"/>
      <c r="F394" s="21"/>
      <c r="G394" s="21"/>
      <c r="H394" s="21"/>
      <c r="I394" s="18"/>
      <c r="J394" s="19"/>
      <c r="K394" s="19"/>
      <c r="L394" s="21"/>
      <c r="M394" s="21"/>
      <c r="N394" s="21"/>
      <c r="O394" s="21"/>
      <c r="P394" s="21"/>
      <c r="Q394" s="21"/>
      <c r="R394" s="21"/>
    </row>
    <row r="395" spans="1:18" x14ac:dyDescent="0.35">
      <c r="A395" s="21"/>
      <c r="B395" s="21"/>
      <c r="C395" s="21"/>
      <c r="D395" s="21"/>
      <c r="E395" s="21"/>
      <c r="F395" s="21"/>
      <c r="G395" s="21"/>
      <c r="H395" s="21"/>
      <c r="I395" s="18"/>
      <c r="J395" s="19"/>
      <c r="K395" s="19"/>
      <c r="L395" s="21"/>
      <c r="M395" s="21"/>
      <c r="N395" s="21"/>
      <c r="O395" s="21"/>
      <c r="P395" s="21"/>
      <c r="Q395" s="21"/>
      <c r="R395" s="21"/>
    </row>
    <row r="396" spans="1:18" x14ac:dyDescent="0.35">
      <c r="A396" s="21"/>
      <c r="B396" s="21"/>
      <c r="C396" s="21"/>
      <c r="D396" s="21"/>
      <c r="E396" s="21"/>
      <c r="F396" s="21"/>
      <c r="G396" s="21"/>
      <c r="H396" s="21"/>
      <c r="I396" s="18"/>
      <c r="J396" s="19"/>
      <c r="K396" s="19"/>
      <c r="L396" s="21"/>
      <c r="M396" s="21"/>
      <c r="N396" s="21"/>
      <c r="O396" s="21"/>
      <c r="P396" s="21"/>
      <c r="Q396" s="21"/>
      <c r="R396" s="21"/>
    </row>
    <row r="397" spans="1:18" x14ac:dyDescent="0.35">
      <c r="A397" s="21"/>
      <c r="B397" s="21"/>
      <c r="C397" s="21"/>
      <c r="D397" s="21"/>
      <c r="E397" s="21"/>
      <c r="F397" s="21"/>
      <c r="G397" s="21"/>
      <c r="H397" s="21"/>
      <c r="I397" s="18"/>
      <c r="J397" s="19"/>
      <c r="K397" s="19"/>
      <c r="L397" s="21"/>
      <c r="M397" s="21"/>
      <c r="N397" s="21"/>
      <c r="O397" s="21"/>
      <c r="P397" s="21"/>
      <c r="Q397" s="21"/>
      <c r="R397" s="21"/>
    </row>
    <row r="398" spans="1:18" x14ac:dyDescent="0.35">
      <c r="A398" s="21"/>
      <c r="B398" s="21"/>
      <c r="C398" s="21"/>
      <c r="D398" s="21"/>
      <c r="E398" s="21"/>
      <c r="F398" s="21"/>
      <c r="G398" s="21"/>
      <c r="H398" s="21"/>
      <c r="I398" s="18"/>
      <c r="J398" s="19"/>
      <c r="K398" s="19"/>
      <c r="L398" s="21"/>
      <c r="M398" s="21"/>
      <c r="N398" s="21"/>
      <c r="O398" s="21"/>
      <c r="P398" s="21"/>
      <c r="Q398" s="21"/>
      <c r="R398" s="21"/>
    </row>
    <row r="399" spans="1:18" x14ac:dyDescent="0.35">
      <c r="A399" s="21"/>
      <c r="B399" s="21"/>
      <c r="C399" s="21"/>
      <c r="D399" s="21"/>
      <c r="E399" s="21"/>
      <c r="F399" s="21"/>
      <c r="G399" s="21"/>
      <c r="H399" s="21"/>
      <c r="I399" s="18"/>
      <c r="J399" s="19"/>
      <c r="K399" s="19"/>
      <c r="L399" s="21"/>
      <c r="M399" s="21"/>
      <c r="N399" s="21"/>
      <c r="O399" s="21"/>
      <c r="P399" s="21"/>
      <c r="Q399" s="21"/>
      <c r="R399" s="21"/>
    </row>
    <row r="400" spans="1:18" x14ac:dyDescent="0.35">
      <c r="A400" s="21"/>
      <c r="B400" s="21"/>
      <c r="C400" s="21"/>
      <c r="D400" s="21"/>
      <c r="E400" s="21"/>
      <c r="F400" s="21"/>
      <c r="G400" s="21"/>
      <c r="H400" s="21"/>
      <c r="I400" s="18"/>
      <c r="J400" s="19"/>
      <c r="K400" s="19"/>
      <c r="L400" s="21"/>
      <c r="M400" s="21"/>
      <c r="N400" s="21"/>
      <c r="O400" s="21"/>
      <c r="P400" s="21"/>
      <c r="Q400" s="21"/>
      <c r="R400" s="21"/>
    </row>
    <row r="401" spans="1:18" x14ac:dyDescent="0.35">
      <c r="A401" s="21"/>
      <c r="B401" s="21"/>
      <c r="C401" s="21"/>
      <c r="D401" s="21"/>
      <c r="E401" s="21"/>
      <c r="F401" s="21"/>
      <c r="G401" s="21"/>
      <c r="H401" s="21"/>
      <c r="I401" s="18"/>
      <c r="J401" s="19"/>
      <c r="K401" s="19"/>
      <c r="L401" s="21"/>
      <c r="M401" s="21"/>
      <c r="N401" s="21"/>
      <c r="O401" s="21"/>
      <c r="P401" s="21"/>
      <c r="Q401" s="21"/>
      <c r="R401" s="21"/>
    </row>
    <row r="402" spans="1:18" x14ac:dyDescent="0.35">
      <c r="A402" s="21"/>
      <c r="B402" s="21"/>
      <c r="C402" s="21"/>
      <c r="D402" s="21"/>
      <c r="E402" s="21"/>
      <c r="F402" s="21"/>
      <c r="G402" s="21"/>
      <c r="H402" s="21"/>
      <c r="I402" s="18"/>
      <c r="J402" s="19"/>
      <c r="K402" s="19"/>
      <c r="L402" s="21"/>
      <c r="M402" s="21"/>
      <c r="N402" s="21"/>
      <c r="O402" s="21"/>
      <c r="P402" s="21"/>
      <c r="Q402" s="21"/>
      <c r="R402" s="21"/>
    </row>
    <row r="403" spans="1:18" x14ac:dyDescent="0.35">
      <c r="A403" s="21"/>
      <c r="B403" s="21"/>
      <c r="C403" s="21"/>
      <c r="D403" s="21"/>
      <c r="E403" s="21"/>
      <c r="F403" s="21"/>
      <c r="G403" s="21"/>
      <c r="H403" s="21"/>
      <c r="I403" s="18"/>
      <c r="J403" s="19"/>
      <c r="K403" s="19"/>
      <c r="L403" s="21"/>
      <c r="M403" s="21"/>
      <c r="N403" s="21"/>
      <c r="O403" s="21"/>
      <c r="P403" s="21"/>
      <c r="Q403" s="21"/>
      <c r="R403" s="21"/>
    </row>
    <row r="404" spans="1:18" x14ac:dyDescent="0.35">
      <c r="A404" s="21"/>
      <c r="B404" s="21"/>
      <c r="C404" s="21"/>
      <c r="D404" s="21"/>
      <c r="E404" s="21"/>
      <c r="F404" s="21"/>
      <c r="G404" s="21"/>
      <c r="H404" s="21"/>
      <c r="I404" s="18"/>
      <c r="J404" s="19"/>
      <c r="K404" s="19"/>
      <c r="L404" s="21"/>
      <c r="M404" s="21"/>
      <c r="N404" s="21"/>
      <c r="O404" s="21"/>
      <c r="P404" s="21"/>
      <c r="Q404" s="21"/>
      <c r="R404" s="21"/>
    </row>
    <row r="405" spans="1:18" x14ac:dyDescent="0.35">
      <c r="A405" s="21"/>
      <c r="B405" s="21"/>
      <c r="C405" s="21"/>
      <c r="D405" s="21"/>
      <c r="E405" s="21"/>
      <c r="F405" s="21"/>
      <c r="G405" s="21"/>
      <c r="H405" s="21"/>
      <c r="I405" s="18"/>
      <c r="J405" s="19"/>
      <c r="K405" s="19"/>
      <c r="L405" s="21"/>
      <c r="M405" s="21"/>
      <c r="N405" s="21"/>
      <c r="O405" s="21"/>
      <c r="P405" s="21"/>
      <c r="Q405" s="21"/>
      <c r="R405" s="21"/>
    </row>
    <row r="406" spans="1:18" x14ac:dyDescent="0.35">
      <c r="A406" s="21"/>
      <c r="B406" s="21"/>
      <c r="C406" s="21"/>
      <c r="D406" s="21"/>
      <c r="E406" s="21"/>
      <c r="F406" s="21"/>
      <c r="G406" s="21"/>
      <c r="H406" s="21"/>
      <c r="I406" s="18"/>
      <c r="J406" s="19"/>
      <c r="K406" s="19"/>
      <c r="L406" s="21"/>
      <c r="M406" s="21"/>
      <c r="N406" s="21"/>
      <c r="O406" s="21"/>
      <c r="P406" s="21"/>
      <c r="Q406" s="21"/>
      <c r="R406" s="21"/>
    </row>
    <row r="407" spans="1:18" x14ac:dyDescent="0.35">
      <c r="A407" s="21"/>
      <c r="B407" s="21"/>
      <c r="C407" s="21"/>
      <c r="D407" s="21"/>
      <c r="E407" s="21"/>
      <c r="F407" s="21"/>
      <c r="G407" s="21"/>
      <c r="H407" s="21"/>
      <c r="I407" s="18"/>
      <c r="J407" s="19"/>
      <c r="K407" s="19"/>
      <c r="L407" s="21"/>
      <c r="M407" s="21"/>
      <c r="N407" s="21"/>
      <c r="O407" s="21"/>
      <c r="P407" s="21"/>
      <c r="Q407" s="21"/>
      <c r="R407" s="21"/>
    </row>
    <row r="408" spans="1:18" x14ac:dyDescent="0.35">
      <c r="A408" s="21"/>
      <c r="B408" s="21"/>
      <c r="C408" s="21"/>
      <c r="D408" s="21"/>
      <c r="E408" s="21"/>
      <c r="F408" s="21"/>
      <c r="G408" s="21"/>
      <c r="H408" s="21"/>
      <c r="I408" s="18"/>
      <c r="J408" s="19"/>
      <c r="K408" s="19"/>
      <c r="L408" s="21"/>
      <c r="M408" s="21"/>
      <c r="N408" s="21"/>
      <c r="O408" s="21"/>
      <c r="P408" s="21"/>
      <c r="Q408" s="21"/>
      <c r="R408" s="21"/>
    </row>
    <row r="409" spans="1:18" x14ac:dyDescent="0.35">
      <c r="A409" s="21"/>
      <c r="B409" s="21"/>
      <c r="C409" s="21"/>
      <c r="D409" s="21"/>
      <c r="E409" s="21"/>
      <c r="F409" s="21"/>
      <c r="G409" s="21"/>
      <c r="H409" s="21"/>
      <c r="I409" s="18"/>
      <c r="J409" s="19"/>
      <c r="K409" s="19"/>
      <c r="L409" s="21"/>
      <c r="M409" s="21"/>
      <c r="N409" s="21"/>
      <c r="O409" s="21"/>
      <c r="P409" s="21"/>
      <c r="Q409" s="21"/>
      <c r="R409" s="21"/>
    </row>
    <row r="410" spans="1:18" x14ac:dyDescent="0.35">
      <c r="A410" s="21"/>
      <c r="B410" s="21"/>
      <c r="C410" s="21"/>
      <c r="D410" s="21"/>
      <c r="E410" s="21"/>
      <c r="F410" s="21"/>
      <c r="G410" s="21"/>
      <c r="H410" s="21"/>
      <c r="I410" s="18"/>
      <c r="J410" s="19"/>
      <c r="K410" s="19"/>
      <c r="L410" s="21"/>
      <c r="M410" s="21"/>
      <c r="N410" s="21"/>
      <c r="O410" s="21"/>
      <c r="P410" s="21"/>
      <c r="Q410" s="21"/>
      <c r="R410" s="21"/>
    </row>
    <row r="411" spans="1:18" x14ac:dyDescent="0.35">
      <c r="A411" s="21"/>
      <c r="B411" s="21"/>
      <c r="C411" s="21"/>
      <c r="D411" s="21"/>
      <c r="E411" s="21"/>
      <c r="F411" s="21"/>
      <c r="G411" s="21"/>
      <c r="H411" s="21"/>
      <c r="I411" s="18"/>
      <c r="J411" s="19"/>
      <c r="K411" s="19"/>
      <c r="L411" s="21"/>
      <c r="M411" s="21"/>
      <c r="N411" s="21"/>
      <c r="O411" s="21"/>
      <c r="P411" s="21"/>
      <c r="Q411" s="21"/>
      <c r="R411" s="21"/>
    </row>
    <row r="412" spans="1:18" x14ac:dyDescent="0.35">
      <c r="A412" s="21"/>
      <c r="B412" s="21"/>
      <c r="C412" s="21"/>
      <c r="D412" s="21"/>
      <c r="E412" s="21"/>
      <c r="F412" s="21"/>
      <c r="G412" s="21"/>
      <c r="H412" s="21"/>
      <c r="I412" s="18"/>
      <c r="J412" s="19"/>
      <c r="K412" s="19"/>
      <c r="L412" s="21"/>
      <c r="M412" s="21"/>
      <c r="N412" s="21"/>
      <c r="O412" s="21"/>
      <c r="P412" s="21"/>
      <c r="Q412" s="21"/>
      <c r="R412" s="21"/>
    </row>
    <row r="413" spans="1:18" x14ac:dyDescent="0.35">
      <c r="A413" s="21"/>
      <c r="B413" s="21"/>
      <c r="C413" s="21"/>
      <c r="D413" s="21"/>
      <c r="E413" s="21"/>
      <c r="F413" s="21"/>
      <c r="G413" s="21"/>
      <c r="H413" s="21"/>
      <c r="I413" s="18"/>
      <c r="J413" s="19"/>
      <c r="K413" s="19"/>
      <c r="L413" s="21"/>
      <c r="M413" s="21"/>
      <c r="N413" s="21"/>
      <c r="O413" s="21"/>
      <c r="P413" s="21"/>
      <c r="Q413" s="21"/>
      <c r="R413" s="21"/>
    </row>
    <row r="414" spans="1:18" x14ac:dyDescent="0.35">
      <c r="A414" s="21"/>
      <c r="B414" s="21"/>
      <c r="C414" s="21"/>
      <c r="D414" s="21"/>
      <c r="E414" s="21"/>
      <c r="F414" s="21"/>
      <c r="G414" s="21"/>
      <c r="H414" s="21"/>
      <c r="I414" s="18"/>
      <c r="J414" s="19"/>
      <c r="K414" s="19"/>
      <c r="L414" s="21"/>
      <c r="M414" s="21"/>
      <c r="N414" s="21"/>
      <c r="O414" s="21"/>
      <c r="P414" s="21"/>
      <c r="Q414" s="21"/>
      <c r="R414" s="21"/>
    </row>
    <row r="415" spans="1:18" x14ac:dyDescent="0.35">
      <c r="A415" s="21"/>
      <c r="B415" s="21"/>
      <c r="C415" s="21"/>
      <c r="D415" s="21"/>
      <c r="E415" s="21"/>
      <c r="F415" s="21"/>
      <c r="G415" s="21"/>
      <c r="H415" s="21"/>
      <c r="I415" s="18"/>
      <c r="J415" s="19"/>
      <c r="K415" s="19"/>
      <c r="L415" s="21"/>
      <c r="M415" s="21"/>
      <c r="N415" s="21"/>
      <c r="O415" s="21"/>
      <c r="P415" s="21"/>
      <c r="Q415" s="21"/>
      <c r="R415" s="21"/>
    </row>
    <row r="416" spans="1:18" x14ac:dyDescent="0.35">
      <c r="A416" s="21"/>
      <c r="B416" s="21"/>
      <c r="C416" s="21"/>
      <c r="D416" s="21"/>
      <c r="E416" s="21"/>
      <c r="F416" s="21"/>
      <c r="G416" s="21"/>
      <c r="H416" s="21"/>
      <c r="I416" s="18"/>
      <c r="J416" s="19"/>
      <c r="K416" s="19"/>
      <c r="L416" s="21"/>
      <c r="M416" s="21"/>
      <c r="N416" s="21"/>
      <c r="O416" s="21"/>
      <c r="P416" s="21"/>
      <c r="Q416" s="21"/>
      <c r="R416" s="21"/>
    </row>
    <row r="417" spans="1:18" x14ac:dyDescent="0.35">
      <c r="A417" s="21"/>
      <c r="B417" s="21"/>
      <c r="C417" s="21"/>
      <c r="D417" s="21"/>
      <c r="E417" s="21"/>
      <c r="F417" s="21"/>
      <c r="G417" s="21"/>
      <c r="H417" s="21"/>
      <c r="I417" s="18"/>
      <c r="J417" s="19"/>
      <c r="K417" s="19"/>
      <c r="L417" s="21"/>
      <c r="M417" s="21"/>
      <c r="N417" s="21"/>
      <c r="O417" s="21"/>
      <c r="P417" s="21"/>
      <c r="Q417" s="21"/>
      <c r="R417" s="21"/>
    </row>
    <row r="418" spans="1:18" x14ac:dyDescent="0.35">
      <c r="A418" s="21"/>
      <c r="B418" s="21"/>
      <c r="C418" s="21"/>
      <c r="D418" s="21"/>
      <c r="E418" s="21"/>
      <c r="F418" s="21"/>
      <c r="G418" s="21"/>
      <c r="H418" s="21"/>
      <c r="I418" s="18"/>
      <c r="J418" s="19"/>
      <c r="K418" s="19"/>
      <c r="L418" s="21"/>
      <c r="M418" s="21"/>
      <c r="N418" s="21"/>
      <c r="O418" s="21"/>
      <c r="P418" s="21"/>
      <c r="Q418" s="21"/>
      <c r="R418" s="21"/>
    </row>
    <row r="419" spans="1:18" x14ac:dyDescent="0.35">
      <c r="A419" s="21"/>
      <c r="B419" s="21"/>
      <c r="C419" s="21"/>
      <c r="D419" s="21"/>
      <c r="E419" s="21"/>
      <c r="F419" s="21"/>
      <c r="G419" s="21"/>
      <c r="H419" s="21"/>
      <c r="I419" s="18"/>
      <c r="J419" s="19"/>
      <c r="K419" s="19"/>
      <c r="L419" s="21"/>
      <c r="M419" s="21"/>
      <c r="N419" s="21"/>
      <c r="O419" s="21"/>
      <c r="P419" s="21"/>
      <c r="Q419" s="21"/>
      <c r="R419" s="21"/>
    </row>
    <row r="420" spans="1:18" x14ac:dyDescent="0.35">
      <c r="A420" s="21"/>
      <c r="B420" s="21"/>
      <c r="C420" s="21"/>
      <c r="D420" s="21"/>
      <c r="E420" s="21"/>
      <c r="F420" s="21"/>
      <c r="G420" s="21"/>
      <c r="H420" s="21"/>
      <c r="I420" s="18"/>
      <c r="J420" s="19"/>
      <c r="K420" s="19"/>
      <c r="L420" s="21"/>
      <c r="M420" s="21"/>
      <c r="N420" s="21"/>
      <c r="O420" s="21"/>
      <c r="P420" s="21"/>
      <c r="Q420" s="21"/>
      <c r="R420" s="21"/>
    </row>
    <row r="421" spans="1:18" x14ac:dyDescent="0.35">
      <c r="A421" s="21"/>
      <c r="B421" s="21"/>
      <c r="C421" s="21"/>
      <c r="D421" s="21"/>
      <c r="E421" s="21"/>
      <c r="F421" s="21"/>
      <c r="G421" s="21"/>
      <c r="H421" s="21"/>
      <c r="I421" s="18"/>
      <c r="J421" s="19"/>
      <c r="K421" s="19"/>
      <c r="L421" s="21"/>
      <c r="M421" s="21"/>
      <c r="N421" s="21"/>
      <c r="O421" s="21"/>
      <c r="P421" s="21"/>
      <c r="Q421" s="21"/>
      <c r="R421" s="21"/>
    </row>
    <row r="422" spans="1:18" x14ac:dyDescent="0.35">
      <c r="A422" s="21"/>
      <c r="B422" s="21"/>
      <c r="C422" s="21"/>
      <c r="D422" s="21"/>
      <c r="E422" s="21"/>
      <c r="F422" s="21"/>
      <c r="G422" s="21"/>
      <c r="H422" s="21"/>
      <c r="I422" s="18"/>
      <c r="J422" s="19"/>
      <c r="K422" s="19"/>
      <c r="L422" s="21"/>
      <c r="M422" s="21"/>
      <c r="N422" s="21"/>
      <c r="O422" s="21"/>
      <c r="P422" s="21"/>
      <c r="Q422" s="21"/>
      <c r="R422" s="21"/>
    </row>
    <row r="423" spans="1:18" x14ac:dyDescent="0.35">
      <c r="A423" s="21"/>
      <c r="B423" s="21"/>
      <c r="C423" s="21"/>
      <c r="D423" s="21"/>
      <c r="E423" s="21"/>
      <c r="F423" s="21"/>
      <c r="G423" s="21"/>
      <c r="H423" s="21"/>
      <c r="I423" s="18"/>
      <c r="J423" s="19"/>
      <c r="K423" s="19"/>
      <c r="L423" s="21"/>
      <c r="M423" s="21"/>
      <c r="N423" s="21"/>
      <c r="O423" s="21"/>
      <c r="P423" s="21"/>
      <c r="Q423" s="21"/>
      <c r="R423" s="21"/>
    </row>
    <row r="424" spans="1:18" x14ac:dyDescent="0.35">
      <c r="A424" s="21"/>
      <c r="B424" s="21"/>
      <c r="C424" s="21"/>
      <c r="D424" s="21"/>
      <c r="E424" s="21"/>
      <c r="F424" s="21"/>
      <c r="G424" s="21"/>
      <c r="H424" s="21"/>
      <c r="I424" s="18"/>
      <c r="J424" s="19"/>
      <c r="K424" s="19"/>
      <c r="L424" s="21"/>
      <c r="M424" s="21"/>
      <c r="N424" s="21"/>
      <c r="O424" s="21"/>
      <c r="P424" s="21"/>
      <c r="Q424" s="21"/>
      <c r="R424" s="21"/>
    </row>
    <row r="425" spans="1:18" x14ac:dyDescent="0.35">
      <c r="A425" s="21"/>
      <c r="B425" s="21"/>
      <c r="C425" s="21"/>
      <c r="D425" s="21"/>
      <c r="E425" s="21"/>
      <c r="F425" s="21"/>
      <c r="G425" s="21"/>
      <c r="H425" s="21"/>
      <c r="I425" s="18"/>
      <c r="J425" s="19"/>
      <c r="K425" s="19"/>
      <c r="L425" s="21"/>
      <c r="M425" s="21"/>
      <c r="N425" s="21"/>
      <c r="O425" s="21"/>
      <c r="P425" s="21"/>
      <c r="Q425" s="21"/>
      <c r="R425" s="21"/>
    </row>
    <row r="426" spans="1:18" x14ac:dyDescent="0.35">
      <c r="A426" s="21"/>
      <c r="B426" s="21"/>
      <c r="C426" s="21"/>
      <c r="D426" s="21"/>
      <c r="E426" s="21"/>
      <c r="F426" s="21"/>
      <c r="G426" s="21"/>
      <c r="H426" s="21"/>
      <c r="I426" s="18"/>
      <c r="J426" s="19"/>
      <c r="K426" s="19"/>
      <c r="L426" s="21"/>
      <c r="M426" s="21"/>
      <c r="N426" s="21"/>
      <c r="O426" s="21"/>
      <c r="P426" s="21"/>
      <c r="Q426" s="21"/>
      <c r="R426" s="21"/>
    </row>
    <row r="427" spans="1:18" x14ac:dyDescent="0.35">
      <c r="A427" s="21"/>
      <c r="B427" s="21"/>
      <c r="C427" s="21"/>
      <c r="D427" s="21"/>
      <c r="E427" s="21"/>
      <c r="F427" s="21"/>
      <c r="G427" s="21"/>
      <c r="H427" s="21"/>
      <c r="I427" s="18"/>
      <c r="J427" s="19"/>
      <c r="K427" s="19"/>
      <c r="L427" s="21"/>
      <c r="M427" s="21"/>
      <c r="N427" s="21"/>
      <c r="O427" s="21"/>
      <c r="P427" s="21"/>
      <c r="Q427" s="21"/>
      <c r="R427" s="21"/>
    </row>
    <row r="428" spans="1:18" x14ac:dyDescent="0.35">
      <c r="A428" s="21"/>
      <c r="B428" s="21"/>
      <c r="C428" s="21"/>
      <c r="D428" s="21"/>
      <c r="E428" s="21"/>
      <c r="F428" s="21"/>
      <c r="G428" s="21"/>
      <c r="H428" s="21"/>
      <c r="I428" s="18"/>
      <c r="J428" s="19"/>
      <c r="K428" s="19"/>
      <c r="L428" s="21"/>
      <c r="M428" s="21"/>
      <c r="N428" s="21"/>
      <c r="O428" s="21"/>
      <c r="P428" s="21"/>
      <c r="Q428" s="21"/>
      <c r="R428" s="21"/>
    </row>
    <row r="429" spans="1:18" x14ac:dyDescent="0.35">
      <c r="A429" s="21"/>
      <c r="B429" s="21"/>
      <c r="C429" s="21"/>
      <c r="D429" s="21"/>
      <c r="E429" s="21"/>
      <c r="F429" s="21"/>
      <c r="G429" s="21"/>
      <c r="H429" s="21"/>
      <c r="I429" s="18"/>
      <c r="J429" s="19"/>
      <c r="K429" s="19"/>
      <c r="L429" s="21"/>
      <c r="M429" s="21"/>
      <c r="N429" s="21"/>
      <c r="O429" s="21"/>
      <c r="P429" s="21"/>
      <c r="Q429" s="21"/>
      <c r="R429" s="21"/>
    </row>
    <row r="430" spans="1:18" x14ac:dyDescent="0.35">
      <c r="A430" s="21"/>
      <c r="B430" s="21"/>
      <c r="C430" s="21"/>
      <c r="D430" s="21"/>
      <c r="E430" s="21"/>
      <c r="F430" s="21"/>
      <c r="G430" s="21"/>
      <c r="H430" s="21"/>
      <c r="I430" s="18"/>
      <c r="J430" s="19"/>
      <c r="K430" s="19"/>
      <c r="L430" s="21"/>
      <c r="M430" s="21"/>
      <c r="N430" s="21"/>
      <c r="O430" s="21"/>
      <c r="P430" s="21"/>
      <c r="Q430" s="21"/>
      <c r="R430" s="21"/>
    </row>
    <row r="431" spans="1:18" x14ac:dyDescent="0.35">
      <c r="A431" s="21"/>
      <c r="B431" s="21"/>
      <c r="C431" s="21"/>
      <c r="D431" s="21"/>
      <c r="E431" s="21"/>
      <c r="F431" s="21"/>
      <c r="G431" s="21"/>
      <c r="H431" s="21"/>
      <c r="I431" s="18"/>
      <c r="J431" s="19"/>
      <c r="K431" s="19"/>
      <c r="L431" s="21"/>
      <c r="M431" s="21"/>
      <c r="N431" s="21"/>
      <c r="O431" s="21"/>
      <c r="P431" s="21"/>
      <c r="Q431" s="21"/>
      <c r="R431" s="21"/>
    </row>
    <row r="432" spans="1:18" x14ac:dyDescent="0.35">
      <c r="A432" s="21"/>
      <c r="B432" s="21"/>
      <c r="C432" s="21"/>
      <c r="D432" s="21"/>
      <c r="E432" s="21"/>
      <c r="F432" s="21"/>
      <c r="G432" s="21"/>
      <c r="H432" s="21"/>
      <c r="I432" s="18"/>
      <c r="J432" s="19"/>
      <c r="K432" s="19"/>
      <c r="L432" s="21"/>
      <c r="M432" s="21"/>
      <c r="N432" s="21"/>
      <c r="O432" s="21"/>
      <c r="P432" s="21"/>
      <c r="Q432" s="21"/>
      <c r="R432" s="21"/>
    </row>
    <row r="433" spans="1:18" x14ac:dyDescent="0.35">
      <c r="A433" s="21"/>
      <c r="B433" s="21"/>
      <c r="C433" s="21"/>
      <c r="D433" s="21"/>
      <c r="E433" s="21"/>
      <c r="F433" s="21"/>
      <c r="G433" s="21"/>
      <c r="H433" s="21"/>
      <c r="I433" s="18"/>
      <c r="J433" s="19"/>
      <c r="K433" s="19"/>
      <c r="L433" s="21"/>
      <c r="M433" s="21"/>
      <c r="N433" s="21"/>
      <c r="O433" s="21"/>
      <c r="P433" s="21"/>
      <c r="Q433" s="21"/>
      <c r="R433" s="21"/>
    </row>
    <row r="434" spans="1:18" x14ac:dyDescent="0.35">
      <c r="A434" s="21"/>
      <c r="B434" s="21"/>
      <c r="C434" s="21"/>
      <c r="D434" s="21"/>
      <c r="E434" s="21"/>
      <c r="F434" s="21"/>
      <c r="G434" s="21"/>
      <c r="H434" s="21"/>
      <c r="I434" s="18"/>
      <c r="J434" s="19"/>
      <c r="K434" s="19"/>
      <c r="L434" s="21"/>
      <c r="M434" s="21"/>
      <c r="N434" s="21"/>
      <c r="O434" s="21"/>
      <c r="P434" s="21"/>
      <c r="Q434" s="21"/>
      <c r="R434" s="21"/>
    </row>
    <row r="435" spans="1:18" x14ac:dyDescent="0.35">
      <c r="A435" s="21"/>
      <c r="B435" s="21"/>
      <c r="C435" s="21"/>
      <c r="D435" s="21"/>
      <c r="E435" s="21"/>
      <c r="F435" s="21"/>
      <c r="G435" s="21"/>
      <c r="H435" s="21"/>
      <c r="I435" s="18"/>
      <c r="J435" s="19"/>
      <c r="K435" s="19"/>
      <c r="L435" s="21"/>
      <c r="M435" s="21"/>
      <c r="N435" s="21"/>
      <c r="O435" s="21"/>
      <c r="P435" s="21"/>
      <c r="Q435" s="21"/>
      <c r="R435" s="21"/>
    </row>
    <row r="436" spans="1:18" x14ac:dyDescent="0.35">
      <c r="A436" s="21"/>
      <c r="B436" s="21"/>
      <c r="C436" s="21"/>
      <c r="D436" s="21"/>
      <c r="E436" s="21"/>
      <c r="F436" s="21"/>
      <c r="G436" s="21"/>
      <c r="H436" s="21"/>
      <c r="I436" s="18"/>
      <c r="J436" s="19"/>
      <c r="K436" s="19"/>
      <c r="L436" s="21"/>
      <c r="M436" s="21"/>
      <c r="N436" s="21"/>
      <c r="O436" s="21"/>
      <c r="P436" s="21"/>
      <c r="Q436" s="21"/>
      <c r="R436" s="21"/>
    </row>
    <row r="437" spans="1:18" x14ac:dyDescent="0.35">
      <c r="A437" s="21"/>
      <c r="B437" s="21"/>
      <c r="C437" s="21"/>
      <c r="D437" s="21"/>
      <c r="E437" s="21"/>
      <c r="F437" s="21"/>
      <c r="G437" s="21"/>
      <c r="H437" s="21"/>
      <c r="I437" s="18"/>
      <c r="J437" s="19"/>
      <c r="K437" s="19"/>
      <c r="L437" s="21"/>
      <c r="M437" s="21"/>
      <c r="N437" s="21"/>
      <c r="O437" s="21"/>
      <c r="P437" s="21"/>
      <c r="Q437" s="21"/>
      <c r="R437" s="21"/>
    </row>
    <row r="438" spans="1:18" x14ac:dyDescent="0.35">
      <c r="A438" s="21"/>
      <c r="B438" s="21"/>
      <c r="C438" s="21"/>
      <c r="D438" s="21"/>
      <c r="E438" s="21"/>
      <c r="F438" s="21"/>
      <c r="G438" s="21"/>
      <c r="H438" s="21"/>
      <c r="I438" s="18"/>
      <c r="J438" s="19"/>
      <c r="K438" s="19"/>
      <c r="L438" s="21"/>
      <c r="M438" s="21"/>
      <c r="N438" s="21"/>
      <c r="O438" s="21"/>
      <c r="P438" s="21"/>
      <c r="Q438" s="21"/>
      <c r="R438" s="21"/>
    </row>
    <row r="439" spans="1:18" x14ac:dyDescent="0.35">
      <c r="A439" s="21"/>
      <c r="B439" s="21"/>
      <c r="C439" s="21"/>
      <c r="D439" s="21"/>
      <c r="E439" s="21"/>
      <c r="F439" s="21"/>
      <c r="G439" s="21"/>
      <c r="H439" s="21"/>
      <c r="I439" s="18"/>
      <c r="J439" s="19"/>
      <c r="K439" s="19"/>
      <c r="L439" s="21"/>
      <c r="M439" s="21"/>
      <c r="N439" s="21"/>
      <c r="O439" s="21"/>
      <c r="P439" s="21"/>
      <c r="Q439" s="21"/>
      <c r="R439" s="21"/>
    </row>
    <row r="440" spans="1:18" x14ac:dyDescent="0.35">
      <c r="A440" s="21"/>
      <c r="B440" s="21"/>
      <c r="C440" s="21"/>
      <c r="D440" s="21"/>
      <c r="E440" s="21"/>
      <c r="F440" s="21"/>
      <c r="G440" s="21"/>
      <c r="H440" s="21"/>
      <c r="I440" s="18"/>
      <c r="J440" s="19"/>
      <c r="K440" s="19"/>
      <c r="L440" s="21"/>
      <c r="M440" s="21"/>
      <c r="N440" s="21"/>
      <c r="O440" s="21"/>
      <c r="P440" s="21"/>
      <c r="Q440" s="21"/>
      <c r="R440" s="21"/>
    </row>
    <row r="441" spans="1:18" x14ac:dyDescent="0.35">
      <c r="A441" s="21"/>
      <c r="B441" s="21"/>
      <c r="C441" s="21"/>
      <c r="D441" s="21"/>
      <c r="E441" s="21"/>
      <c r="F441" s="21"/>
      <c r="G441" s="21"/>
      <c r="H441" s="21"/>
      <c r="I441" s="18"/>
      <c r="J441" s="19"/>
      <c r="K441" s="19"/>
      <c r="L441" s="21"/>
      <c r="M441" s="21"/>
      <c r="N441" s="21"/>
      <c r="O441" s="21"/>
      <c r="P441" s="21"/>
      <c r="Q441" s="21"/>
      <c r="R441" s="21"/>
    </row>
    <row r="442" spans="1:18" x14ac:dyDescent="0.35">
      <c r="A442" s="21"/>
      <c r="B442" s="21"/>
      <c r="C442" s="21"/>
      <c r="D442" s="21"/>
      <c r="E442" s="21"/>
      <c r="F442" s="21"/>
      <c r="G442" s="21"/>
      <c r="H442" s="21"/>
      <c r="I442" s="18"/>
      <c r="J442" s="19"/>
      <c r="K442" s="19"/>
      <c r="L442" s="21"/>
      <c r="M442" s="21"/>
      <c r="N442" s="21"/>
      <c r="O442" s="21"/>
      <c r="P442" s="21"/>
      <c r="Q442" s="21"/>
      <c r="R442" s="21"/>
    </row>
    <row r="443" spans="1:18" x14ac:dyDescent="0.35">
      <c r="A443" s="21"/>
      <c r="B443" s="21"/>
      <c r="C443" s="21"/>
      <c r="D443" s="21"/>
      <c r="E443" s="21"/>
      <c r="F443" s="21"/>
      <c r="G443" s="21"/>
      <c r="H443" s="21"/>
      <c r="I443" s="18"/>
      <c r="J443" s="19"/>
      <c r="K443" s="19"/>
      <c r="L443" s="21"/>
      <c r="M443" s="21"/>
      <c r="N443" s="21"/>
      <c r="O443" s="21"/>
      <c r="P443" s="21"/>
      <c r="Q443" s="21"/>
      <c r="R443" s="21"/>
    </row>
    <row r="444" spans="1:18" x14ac:dyDescent="0.35">
      <c r="A444" s="21"/>
      <c r="B444" s="21"/>
      <c r="C444" s="21"/>
      <c r="D444" s="21"/>
      <c r="E444" s="21"/>
      <c r="F444" s="21"/>
      <c r="G444" s="21"/>
      <c r="H444" s="21"/>
      <c r="I444" s="18"/>
      <c r="J444" s="19"/>
      <c r="K444" s="19"/>
      <c r="L444" s="21"/>
      <c r="M444" s="21"/>
      <c r="N444" s="21"/>
      <c r="O444" s="21"/>
      <c r="P444" s="21"/>
      <c r="Q444" s="21"/>
      <c r="R444" s="21"/>
    </row>
    <row r="445" spans="1:18" x14ac:dyDescent="0.35">
      <c r="A445" s="21"/>
      <c r="B445" s="21"/>
      <c r="C445" s="21"/>
      <c r="D445" s="21"/>
      <c r="E445" s="21"/>
      <c r="F445" s="21"/>
      <c r="G445" s="21"/>
      <c r="H445" s="21"/>
      <c r="I445" s="18"/>
      <c r="J445" s="19"/>
      <c r="K445" s="19"/>
      <c r="L445" s="21"/>
      <c r="M445" s="21"/>
      <c r="N445" s="21"/>
      <c r="O445" s="21"/>
      <c r="P445" s="21"/>
      <c r="Q445" s="21"/>
      <c r="R445" s="21"/>
    </row>
    <row r="446" spans="1:18" x14ac:dyDescent="0.35">
      <c r="A446" s="21"/>
      <c r="B446" s="21"/>
      <c r="C446" s="21"/>
      <c r="D446" s="21"/>
      <c r="E446" s="21"/>
      <c r="F446" s="21"/>
      <c r="G446" s="21"/>
      <c r="H446" s="21"/>
      <c r="I446" s="18"/>
      <c r="J446" s="19"/>
      <c r="K446" s="19"/>
      <c r="L446" s="21"/>
      <c r="M446" s="21"/>
      <c r="N446" s="21"/>
      <c r="O446" s="21"/>
      <c r="P446" s="21"/>
      <c r="Q446" s="21"/>
      <c r="R446" s="21"/>
    </row>
    <row r="447" spans="1:18" x14ac:dyDescent="0.35">
      <c r="A447" s="21"/>
      <c r="B447" s="21"/>
      <c r="C447" s="21"/>
      <c r="D447" s="21"/>
      <c r="E447" s="21"/>
      <c r="F447" s="21"/>
      <c r="G447" s="21"/>
      <c r="H447" s="21"/>
      <c r="I447" s="18"/>
      <c r="J447" s="19"/>
      <c r="K447" s="19"/>
      <c r="L447" s="21"/>
      <c r="M447" s="21"/>
      <c r="N447" s="21"/>
      <c r="O447" s="21"/>
      <c r="P447" s="21"/>
      <c r="Q447" s="21"/>
      <c r="R447" s="21"/>
    </row>
    <row r="448" spans="1:18" x14ac:dyDescent="0.35">
      <c r="A448" s="21"/>
      <c r="B448" s="21"/>
      <c r="C448" s="21"/>
      <c r="D448" s="21"/>
      <c r="E448" s="21"/>
      <c r="F448" s="21"/>
      <c r="G448" s="21"/>
      <c r="H448" s="21"/>
      <c r="I448" s="18"/>
      <c r="J448" s="19"/>
      <c r="K448" s="19"/>
      <c r="L448" s="21"/>
      <c r="M448" s="21"/>
      <c r="N448" s="21"/>
      <c r="O448" s="21"/>
      <c r="P448" s="21"/>
      <c r="Q448" s="21"/>
      <c r="R448" s="21"/>
    </row>
    <row r="449" spans="1:18" x14ac:dyDescent="0.35">
      <c r="A449" s="21"/>
      <c r="B449" s="21"/>
      <c r="C449" s="21"/>
      <c r="D449" s="21"/>
      <c r="E449" s="21"/>
      <c r="F449" s="21"/>
      <c r="G449" s="21"/>
      <c r="H449" s="21"/>
      <c r="I449" s="18"/>
      <c r="J449" s="19"/>
      <c r="K449" s="19"/>
      <c r="L449" s="21"/>
      <c r="M449" s="21"/>
      <c r="N449" s="21"/>
      <c r="O449" s="21"/>
      <c r="P449" s="21"/>
      <c r="Q449" s="21"/>
      <c r="R449" s="21"/>
    </row>
    <row r="450" spans="1:18" x14ac:dyDescent="0.35">
      <c r="A450" s="21"/>
      <c r="B450" s="21"/>
      <c r="C450" s="21"/>
      <c r="D450" s="21"/>
      <c r="E450" s="21"/>
      <c r="F450" s="21"/>
      <c r="G450" s="21"/>
      <c r="H450" s="21"/>
      <c r="I450" s="18"/>
      <c r="J450" s="19"/>
      <c r="K450" s="19"/>
      <c r="L450" s="21"/>
      <c r="M450" s="21"/>
      <c r="N450" s="21"/>
      <c r="O450" s="21"/>
      <c r="P450" s="21"/>
      <c r="Q450" s="21"/>
      <c r="R450" s="21"/>
    </row>
    <row r="451" spans="1:18" x14ac:dyDescent="0.35">
      <c r="A451" s="21"/>
      <c r="B451" s="21"/>
      <c r="C451" s="21"/>
      <c r="D451" s="21"/>
      <c r="E451" s="21"/>
      <c r="F451" s="21"/>
      <c r="G451" s="21"/>
      <c r="H451" s="21"/>
      <c r="I451" s="18"/>
      <c r="J451" s="19"/>
      <c r="K451" s="19"/>
      <c r="L451" s="21"/>
      <c r="M451" s="21"/>
      <c r="N451" s="21"/>
      <c r="O451" s="21"/>
      <c r="P451" s="21"/>
      <c r="Q451" s="21"/>
      <c r="R451" s="21"/>
    </row>
    <row r="452" spans="1:18" x14ac:dyDescent="0.35">
      <c r="A452" s="21"/>
      <c r="B452" s="21"/>
      <c r="C452" s="21"/>
      <c r="D452" s="21"/>
      <c r="E452" s="21"/>
      <c r="F452" s="21"/>
      <c r="G452" s="21"/>
      <c r="H452" s="21"/>
      <c r="I452" s="18"/>
      <c r="J452" s="19"/>
      <c r="K452" s="19"/>
      <c r="L452" s="21"/>
      <c r="M452" s="21"/>
      <c r="N452" s="21"/>
      <c r="O452" s="21"/>
      <c r="P452" s="21"/>
      <c r="Q452" s="21"/>
      <c r="R452" s="21"/>
    </row>
    <row r="453" spans="1:18" x14ac:dyDescent="0.35">
      <c r="A453" s="21"/>
      <c r="B453" s="21"/>
      <c r="C453" s="21"/>
      <c r="D453" s="21"/>
      <c r="E453" s="21"/>
      <c r="F453" s="21"/>
      <c r="G453" s="21"/>
      <c r="H453" s="21"/>
      <c r="I453" s="18"/>
      <c r="J453" s="19"/>
      <c r="K453" s="19"/>
      <c r="L453" s="21"/>
      <c r="M453" s="21"/>
      <c r="N453" s="21"/>
      <c r="O453" s="21"/>
      <c r="P453" s="21"/>
      <c r="Q453" s="21"/>
      <c r="R453" s="21"/>
    </row>
    <row r="454" spans="1:18" x14ac:dyDescent="0.35">
      <c r="A454" s="21"/>
      <c r="B454" s="21"/>
      <c r="C454" s="21"/>
      <c r="D454" s="21"/>
      <c r="E454" s="21"/>
      <c r="F454" s="21"/>
      <c r="G454" s="21"/>
      <c r="H454" s="21"/>
      <c r="I454" s="18"/>
      <c r="J454" s="19"/>
      <c r="K454" s="19"/>
      <c r="L454" s="21"/>
      <c r="M454" s="21"/>
      <c r="N454" s="21"/>
      <c r="O454" s="21"/>
      <c r="P454" s="21"/>
      <c r="Q454" s="21"/>
      <c r="R454" s="21"/>
    </row>
    <row r="455" spans="1:18" x14ac:dyDescent="0.35">
      <c r="A455" s="21"/>
      <c r="B455" s="21"/>
      <c r="C455" s="21"/>
      <c r="D455" s="21"/>
      <c r="E455" s="21"/>
      <c r="F455" s="21"/>
      <c r="G455" s="21"/>
      <c r="H455" s="21"/>
      <c r="I455" s="18"/>
      <c r="J455" s="19"/>
      <c r="K455" s="19"/>
      <c r="L455" s="21"/>
      <c r="M455" s="21"/>
      <c r="N455" s="21"/>
      <c r="O455" s="21"/>
      <c r="P455" s="21"/>
      <c r="Q455" s="21"/>
      <c r="R455" s="21"/>
    </row>
    <row r="456" spans="1:18" x14ac:dyDescent="0.35">
      <c r="A456" s="21"/>
      <c r="B456" s="21"/>
      <c r="C456" s="21"/>
      <c r="D456" s="21"/>
      <c r="E456" s="21"/>
      <c r="F456" s="21"/>
      <c r="G456" s="21"/>
      <c r="H456" s="21"/>
      <c r="I456" s="18"/>
      <c r="J456" s="19"/>
      <c r="K456" s="19"/>
      <c r="L456" s="21"/>
      <c r="M456" s="21"/>
      <c r="N456" s="21"/>
      <c r="O456" s="21"/>
      <c r="P456" s="21"/>
      <c r="Q456" s="21"/>
      <c r="R456" s="21"/>
    </row>
    <row r="457" spans="1:18" x14ac:dyDescent="0.35">
      <c r="A457" s="21"/>
      <c r="B457" s="21"/>
      <c r="C457" s="21"/>
      <c r="D457" s="21"/>
      <c r="E457" s="21"/>
      <c r="F457" s="21"/>
      <c r="G457" s="21"/>
      <c r="H457" s="21"/>
      <c r="I457" s="18"/>
      <c r="J457" s="19"/>
      <c r="K457" s="19"/>
      <c r="L457" s="21"/>
      <c r="M457" s="21"/>
      <c r="N457" s="21"/>
      <c r="O457" s="21"/>
      <c r="P457" s="21"/>
      <c r="Q457" s="21"/>
      <c r="R457" s="21"/>
    </row>
    <row r="458" spans="1:18" x14ac:dyDescent="0.35">
      <c r="A458" s="21"/>
      <c r="B458" s="21"/>
      <c r="C458" s="21"/>
      <c r="D458" s="21"/>
      <c r="E458" s="21"/>
      <c r="F458" s="21"/>
      <c r="G458" s="21"/>
      <c r="H458" s="21"/>
      <c r="I458" s="18"/>
      <c r="J458" s="19"/>
      <c r="K458" s="19"/>
      <c r="L458" s="21"/>
      <c r="M458" s="21"/>
      <c r="N458" s="21"/>
      <c r="O458" s="21"/>
      <c r="P458" s="21"/>
      <c r="Q458" s="21"/>
      <c r="R458" s="21"/>
    </row>
    <row r="459" spans="1:18" x14ac:dyDescent="0.35">
      <c r="A459" s="21"/>
      <c r="B459" s="21"/>
      <c r="C459" s="21"/>
      <c r="D459" s="21"/>
      <c r="E459" s="21"/>
      <c r="F459" s="21"/>
      <c r="G459" s="21"/>
      <c r="H459" s="21"/>
      <c r="I459" s="18"/>
      <c r="J459" s="19"/>
      <c r="K459" s="19"/>
      <c r="L459" s="21"/>
      <c r="M459" s="21"/>
      <c r="N459" s="21"/>
      <c r="O459" s="21"/>
      <c r="P459" s="21"/>
      <c r="Q459" s="21"/>
      <c r="R459" s="21"/>
    </row>
    <row r="460" spans="1:18" x14ac:dyDescent="0.35">
      <c r="A460" s="21"/>
      <c r="B460" s="21"/>
      <c r="C460" s="21"/>
      <c r="D460" s="21"/>
      <c r="E460" s="21"/>
      <c r="F460" s="21"/>
      <c r="G460" s="21"/>
      <c r="H460" s="21"/>
      <c r="I460" s="18"/>
      <c r="J460" s="19"/>
      <c r="K460" s="19"/>
      <c r="L460" s="21"/>
      <c r="M460" s="21"/>
      <c r="N460" s="21"/>
      <c r="O460" s="21"/>
      <c r="P460" s="21"/>
      <c r="Q460" s="21"/>
      <c r="R460" s="21"/>
    </row>
    <row r="461" spans="1:18" x14ac:dyDescent="0.35">
      <c r="A461" s="21"/>
      <c r="B461" s="21"/>
      <c r="C461" s="21"/>
      <c r="D461" s="21"/>
      <c r="E461" s="21"/>
      <c r="F461" s="21"/>
      <c r="G461" s="21"/>
      <c r="H461" s="21"/>
      <c r="I461" s="18"/>
      <c r="J461" s="19"/>
      <c r="K461" s="19"/>
      <c r="L461" s="21"/>
      <c r="M461" s="21"/>
      <c r="N461" s="21"/>
      <c r="O461" s="21"/>
      <c r="P461" s="21"/>
      <c r="Q461" s="21"/>
      <c r="R461" s="21"/>
    </row>
    <row r="462" spans="1:18" x14ac:dyDescent="0.35">
      <c r="A462" s="21"/>
      <c r="B462" s="21"/>
      <c r="C462" s="21"/>
      <c r="D462" s="21"/>
      <c r="E462" s="21"/>
      <c r="F462" s="21"/>
      <c r="G462" s="21"/>
      <c r="H462" s="21"/>
      <c r="I462" s="18"/>
      <c r="J462" s="19"/>
      <c r="K462" s="19"/>
      <c r="L462" s="21"/>
      <c r="M462" s="21"/>
      <c r="N462" s="21"/>
      <c r="O462" s="21"/>
      <c r="P462" s="21"/>
      <c r="Q462" s="21"/>
      <c r="R462" s="21"/>
    </row>
    <row r="463" spans="1:18" x14ac:dyDescent="0.35">
      <c r="A463" s="21"/>
      <c r="B463" s="21"/>
      <c r="C463" s="21"/>
      <c r="D463" s="21"/>
      <c r="E463" s="21"/>
      <c r="F463" s="21"/>
      <c r="G463" s="21"/>
      <c r="H463" s="21"/>
      <c r="I463" s="18"/>
      <c r="J463" s="19"/>
      <c r="K463" s="19"/>
      <c r="L463" s="21"/>
      <c r="M463" s="21"/>
      <c r="N463" s="21"/>
      <c r="O463" s="21"/>
      <c r="P463" s="21"/>
      <c r="Q463" s="21"/>
      <c r="R463" s="21"/>
    </row>
    <row r="464" spans="1:18" x14ac:dyDescent="0.35">
      <c r="A464" s="21"/>
      <c r="B464" s="21"/>
      <c r="C464" s="21"/>
      <c r="D464" s="21"/>
      <c r="E464" s="21"/>
      <c r="F464" s="21"/>
      <c r="G464" s="21"/>
      <c r="H464" s="21"/>
      <c r="I464" s="18"/>
      <c r="J464" s="19"/>
      <c r="K464" s="19"/>
      <c r="L464" s="21"/>
      <c r="M464" s="21"/>
      <c r="N464" s="21"/>
      <c r="O464" s="21"/>
      <c r="P464" s="21"/>
      <c r="Q464" s="21"/>
      <c r="R464" s="21"/>
    </row>
    <row r="465" spans="1:18" x14ac:dyDescent="0.35">
      <c r="A465" s="21"/>
      <c r="B465" s="21"/>
      <c r="C465" s="21"/>
      <c r="D465" s="21"/>
      <c r="E465" s="21"/>
      <c r="F465" s="21"/>
      <c r="G465" s="21"/>
      <c r="H465" s="21"/>
      <c r="I465" s="18"/>
      <c r="J465" s="19"/>
      <c r="K465" s="19"/>
      <c r="L465" s="21"/>
      <c r="M465" s="21"/>
      <c r="N465" s="21"/>
      <c r="O465" s="21"/>
      <c r="P465" s="21"/>
      <c r="Q465" s="21"/>
      <c r="R465" s="21"/>
    </row>
    <row r="466" spans="1:18" x14ac:dyDescent="0.35">
      <c r="A466" s="21"/>
      <c r="B466" s="21"/>
      <c r="C466" s="21"/>
      <c r="D466" s="21"/>
      <c r="E466" s="21"/>
      <c r="F466" s="21"/>
      <c r="G466" s="21"/>
      <c r="H466" s="21"/>
      <c r="I466" s="18"/>
      <c r="J466" s="19"/>
      <c r="K466" s="19"/>
      <c r="L466" s="21"/>
      <c r="M466" s="21"/>
      <c r="N466" s="21"/>
      <c r="O466" s="21"/>
      <c r="P466" s="21"/>
      <c r="Q466" s="21"/>
      <c r="R466" s="21"/>
    </row>
    <row r="467" spans="1:18" x14ac:dyDescent="0.35">
      <c r="A467" s="21"/>
      <c r="B467" s="21"/>
      <c r="C467" s="21"/>
      <c r="D467" s="21"/>
      <c r="E467" s="21"/>
      <c r="F467" s="21"/>
      <c r="G467" s="21"/>
      <c r="H467" s="21"/>
      <c r="I467" s="18"/>
      <c r="J467" s="19"/>
      <c r="K467" s="19"/>
      <c r="L467" s="21"/>
      <c r="M467" s="21"/>
      <c r="N467" s="21"/>
      <c r="O467" s="21"/>
      <c r="P467" s="21"/>
      <c r="Q467" s="21"/>
      <c r="R467" s="21"/>
    </row>
    <row r="468" spans="1:18" x14ac:dyDescent="0.35">
      <c r="A468" s="21"/>
      <c r="B468" s="21"/>
      <c r="C468" s="21"/>
      <c r="D468" s="21"/>
      <c r="E468" s="21"/>
      <c r="F468" s="21"/>
      <c r="G468" s="21"/>
      <c r="H468" s="21"/>
      <c r="I468" s="18"/>
      <c r="J468" s="19"/>
      <c r="K468" s="19"/>
      <c r="L468" s="21"/>
      <c r="M468" s="21"/>
      <c r="N468" s="21"/>
      <c r="O468" s="21"/>
      <c r="P468" s="21"/>
      <c r="Q468" s="21"/>
      <c r="R468" s="21"/>
    </row>
    <row r="469" spans="1:18" x14ac:dyDescent="0.35">
      <c r="A469" s="21"/>
      <c r="B469" s="21"/>
      <c r="C469" s="21"/>
      <c r="D469" s="21"/>
      <c r="E469" s="21"/>
      <c r="F469" s="21"/>
      <c r="G469" s="21"/>
      <c r="H469" s="21"/>
      <c r="I469" s="18"/>
      <c r="J469" s="19"/>
      <c r="K469" s="19"/>
      <c r="L469" s="21"/>
      <c r="M469" s="21"/>
      <c r="N469" s="21"/>
      <c r="O469" s="21"/>
      <c r="P469" s="21"/>
      <c r="Q469" s="21"/>
      <c r="R469" s="21"/>
    </row>
    <row r="470" spans="1:18" x14ac:dyDescent="0.35">
      <c r="A470" s="21"/>
      <c r="B470" s="21"/>
      <c r="C470" s="21"/>
      <c r="D470" s="21"/>
      <c r="E470" s="21"/>
      <c r="F470" s="21"/>
      <c r="G470" s="21"/>
      <c r="H470" s="21"/>
      <c r="I470" s="18"/>
      <c r="J470" s="19"/>
      <c r="K470" s="19"/>
      <c r="L470" s="21"/>
      <c r="M470" s="21"/>
      <c r="N470" s="21"/>
      <c r="O470" s="21"/>
      <c r="P470" s="21"/>
      <c r="Q470" s="21"/>
      <c r="R470" s="21"/>
    </row>
    <row r="471" spans="1:18" x14ac:dyDescent="0.35">
      <c r="A471" s="21"/>
      <c r="B471" s="21"/>
      <c r="C471" s="21"/>
      <c r="D471" s="21"/>
      <c r="E471" s="21"/>
      <c r="F471" s="21"/>
      <c r="G471" s="21"/>
      <c r="H471" s="21"/>
      <c r="I471" s="18"/>
      <c r="J471" s="19"/>
      <c r="K471" s="19"/>
      <c r="L471" s="21"/>
      <c r="M471" s="21"/>
      <c r="N471" s="21"/>
      <c r="O471" s="21"/>
      <c r="P471" s="21"/>
      <c r="Q471" s="21"/>
      <c r="R471" s="21"/>
    </row>
    <row r="472" spans="1:18" x14ac:dyDescent="0.35">
      <c r="A472" s="21"/>
      <c r="B472" s="21"/>
      <c r="C472" s="21"/>
      <c r="D472" s="21"/>
      <c r="E472" s="21"/>
      <c r="F472" s="21"/>
      <c r="G472" s="21"/>
      <c r="H472" s="21"/>
      <c r="I472" s="18"/>
      <c r="J472" s="19"/>
      <c r="K472" s="19"/>
      <c r="L472" s="21"/>
      <c r="M472" s="21"/>
      <c r="N472" s="21"/>
      <c r="O472" s="21"/>
      <c r="P472" s="21"/>
      <c r="Q472" s="21"/>
      <c r="R472" s="21"/>
    </row>
    <row r="473" spans="1:18" x14ac:dyDescent="0.35">
      <c r="A473" s="21"/>
      <c r="B473" s="21"/>
      <c r="C473" s="21"/>
      <c r="D473" s="21"/>
      <c r="E473" s="21"/>
      <c r="F473" s="21"/>
      <c r="G473" s="21"/>
      <c r="H473" s="21"/>
      <c r="I473" s="18"/>
      <c r="J473" s="19"/>
      <c r="K473" s="19"/>
      <c r="L473" s="21"/>
      <c r="M473" s="21"/>
      <c r="N473" s="21"/>
      <c r="O473" s="21"/>
      <c r="P473" s="21"/>
      <c r="Q473" s="21"/>
      <c r="R473" s="21"/>
    </row>
    <row r="474" spans="1:18" x14ac:dyDescent="0.35">
      <c r="A474" s="21"/>
      <c r="B474" s="21"/>
      <c r="C474" s="21"/>
      <c r="D474" s="21"/>
      <c r="E474" s="21"/>
      <c r="F474" s="21"/>
      <c r="G474" s="21"/>
      <c r="H474" s="21"/>
      <c r="I474" s="18"/>
      <c r="J474" s="19"/>
      <c r="K474" s="19"/>
      <c r="L474" s="21"/>
      <c r="M474" s="21"/>
      <c r="N474" s="21"/>
      <c r="O474" s="21"/>
      <c r="P474" s="21"/>
      <c r="Q474" s="21"/>
      <c r="R474" s="21"/>
    </row>
    <row r="475" spans="1:18" x14ac:dyDescent="0.35">
      <c r="A475" s="21"/>
      <c r="B475" s="21"/>
      <c r="C475" s="21"/>
      <c r="D475" s="21"/>
      <c r="E475" s="21"/>
      <c r="F475" s="21"/>
      <c r="G475" s="21"/>
      <c r="H475" s="21"/>
      <c r="I475" s="18"/>
      <c r="J475" s="19"/>
      <c r="K475" s="19"/>
      <c r="L475" s="21"/>
      <c r="M475" s="21"/>
      <c r="N475" s="21"/>
      <c r="O475" s="21"/>
      <c r="P475" s="21"/>
      <c r="Q475" s="21"/>
      <c r="R475" s="21"/>
    </row>
    <row r="476" spans="1:18" x14ac:dyDescent="0.35">
      <c r="A476" s="21"/>
      <c r="B476" s="21"/>
      <c r="C476" s="21"/>
      <c r="D476" s="21"/>
      <c r="E476" s="21"/>
      <c r="F476" s="21"/>
      <c r="G476" s="21"/>
      <c r="H476" s="21"/>
      <c r="I476" s="18"/>
      <c r="J476" s="19"/>
      <c r="K476" s="19"/>
      <c r="L476" s="21"/>
      <c r="M476" s="21"/>
      <c r="N476" s="21"/>
      <c r="O476" s="21"/>
      <c r="P476" s="21"/>
      <c r="Q476" s="21"/>
      <c r="R476" s="21"/>
    </row>
    <row r="477" spans="1:18" x14ac:dyDescent="0.35">
      <c r="A477" s="21"/>
      <c r="B477" s="21"/>
      <c r="C477" s="21"/>
      <c r="D477" s="21"/>
      <c r="E477" s="21"/>
      <c r="F477" s="21"/>
      <c r="G477" s="21"/>
      <c r="H477" s="21"/>
      <c r="I477" s="18"/>
      <c r="J477" s="19"/>
      <c r="K477" s="19"/>
      <c r="L477" s="21"/>
      <c r="M477" s="21"/>
      <c r="N477" s="21"/>
      <c r="O477" s="21"/>
      <c r="P477" s="21"/>
      <c r="Q477" s="21"/>
      <c r="R477" s="21"/>
    </row>
    <row r="478" spans="1:18" x14ac:dyDescent="0.35">
      <c r="A478" s="21"/>
      <c r="B478" s="21"/>
      <c r="C478" s="21"/>
      <c r="D478" s="21"/>
      <c r="E478" s="21"/>
      <c r="F478" s="21"/>
      <c r="G478" s="21"/>
      <c r="H478" s="21"/>
      <c r="I478" s="18"/>
      <c r="J478" s="19"/>
      <c r="K478" s="19"/>
      <c r="L478" s="21"/>
      <c r="M478" s="21"/>
      <c r="N478" s="21"/>
      <c r="O478" s="21"/>
      <c r="P478" s="21"/>
      <c r="Q478" s="21"/>
      <c r="R478" s="21"/>
    </row>
    <row r="479" spans="1:18" x14ac:dyDescent="0.35">
      <c r="A479" s="21"/>
      <c r="B479" s="21"/>
      <c r="C479" s="21"/>
      <c r="D479" s="21"/>
      <c r="E479" s="21"/>
      <c r="F479" s="21"/>
      <c r="G479" s="21"/>
      <c r="H479" s="21"/>
      <c r="I479" s="18"/>
      <c r="J479" s="19"/>
      <c r="K479" s="19"/>
      <c r="L479" s="21"/>
      <c r="M479" s="21"/>
      <c r="N479" s="21"/>
      <c r="O479" s="21"/>
      <c r="P479" s="21"/>
      <c r="Q479" s="21"/>
      <c r="R479" s="21"/>
    </row>
    <row r="480" spans="1:18" x14ac:dyDescent="0.35">
      <c r="A480" s="21"/>
      <c r="B480" s="21"/>
      <c r="C480" s="21"/>
      <c r="D480" s="21"/>
      <c r="E480" s="21"/>
      <c r="F480" s="21"/>
      <c r="G480" s="21"/>
      <c r="H480" s="21"/>
      <c r="I480" s="18"/>
      <c r="J480" s="19"/>
      <c r="K480" s="19"/>
      <c r="L480" s="21"/>
      <c r="M480" s="21"/>
      <c r="N480" s="21"/>
      <c r="O480" s="21"/>
      <c r="P480" s="21"/>
      <c r="Q480" s="21"/>
      <c r="R480" s="21"/>
    </row>
    <row r="481" spans="1:18" x14ac:dyDescent="0.35">
      <c r="A481" s="21"/>
      <c r="B481" s="21"/>
      <c r="C481" s="21"/>
      <c r="D481" s="21"/>
      <c r="E481" s="21"/>
      <c r="F481" s="21"/>
      <c r="G481" s="21"/>
      <c r="H481" s="21"/>
      <c r="I481" s="18"/>
      <c r="J481" s="19"/>
      <c r="K481" s="19"/>
      <c r="L481" s="21"/>
      <c r="M481" s="21"/>
      <c r="N481" s="21"/>
      <c r="O481" s="21"/>
      <c r="P481" s="21"/>
      <c r="Q481" s="21"/>
      <c r="R481" s="21"/>
    </row>
    <row r="482" spans="1:18" x14ac:dyDescent="0.35">
      <c r="A482" s="21"/>
      <c r="B482" s="21"/>
      <c r="C482" s="21"/>
      <c r="D482" s="21"/>
      <c r="E482" s="21"/>
      <c r="F482" s="21"/>
      <c r="G482" s="21"/>
      <c r="H482" s="21"/>
      <c r="I482" s="18"/>
      <c r="J482" s="19"/>
      <c r="K482" s="19"/>
      <c r="L482" s="21"/>
      <c r="M482" s="21"/>
      <c r="N482" s="21"/>
      <c r="O482" s="21"/>
      <c r="P482" s="21"/>
      <c r="Q482" s="21"/>
      <c r="R482" s="21"/>
    </row>
    <row r="483" spans="1:18" x14ac:dyDescent="0.35">
      <c r="A483" s="21"/>
      <c r="B483" s="21"/>
      <c r="C483" s="21"/>
      <c r="D483" s="21"/>
      <c r="E483" s="21"/>
      <c r="F483" s="21"/>
      <c r="G483" s="21"/>
      <c r="H483" s="21"/>
      <c r="I483" s="18"/>
      <c r="J483" s="19"/>
      <c r="K483" s="19"/>
      <c r="L483" s="21"/>
      <c r="M483" s="21"/>
      <c r="N483" s="21"/>
      <c r="O483" s="21"/>
      <c r="P483" s="21"/>
      <c r="Q483" s="21"/>
      <c r="R483" s="21"/>
    </row>
    <row r="484" spans="1:18" x14ac:dyDescent="0.35">
      <c r="A484" s="21"/>
      <c r="B484" s="21"/>
      <c r="C484" s="21"/>
      <c r="D484" s="21"/>
      <c r="E484" s="21"/>
      <c r="F484" s="21"/>
      <c r="G484" s="21"/>
      <c r="H484" s="21"/>
      <c r="I484" s="18"/>
      <c r="J484" s="19"/>
      <c r="K484" s="19"/>
      <c r="L484" s="21"/>
      <c r="M484" s="21"/>
      <c r="N484" s="21"/>
      <c r="O484" s="21"/>
      <c r="P484" s="21"/>
      <c r="Q484" s="21"/>
      <c r="R484" s="21"/>
    </row>
    <row r="485" spans="1:18" x14ac:dyDescent="0.35">
      <c r="A485" s="21"/>
      <c r="B485" s="21"/>
      <c r="C485" s="21"/>
      <c r="D485" s="21"/>
      <c r="E485" s="21"/>
      <c r="F485" s="21"/>
      <c r="G485" s="21"/>
      <c r="H485" s="21"/>
      <c r="I485" s="18"/>
      <c r="J485" s="19"/>
      <c r="K485" s="19"/>
      <c r="L485" s="21"/>
      <c r="M485" s="21"/>
      <c r="N485" s="21"/>
      <c r="O485" s="21"/>
      <c r="P485" s="21"/>
      <c r="Q485" s="21"/>
      <c r="R485" s="21"/>
    </row>
    <row r="486" spans="1:18" x14ac:dyDescent="0.35">
      <c r="A486" s="21"/>
      <c r="B486" s="21"/>
      <c r="C486" s="21"/>
      <c r="D486" s="21"/>
      <c r="E486" s="21"/>
      <c r="F486" s="21"/>
      <c r="G486" s="21"/>
      <c r="H486" s="21"/>
      <c r="I486" s="18"/>
      <c r="J486" s="19"/>
      <c r="K486" s="19"/>
      <c r="L486" s="21"/>
      <c r="M486" s="21"/>
      <c r="N486" s="21"/>
      <c r="O486" s="21"/>
      <c r="P486" s="21"/>
      <c r="Q486" s="21"/>
      <c r="R486" s="21"/>
    </row>
    <row r="487" spans="1:18" x14ac:dyDescent="0.35">
      <c r="A487" s="21"/>
      <c r="B487" s="21"/>
      <c r="C487" s="21"/>
      <c r="D487" s="21"/>
      <c r="E487" s="21"/>
      <c r="F487" s="21"/>
      <c r="G487" s="21"/>
      <c r="H487" s="21"/>
      <c r="I487" s="18"/>
      <c r="J487" s="19"/>
      <c r="K487" s="19"/>
      <c r="L487" s="21"/>
      <c r="M487" s="21"/>
      <c r="N487" s="21"/>
      <c r="O487" s="21"/>
      <c r="P487" s="21"/>
      <c r="Q487" s="21"/>
      <c r="R487" s="21"/>
    </row>
    <row r="488" spans="1:18" x14ac:dyDescent="0.35">
      <c r="A488" s="21"/>
      <c r="B488" s="21"/>
      <c r="C488" s="21"/>
      <c r="D488" s="21"/>
      <c r="E488" s="21"/>
      <c r="F488" s="21"/>
      <c r="G488" s="21"/>
      <c r="H488" s="21"/>
      <c r="I488" s="18"/>
      <c r="J488" s="19"/>
      <c r="K488" s="19"/>
      <c r="L488" s="21"/>
      <c r="M488" s="21"/>
      <c r="N488" s="21"/>
      <c r="O488" s="21"/>
      <c r="P488" s="21"/>
      <c r="Q488" s="21"/>
      <c r="R488" s="21"/>
    </row>
    <row r="489" spans="1:18" x14ac:dyDescent="0.35">
      <c r="A489" s="21"/>
      <c r="B489" s="21"/>
      <c r="C489" s="21"/>
      <c r="D489" s="21"/>
      <c r="E489" s="21"/>
      <c r="F489" s="21"/>
      <c r="G489" s="21"/>
      <c r="H489" s="21"/>
      <c r="I489" s="18"/>
      <c r="J489" s="19"/>
      <c r="K489" s="19"/>
      <c r="L489" s="21"/>
      <c r="M489" s="21"/>
      <c r="N489" s="21"/>
      <c r="O489" s="21"/>
      <c r="P489" s="21"/>
      <c r="Q489" s="21"/>
      <c r="R489" s="21"/>
    </row>
    <row r="490" spans="1:18" x14ac:dyDescent="0.35">
      <c r="A490" s="21"/>
      <c r="B490" s="21"/>
      <c r="C490" s="21"/>
      <c r="D490" s="21"/>
      <c r="E490" s="21"/>
      <c r="F490" s="21"/>
      <c r="G490" s="21"/>
      <c r="H490" s="21"/>
      <c r="I490" s="18"/>
      <c r="J490" s="19"/>
      <c r="K490" s="19"/>
      <c r="L490" s="21"/>
      <c r="M490" s="21"/>
      <c r="N490" s="21"/>
      <c r="O490" s="21"/>
      <c r="P490" s="21"/>
      <c r="Q490" s="21"/>
      <c r="R490" s="21"/>
    </row>
    <row r="491" spans="1:18" x14ac:dyDescent="0.35">
      <c r="A491" s="21"/>
      <c r="B491" s="21"/>
      <c r="C491" s="21"/>
      <c r="D491" s="21"/>
      <c r="E491" s="21"/>
      <c r="F491" s="21"/>
      <c r="G491" s="21"/>
      <c r="H491" s="21"/>
      <c r="I491" s="18"/>
      <c r="J491" s="19"/>
      <c r="K491" s="19"/>
      <c r="L491" s="21"/>
      <c r="M491" s="21"/>
      <c r="N491" s="21"/>
      <c r="O491" s="21"/>
      <c r="P491" s="21"/>
      <c r="Q491" s="21"/>
      <c r="R491" s="21"/>
    </row>
    <row r="492" spans="1:18" x14ac:dyDescent="0.35">
      <c r="A492" s="21"/>
      <c r="B492" s="21"/>
      <c r="C492" s="21"/>
      <c r="D492" s="21"/>
      <c r="E492" s="21"/>
      <c r="F492" s="21"/>
      <c r="G492" s="21"/>
      <c r="H492" s="21"/>
      <c r="I492" s="18"/>
      <c r="J492" s="19"/>
      <c r="K492" s="19"/>
      <c r="L492" s="21"/>
      <c r="M492" s="21"/>
      <c r="N492" s="21"/>
      <c r="O492" s="21"/>
      <c r="P492" s="21"/>
      <c r="Q492" s="21"/>
      <c r="R492" s="21"/>
    </row>
    <row r="493" spans="1:18" x14ac:dyDescent="0.35">
      <c r="A493" s="21"/>
      <c r="B493" s="21"/>
      <c r="C493" s="21"/>
      <c r="D493" s="21"/>
      <c r="E493" s="21"/>
      <c r="F493" s="21"/>
      <c r="G493" s="21"/>
      <c r="H493" s="21"/>
      <c r="I493" s="18"/>
      <c r="J493" s="19"/>
      <c r="K493" s="19"/>
      <c r="L493" s="21"/>
      <c r="M493" s="21"/>
      <c r="N493" s="21"/>
      <c r="O493" s="21"/>
      <c r="P493" s="21"/>
      <c r="Q493" s="21"/>
      <c r="R493" s="21"/>
    </row>
    <row r="494" spans="1:18" x14ac:dyDescent="0.35">
      <c r="A494" s="21"/>
      <c r="B494" s="21"/>
      <c r="C494" s="21"/>
      <c r="D494" s="21"/>
      <c r="E494" s="21"/>
      <c r="F494" s="21"/>
      <c r="G494" s="21"/>
      <c r="H494" s="21"/>
      <c r="I494" s="18"/>
      <c r="J494" s="19"/>
      <c r="K494" s="19"/>
      <c r="L494" s="21"/>
      <c r="M494" s="21"/>
      <c r="N494" s="21"/>
      <c r="O494" s="21"/>
      <c r="P494" s="21"/>
      <c r="Q494" s="21"/>
      <c r="R494" s="21"/>
    </row>
    <row r="495" spans="1:18" x14ac:dyDescent="0.35">
      <c r="A495" s="21"/>
      <c r="B495" s="21"/>
      <c r="C495" s="21"/>
      <c r="D495" s="21"/>
      <c r="E495" s="21"/>
      <c r="F495" s="21"/>
      <c r="G495" s="21"/>
      <c r="H495" s="21"/>
      <c r="I495" s="18"/>
      <c r="J495" s="19"/>
      <c r="K495" s="19"/>
      <c r="L495" s="21"/>
      <c r="M495" s="21"/>
      <c r="N495" s="21"/>
      <c r="O495" s="21"/>
      <c r="P495" s="21"/>
      <c r="Q495" s="21"/>
      <c r="R495" s="21"/>
    </row>
    <row r="496" spans="1:18" x14ac:dyDescent="0.35">
      <c r="A496" s="21"/>
      <c r="B496" s="21"/>
      <c r="C496" s="21"/>
      <c r="D496" s="21"/>
      <c r="E496" s="21"/>
      <c r="F496" s="21"/>
      <c r="G496" s="21"/>
      <c r="H496" s="21"/>
      <c r="I496" s="18"/>
      <c r="J496" s="19"/>
      <c r="K496" s="19"/>
      <c r="L496" s="21"/>
      <c r="M496" s="21"/>
      <c r="N496" s="21"/>
      <c r="O496" s="21"/>
      <c r="P496" s="21"/>
      <c r="Q496" s="21"/>
      <c r="R496" s="21"/>
    </row>
    <row r="497" spans="1:18" x14ac:dyDescent="0.35">
      <c r="A497" s="21"/>
      <c r="B497" s="21"/>
      <c r="C497" s="21"/>
      <c r="D497" s="21"/>
      <c r="E497" s="21"/>
      <c r="F497" s="21"/>
      <c r="G497" s="21"/>
      <c r="H497" s="21"/>
      <c r="I497" s="18"/>
      <c r="J497" s="19"/>
      <c r="K497" s="19"/>
      <c r="L497" s="21"/>
      <c r="M497" s="21"/>
      <c r="N497" s="21"/>
      <c r="O497" s="21"/>
      <c r="P497" s="21"/>
      <c r="Q497" s="21"/>
      <c r="R497" s="21"/>
    </row>
    <row r="498" spans="1:18" x14ac:dyDescent="0.35">
      <c r="A498" s="21"/>
      <c r="B498" s="21"/>
      <c r="C498" s="21"/>
      <c r="D498" s="21"/>
      <c r="E498" s="21"/>
      <c r="F498" s="21"/>
      <c r="G498" s="21"/>
      <c r="H498" s="21"/>
      <c r="I498" s="18"/>
      <c r="J498" s="19"/>
      <c r="K498" s="19"/>
      <c r="L498" s="21"/>
      <c r="M498" s="21"/>
      <c r="N498" s="21"/>
      <c r="O498" s="21"/>
      <c r="P498" s="21"/>
      <c r="Q498" s="21"/>
      <c r="R498" s="21"/>
    </row>
    <row r="499" spans="1:18" x14ac:dyDescent="0.35">
      <c r="A499" s="21"/>
      <c r="B499" s="21"/>
      <c r="C499" s="21"/>
      <c r="D499" s="21"/>
      <c r="E499" s="21"/>
      <c r="F499" s="21"/>
      <c r="G499" s="21"/>
      <c r="H499" s="21"/>
      <c r="I499" s="18"/>
      <c r="J499" s="19"/>
      <c r="K499" s="19"/>
      <c r="L499" s="21"/>
      <c r="M499" s="21"/>
      <c r="N499" s="21"/>
      <c r="O499" s="21"/>
      <c r="P499" s="21"/>
      <c r="Q499" s="21"/>
      <c r="R499" s="21"/>
    </row>
    <row r="500" spans="1:18" x14ac:dyDescent="0.35">
      <c r="A500" s="21"/>
      <c r="B500" s="21"/>
      <c r="C500" s="21"/>
      <c r="D500" s="21"/>
      <c r="E500" s="21"/>
      <c r="F500" s="21"/>
      <c r="G500" s="21"/>
      <c r="H500" s="21"/>
      <c r="I500" s="18"/>
      <c r="J500" s="19"/>
      <c r="K500" s="19"/>
      <c r="L500" s="21"/>
      <c r="M500" s="21"/>
      <c r="N500" s="21"/>
      <c r="O500" s="21"/>
      <c r="P500" s="21"/>
      <c r="Q500" s="21"/>
      <c r="R500" s="21"/>
    </row>
    <row r="501" spans="1:18" x14ac:dyDescent="0.35">
      <c r="A501" s="21"/>
      <c r="B501" s="21"/>
      <c r="C501" s="21"/>
      <c r="D501" s="21"/>
      <c r="E501" s="21"/>
      <c r="F501" s="21"/>
      <c r="G501" s="21"/>
      <c r="H501" s="21"/>
      <c r="I501" s="18"/>
      <c r="J501" s="19"/>
      <c r="K501" s="19"/>
      <c r="L501" s="21"/>
      <c r="M501" s="21"/>
      <c r="N501" s="21"/>
      <c r="O501" s="21"/>
      <c r="P501" s="21"/>
      <c r="Q501" s="21"/>
      <c r="R501" s="21"/>
    </row>
    <row r="502" spans="1:18" x14ac:dyDescent="0.35">
      <c r="A502" s="21"/>
      <c r="B502" s="21"/>
      <c r="C502" s="21"/>
      <c r="D502" s="21"/>
      <c r="E502" s="21"/>
      <c r="F502" s="21"/>
      <c r="G502" s="21"/>
      <c r="H502" s="21"/>
      <c r="I502" s="18"/>
      <c r="J502" s="19"/>
      <c r="K502" s="19"/>
      <c r="L502" s="21"/>
      <c r="M502" s="21"/>
      <c r="N502" s="21"/>
      <c r="O502" s="21"/>
      <c r="P502" s="21"/>
      <c r="Q502" s="21"/>
      <c r="R502" s="21"/>
    </row>
    <row r="503" spans="1:18" x14ac:dyDescent="0.35">
      <c r="A503" s="21"/>
      <c r="B503" s="21"/>
      <c r="C503" s="21"/>
      <c r="D503" s="21"/>
      <c r="E503" s="21"/>
      <c r="F503" s="21"/>
      <c r="G503" s="21"/>
      <c r="H503" s="21"/>
      <c r="I503" s="18"/>
      <c r="J503" s="19"/>
      <c r="K503" s="19"/>
      <c r="L503" s="21"/>
      <c r="M503" s="21"/>
      <c r="N503" s="21"/>
      <c r="O503" s="21"/>
      <c r="P503" s="21"/>
      <c r="Q503" s="21"/>
      <c r="R503" s="21"/>
    </row>
    <row r="504" spans="1:18" x14ac:dyDescent="0.35">
      <c r="A504" s="21"/>
      <c r="B504" s="21"/>
      <c r="C504" s="21"/>
      <c r="D504" s="21"/>
      <c r="E504" s="21"/>
      <c r="F504" s="21"/>
      <c r="G504" s="21"/>
      <c r="H504" s="21"/>
      <c r="I504" s="18"/>
      <c r="J504" s="19"/>
      <c r="K504" s="19"/>
      <c r="L504" s="21"/>
      <c r="M504" s="21"/>
      <c r="N504" s="21"/>
      <c r="O504" s="21"/>
      <c r="P504" s="21"/>
      <c r="Q504" s="21"/>
      <c r="R504" s="21"/>
    </row>
    <row r="505" spans="1:18" x14ac:dyDescent="0.35">
      <c r="A505" s="21"/>
      <c r="B505" s="21"/>
      <c r="C505" s="21"/>
      <c r="D505" s="21"/>
      <c r="E505" s="21"/>
      <c r="F505" s="21"/>
      <c r="G505" s="21"/>
      <c r="H505" s="21"/>
      <c r="I505" s="18"/>
      <c r="J505" s="19"/>
      <c r="K505" s="19"/>
      <c r="L505" s="21"/>
      <c r="M505" s="21"/>
      <c r="N505" s="21"/>
      <c r="O505" s="21"/>
      <c r="P505" s="21"/>
      <c r="Q505" s="21"/>
      <c r="R505" s="21"/>
    </row>
    <row r="506" spans="1:18" x14ac:dyDescent="0.35">
      <c r="A506" s="21"/>
      <c r="B506" s="21"/>
      <c r="C506" s="21"/>
      <c r="D506" s="21"/>
      <c r="E506" s="21"/>
      <c r="F506" s="21"/>
      <c r="G506" s="21"/>
      <c r="H506" s="21"/>
      <c r="I506" s="18"/>
      <c r="J506" s="19"/>
      <c r="K506" s="19"/>
      <c r="L506" s="21"/>
      <c r="M506" s="21"/>
      <c r="N506" s="21"/>
      <c r="O506" s="21"/>
      <c r="P506" s="21"/>
      <c r="Q506" s="21"/>
      <c r="R506" s="21"/>
    </row>
    <row r="507" spans="1:18" x14ac:dyDescent="0.35">
      <c r="A507" s="21"/>
      <c r="B507" s="21"/>
      <c r="C507" s="21"/>
      <c r="D507" s="21"/>
      <c r="E507" s="21"/>
      <c r="F507" s="21"/>
      <c r="G507" s="21"/>
      <c r="H507" s="21"/>
      <c r="I507" s="18"/>
      <c r="J507" s="19"/>
      <c r="K507" s="19"/>
      <c r="L507" s="21"/>
      <c r="M507" s="21"/>
      <c r="N507" s="21"/>
      <c r="O507" s="21"/>
      <c r="P507" s="21"/>
      <c r="Q507" s="21"/>
      <c r="R507" s="21"/>
    </row>
    <row r="508" spans="1:18" x14ac:dyDescent="0.35">
      <c r="A508" s="21"/>
      <c r="B508" s="21"/>
      <c r="C508" s="21"/>
      <c r="D508" s="21"/>
      <c r="E508" s="21"/>
      <c r="F508" s="21"/>
      <c r="G508" s="21"/>
      <c r="H508" s="21"/>
      <c r="I508" s="18"/>
      <c r="J508" s="19"/>
      <c r="K508" s="19"/>
      <c r="L508" s="21"/>
      <c r="M508" s="21"/>
      <c r="N508" s="21"/>
      <c r="O508" s="21"/>
      <c r="P508" s="21"/>
      <c r="Q508" s="21"/>
      <c r="R508" s="21"/>
    </row>
    <row r="509" spans="1:18" x14ac:dyDescent="0.35">
      <c r="A509" s="21"/>
      <c r="B509" s="21"/>
      <c r="C509" s="21"/>
      <c r="D509" s="21"/>
      <c r="E509" s="21"/>
      <c r="F509" s="21"/>
      <c r="G509" s="21"/>
      <c r="H509" s="21"/>
      <c r="I509" s="18"/>
      <c r="J509" s="19"/>
      <c r="K509" s="19"/>
      <c r="L509" s="21"/>
      <c r="M509" s="21"/>
      <c r="N509" s="21"/>
      <c r="O509" s="21"/>
      <c r="P509" s="21"/>
      <c r="Q509" s="21"/>
      <c r="R509" s="21"/>
    </row>
    <row r="510" spans="1:18" x14ac:dyDescent="0.35">
      <c r="A510" s="21"/>
      <c r="B510" s="21"/>
      <c r="C510" s="21"/>
      <c r="D510" s="21"/>
      <c r="E510" s="21"/>
      <c r="F510" s="21"/>
      <c r="G510" s="21"/>
      <c r="H510" s="21"/>
      <c r="I510" s="18"/>
      <c r="J510" s="19"/>
      <c r="K510" s="19"/>
      <c r="L510" s="21"/>
      <c r="M510" s="21"/>
      <c r="N510" s="21"/>
      <c r="O510" s="21"/>
      <c r="P510" s="21"/>
      <c r="Q510" s="21"/>
      <c r="R510" s="21"/>
    </row>
    <row r="511" spans="1:18" x14ac:dyDescent="0.35">
      <c r="A511" s="21"/>
      <c r="B511" s="21"/>
      <c r="C511" s="21"/>
      <c r="D511" s="21"/>
      <c r="E511" s="21"/>
      <c r="F511" s="21"/>
      <c r="G511" s="21"/>
      <c r="H511" s="21"/>
      <c r="I511" s="18"/>
      <c r="J511" s="19"/>
      <c r="K511" s="19"/>
      <c r="L511" s="21"/>
      <c r="M511" s="21"/>
      <c r="N511" s="21"/>
      <c r="O511" s="21"/>
      <c r="P511" s="21"/>
      <c r="Q511" s="21"/>
      <c r="R511" s="21"/>
    </row>
    <row r="512" spans="1:18" x14ac:dyDescent="0.35">
      <c r="A512" s="21"/>
      <c r="B512" s="21"/>
      <c r="C512" s="21"/>
      <c r="D512" s="21"/>
      <c r="E512" s="21"/>
      <c r="F512" s="21"/>
      <c r="G512" s="21"/>
      <c r="H512" s="21"/>
      <c r="I512" s="18"/>
      <c r="J512" s="19"/>
      <c r="K512" s="19"/>
      <c r="L512" s="21"/>
      <c r="M512" s="21"/>
      <c r="N512" s="21"/>
      <c r="O512" s="21"/>
      <c r="P512" s="21"/>
      <c r="Q512" s="21"/>
      <c r="R512" s="21"/>
    </row>
    <row r="513" spans="1:18" x14ac:dyDescent="0.35">
      <c r="A513" s="21"/>
      <c r="B513" s="21"/>
      <c r="C513" s="21"/>
      <c r="D513" s="21"/>
      <c r="E513" s="21"/>
      <c r="F513" s="21"/>
      <c r="G513" s="21"/>
      <c r="H513" s="21"/>
      <c r="I513" s="18"/>
      <c r="J513" s="19"/>
      <c r="K513" s="19"/>
      <c r="L513" s="21"/>
      <c r="M513" s="21"/>
      <c r="N513" s="21"/>
      <c r="O513" s="21"/>
      <c r="P513" s="21"/>
      <c r="Q513" s="21"/>
      <c r="R513" s="21"/>
    </row>
    <row r="514" spans="1:18" x14ac:dyDescent="0.35">
      <c r="A514" s="21"/>
      <c r="B514" s="21"/>
      <c r="C514" s="21"/>
      <c r="D514" s="21"/>
      <c r="E514" s="21"/>
      <c r="F514" s="21"/>
      <c r="G514" s="21"/>
      <c r="H514" s="21"/>
      <c r="I514" s="18"/>
      <c r="J514" s="19"/>
      <c r="K514" s="19"/>
      <c r="L514" s="21"/>
      <c r="M514" s="21"/>
      <c r="N514" s="21"/>
      <c r="O514" s="21"/>
      <c r="P514" s="21"/>
      <c r="Q514" s="21"/>
      <c r="R514" s="21"/>
    </row>
    <row r="515" spans="1:18" x14ac:dyDescent="0.35">
      <c r="A515" s="21"/>
      <c r="B515" s="21"/>
      <c r="C515" s="21"/>
      <c r="D515" s="21"/>
      <c r="E515" s="21"/>
      <c r="F515" s="21"/>
      <c r="G515" s="21"/>
      <c r="H515" s="21"/>
      <c r="I515" s="18"/>
      <c r="J515" s="19"/>
      <c r="K515" s="19"/>
      <c r="L515" s="21"/>
      <c r="M515" s="21"/>
      <c r="N515" s="21"/>
      <c r="O515" s="21"/>
      <c r="P515" s="21"/>
      <c r="Q515" s="21"/>
      <c r="R515" s="21"/>
    </row>
    <row r="516" spans="1:18" x14ac:dyDescent="0.35">
      <c r="A516" s="21"/>
      <c r="B516" s="21"/>
      <c r="C516" s="21"/>
      <c r="D516" s="21"/>
      <c r="E516" s="21"/>
      <c r="F516" s="21"/>
      <c r="G516" s="21"/>
      <c r="H516" s="21"/>
      <c r="I516" s="18"/>
      <c r="J516" s="19"/>
      <c r="K516" s="19"/>
      <c r="L516" s="21"/>
      <c r="M516" s="21"/>
      <c r="N516" s="21"/>
      <c r="O516" s="21"/>
      <c r="P516" s="21"/>
      <c r="Q516" s="21"/>
      <c r="R516" s="21"/>
    </row>
    <row r="517" spans="1:18" x14ac:dyDescent="0.35">
      <c r="A517" s="21"/>
      <c r="B517" s="21"/>
      <c r="C517" s="21"/>
      <c r="D517" s="21"/>
      <c r="E517" s="21"/>
      <c r="F517" s="21"/>
      <c r="G517" s="21"/>
      <c r="H517" s="21"/>
      <c r="I517" s="18"/>
      <c r="J517" s="19"/>
      <c r="K517" s="19"/>
      <c r="L517" s="21"/>
      <c r="M517" s="21"/>
      <c r="N517" s="21"/>
      <c r="O517" s="21"/>
      <c r="P517" s="21"/>
      <c r="Q517" s="21"/>
      <c r="R517" s="21"/>
    </row>
    <row r="518" spans="1:18" x14ac:dyDescent="0.35">
      <c r="A518" s="21"/>
      <c r="B518" s="21"/>
      <c r="C518" s="21"/>
      <c r="D518" s="21"/>
      <c r="E518" s="21"/>
      <c r="F518" s="21"/>
      <c r="G518" s="21"/>
      <c r="H518" s="21"/>
      <c r="I518" s="18"/>
      <c r="J518" s="19"/>
      <c r="K518" s="19"/>
      <c r="L518" s="21"/>
      <c r="M518" s="21"/>
      <c r="N518" s="21"/>
      <c r="O518" s="21"/>
      <c r="P518" s="21"/>
      <c r="Q518" s="21"/>
      <c r="R518" s="21"/>
    </row>
    <row r="519" spans="1:18" x14ac:dyDescent="0.35">
      <c r="A519" s="21"/>
      <c r="B519" s="21"/>
      <c r="C519" s="21"/>
      <c r="D519" s="21"/>
      <c r="E519" s="21"/>
      <c r="F519" s="21"/>
      <c r="G519" s="21"/>
      <c r="H519" s="21"/>
      <c r="I519" s="18"/>
      <c r="J519" s="19"/>
      <c r="K519" s="19"/>
      <c r="L519" s="21"/>
      <c r="M519" s="21"/>
      <c r="N519" s="21"/>
      <c r="O519" s="21"/>
      <c r="P519" s="21"/>
      <c r="Q519" s="21"/>
      <c r="R519" s="21"/>
    </row>
    <row r="520" spans="1:18" x14ac:dyDescent="0.35">
      <c r="A520" s="21"/>
      <c r="B520" s="21"/>
      <c r="C520" s="21"/>
      <c r="D520" s="21"/>
      <c r="E520" s="21"/>
      <c r="F520" s="21"/>
      <c r="G520" s="21"/>
      <c r="H520" s="21"/>
      <c r="I520" s="18"/>
      <c r="J520" s="19"/>
      <c r="K520" s="19"/>
      <c r="L520" s="21"/>
      <c r="M520" s="21"/>
      <c r="N520" s="21"/>
      <c r="O520" s="21"/>
      <c r="P520" s="21"/>
      <c r="Q520" s="21"/>
      <c r="R520" s="21"/>
    </row>
    <row r="521" spans="1:18" x14ac:dyDescent="0.35">
      <c r="A521" s="21"/>
      <c r="B521" s="21"/>
      <c r="C521" s="21"/>
      <c r="D521" s="21"/>
      <c r="E521" s="21"/>
      <c r="F521" s="21"/>
      <c r="G521" s="21"/>
      <c r="H521" s="21"/>
      <c r="I521" s="18"/>
      <c r="J521" s="19"/>
      <c r="K521" s="19"/>
      <c r="L521" s="21"/>
      <c r="M521" s="21"/>
      <c r="N521" s="21"/>
      <c r="O521" s="21"/>
      <c r="P521" s="21"/>
      <c r="Q521" s="21"/>
      <c r="R521" s="21"/>
    </row>
    <row r="522" spans="1:18" x14ac:dyDescent="0.35">
      <c r="A522" s="21"/>
      <c r="B522" s="21"/>
      <c r="C522" s="21"/>
      <c r="D522" s="21"/>
      <c r="E522" s="21"/>
      <c r="F522" s="21"/>
      <c r="G522" s="21"/>
      <c r="H522" s="21"/>
      <c r="I522" s="18"/>
      <c r="J522" s="19"/>
      <c r="K522" s="19"/>
      <c r="L522" s="21"/>
      <c r="M522" s="21"/>
      <c r="N522" s="21"/>
      <c r="O522" s="21"/>
      <c r="P522" s="21"/>
      <c r="Q522" s="21"/>
      <c r="R522" s="21"/>
    </row>
    <row r="523" spans="1:18" x14ac:dyDescent="0.35">
      <c r="A523" s="21"/>
      <c r="B523" s="21"/>
      <c r="C523" s="21"/>
      <c r="D523" s="21"/>
      <c r="E523" s="21"/>
      <c r="F523" s="21"/>
      <c r="G523" s="21"/>
      <c r="H523" s="21"/>
      <c r="I523" s="18"/>
      <c r="J523" s="19"/>
      <c r="K523" s="19"/>
      <c r="L523" s="21"/>
      <c r="M523" s="21"/>
      <c r="N523" s="21"/>
      <c r="O523" s="21"/>
      <c r="P523" s="21"/>
      <c r="Q523" s="21"/>
      <c r="R523" s="21"/>
    </row>
    <row r="524" spans="1:18" x14ac:dyDescent="0.35">
      <c r="A524" s="21"/>
      <c r="B524" s="21"/>
      <c r="C524" s="21"/>
      <c r="D524" s="21"/>
      <c r="E524" s="21"/>
      <c r="F524" s="21"/>
      <c r="G524" s="21"/>
      <c r="H524" s="21"/>
      <c r="I524" s="18"/>
      <c r="J524" s="19"/>
      <c r="K524" s="19"/>
      <c r="L524" s="21"/>
      <c r="M524" s="21"/>
      <c r="N524" s="21"/>
      <c r="O524" s="21"/>
      <c r="P524" s="21"/>
      <c r="Q524" s="21"/>
      <c r="R524" s="21"/>
    </row>
    <row r="525" spans="1:18" x14ac:dyDescent="0.35">
      <c r="A525" s="21"/>
      <c r="B525" s="21"/>
      <c r="C525" s="21"/>
      <c r="D525" s="21"/>
      <c r="E525" s="21"/>
      <c r="F525" s="21"/>
      <c r="G525" s="21"/>
      <c r="H525" s="21"/>
      <c r="I525" s="18"/>
      <c r="J525" s="19"/>
      <c r="K525" s="19"/>
      <c r="L525" s="21"/>
      <c r="M525" s="21"/>
      <c r="N525" s="21"/>
      <c r="O525" s="21"/>
      <c r="P525" s="21"/>
      <c r="Q525" s="21"/>
      <c r="R525" s="21"/>
    </row>
    <row r="526" spans="1:18" x14ac:dyDescent="0.35">
      <c r="A526" s="21"/>
      <c r="B526" s="21"/>
      <c r="C526" s="21"/>
      <c r="D526" s="21"/>
      <c r="E526" s="21"/>
      <c r="F526" s="21"/>
      <c r="G526" s="21"/>
      <c r="H526" s="21"/>
      <c r="I526" s="18"/>
      <c r="J526" s="19"/>
      <c r="K526" s="19"/>
      <c r="L526" s="21"/>
      <c r="M526" s="21"/>
      <c r="N526" s="21"/>
      <c r="O526" s="21"/>
      <c r="P526" s="21"/>
      <c r="Q526" s="21"/>
      <c r="R526" s="21"/>
    </row>
    <row r="527" spans="1:18" x14ac:dyDescent="0.35">
      <c r="A527" s="21"/>
      <c r="B527" s="21"/>
      <c r="C527" s="21"/>
      <c r="D527" s="21"/>
      <c r="E527" s="21"/>
      <c r="F527" s="21"/>
      <c r="G527" s="21"/>
      <c r="H527" s="21"/>
      <c r="I527" s="18"/>
      <c r="J527" s="19"/>
      <c r="K527" s="19"/>
      <c r="L527" s="21"/>
      <c r="M527" s="21"/>
      <c r="N527" s="21"/>
      <c r="O527" s="21"/>
      <c r="P527" s="21"/>
      <c r="Q527" s="21"/>
      <c r="R527" s="21"/>
    </row>
    <row r="528" spans="1:18" x14ac:dyDescent="0.35">
      <c r="A528" s="21"/>
      <c r="B528" s="21"/>
      <c r="C528" s="21"/>
      <c r="D528" s="21"/>
      <c r="E528" s="21"/>
      <c r="F528" s="21"/>
      <c r="G528" s="21"/>
      <c r="H528" s="21"/>
      <c r="I528" s="18"/>
      <c r="J528" s="19"/>
      <c r="K528" s="19"/>
      <c r="L528" s="21"/>
      <c r="M528" s="21"/>
      <c r="N528" s="21"/>
      <c r="O528" s="21"/>
      <c r="P528" s="21"/>
      <c r="Q528" s="21"/>
      <c r="R528" s="21"/>
    </row>
    <row r="529" spans="1:18" x14ac:dyDescent="0.35">
      <c r="A529" s="21"/>
      <c r="B529" s="21"/>
      <c r="C529" s="21"/>
      <c r="D529" s="21"/>
      <c r="E529" s="21"/>
      <c r="F529" s="21"/>
      <c r="G529" s="21"/>
      <c r="H529" s="21"/>
      <c r="I529" s="18"/>
      <c r="J529" s="19"/>
      <c r="K529" s="19"/>
      <c r="L529" s="21"/>
      <c r="M529" s="21"/>
      <c r="N529" s="21"/>
      <c r="O529" s="21"/>
      <c r="P529" s="21"/>
      <c r="Q529" s="21"/>
      <c r="R529" s="21"/>
    </row>
    <row r="530" spans="1:18" x14ac:dyDescent="0.35">
      <c r="A530" s="21"/>
      <c r="B530" s="21"/>
      <c r="C530" s="21"/>
      <c r="D530" s="21"/>
      <c r="E530" s="21"/>
      <c r="F530" s="21"/>
      <c r="G530" s="21"/>
      <c r="H530" s="21"/>
      <c r="I530" s="18"/>
      <c r="J530" s="19"/>
      <c r="K530" s="19"/>
      <c r="L530" s="21"/>
      <c r="M530" s="21"/>
      <c r="N530" s="21"/>
      <c r="O530" s="21"/>
      <c r="P530" s="21"/>
      <c r="Q530" s="21"/>
      <c r="R530" s="21"/>
    </row>
    <row r="531" spans="1:18" x14ac:dyDescent="0.35">
      <c r="A531" s="21"/>
      <c r="B531" s="21"/>
      <c r="C531" s="21"/>
      <c r="D531" s="21"/>
      <c r="E531" s="21"/>
      <c r="F531" s="21"/>
      <c r="G531" s="21"/>
      <c r="H531" s="21"/>
      <c r="I531" s="18"/>
      <c r="J531" s="19"/>
      <c r="K531" s="19"/>
      <c r="L531" s="21"/>
      <c r="M531" s="21"/>
      <c r="N531" s="21"/>
      <c r="O531" s="21"/>
      <c r="P531" s="21"/>
      <c r="Q531" s="21"/>
      <c r="R531" s="21"/>
    </row>
    <row r="532" spans="1:18" x14ac:dyDescent="0.35">
      <c r="A532" s="21"/>
      <c r="B532" s="21"/>
      <c r="C532" s="21"/>
      <c r="D532" s="21"/>
      <c r="E532" s="21"/>
      <c r="F532" s="21"/>
      <c r="G532" s="21"/>
      <c r="H532" s="21"/>
      <c r="I532" s="18"/>
      <c r="J532" s="19"/>
      <c r="K532" s="19"/>
      <c r="L532" s="21"/>
      <c r="M532" s="21"/>
      <c r="N532" s="21"/>
      <c r="O532" s="21"/>
      <c r="P532" s="21"/>
      <c r="Q532" s="21"/>
      <c r="R532" s="21"/>
    </row>
    <row r="533" spans="1:18" x14ac:dyDescent="0.35">
      <c r="A533" s="21"/>
      <c r="B533" s="21"/>
      <c r="C533" s="21"/>
      <c r="D533" s="21"/>
      <c r="E533" s="21"/>
      <c r="F533" s="21"/>
      <c r="G533" s="21"/>
      <c r="H533" s="21"/>
      <c r="I533" s="18"/>
      <c r="J533" s="19"/>
      <c r="K533" s="19"/>
      <c r="L533" s="21"/>
      <c r="M533" s="21"/>
      <c r="N533" s="21"/>
      <c r="O533" s="21"/>
      <c r="P533" s="21"/>
      <c r="Q533" s="21"/>
      <c r="R533" s="21"/>
    </row>
    <row r="534" spans="1:18" x14ac:dyDescent="0.35">
      <c r="A534" s="21"/>
      <c r="B534" s="21"/>
      <c r="C534" s="21"/>
      <c r="D534" s="21"/>
      <c r="E534" s="21"/>
      <c r="F534" s="21"/>
      <c r="G534" s="21"/>
      <c r="H534" s="21"/>
      <c r="I534" s="18"/>
      <c r="J534" s="19"/>
      <c r="K534" s="19"/>
      <c r="L534" s="21"/>
      <c r="M534" s="21"/>
      <c r="N534" s="21"/>
      <c r="O534" s="21"/>
      <c r="P534" s="21"/>
      <c r="Q534" s="21"/>
      <c r="R534" s="21"/>
    </row>
    <row r="535" spans="1:18" x14ac:dyDescent="0.35">
      <c r="A535" s="21"/>
      <c r="B535" s="21"/>
      <c r="C535" s="21"/>
      <c r="D535" s="21"/>
      <c r="E535" s="21"/>
      <c r="F535" s="21"/>
      <c r="G535" s="21"/>
      <c r="H535" s="21"/>
      <c r="I535" s="18"/>
      <c r="J535" s="19"/>
      <c r="K535" s="19"/>
      <c r="L535" s="21"/>
      <c r="M535" s="21"/>
      <c r="N535" s="21"/>
      <c r="O535" s="21"/>
      <c r="P535" s="21"/>
      <c r="Q535" s="21"/>
      <c r="R535" s="21"/>
    </row>
    <row r="536" spans="1:18" x14ac:dyDescent="0.35">
      <c r="A536" s="21"/>
      <c r="B536" s="21"/>
      <c r="C536" s="21"/>
      <c r="D536" s="21"/>
      <c r="E536" s="21"/>
      <c r="F536" s="21"/>
      <c r="G536" s="21"/>
      <c r="H536" s="21"/>
      <c r="I536" s="18"/>
      <c r="J536" s="19"/>
      <c r="K536" s="19"/>
      <c r="L536" s="21"/>
      <c r="M536" s="21"/>
      <c r="N536" s="21"/>
      <c r="O536" s="21"/>
      <c r="P536" s="21"/>
      <c r="Q536" s="21"/>
      <c r="R536" s="21"/>
    </row>
    <row r="537" spans="1:18" x14ac:dyDescent="0.35">
      <c r="A537" s="21"/>
      <c r="B537" s="21"/>
      <c r="C537" s="21"/>
      <c r="D537" s="21"/>
      <c r="E537" s="21"/>
      <c r="F537" s="21"/>
      <c r="G537" s="21"/>
      <c r="H537" s="21"/>
      <c r="I537" s="18"/>
      <c r="J537" s="19"/>
      <c r="K537" s="19"/>
      <c r="L537" s="21"/>
      <c r="M537" s="21"/>
      <c r="N537" s="21"/>
      <c r="O537" s="21"/>
      <c r="P537" s="21"/>
      <c r="Q537" s="21"/>
      <c r="R537" s="21"/>
    </row>
    <row r="538" spans="1:18" x14ac:dyDescent="0.35">
      <c r="A538" s="21"/>
      <c r="B538" s="21"/>
      <c r="C538" s="21"/>
      <c r="D538" s="21"/>
      <c r="E538" s="21"/>
      <c r="F538" s="21"/>
      <c r="G538" s="21"/>
      <c r="H538" s="21"/>
      <c r="I538" s="18"/>
      <c r="J538" s="19"/>
      <c r="K538" s="19"/>
      <c r="L538" s="21"/>
      <c r="M538" s="21"/>
      <c r="N538" s="21"/>
      <c r="O538" s="21"/>
      <c r="P538" s="21"/>
      <c r="Q538" s="21"/>
      <c r="R538" s="21"/>
    </row>
    <row r="539" spans="1:18" x14ac:dyDescent="0.35">
      <c r="A539" s="21"/>
      <c r="B539" s="21"/>
      <c r="C539" s="21"/>
      <c r="D539" s="21"/>
      <c r="E539" s="21"/>
      <c r="F539" s="21"/>
      <c r="G539" s="21"/>
      <c r="H539" s="21"/>
      <c r="I539" s="18"/>
      <c r="J539" s="19"/>
      <c r="K539" s="19"/>
      <c r="L539" s="21"/>
      <c r="M539" s="21"/>
      <c r="N539" s="21"/>
      <c r="O539" s="21"/>
      <c r="P539" s="21"/>
      <c r="Q539" s="21"/>
      <c r="R539" s="21"/>
    </row>
    <row r="540" spans="1:18" x14ac:dyDescent="0.35">
      <c r="A540" s="21"/>
      <c r="B540" s="21"/>
      <c r="C540" s="21"/>
      <c r="D540" s="21"/>
      <c r="E540" s="21"/>
      <c r="F540" s="21"/>
      <c r="G540" s="21"/>
      <c r="H540" s="21"/>
      <c r="I540" s="18"/>
      <c r="J540" s="19"/>
      <c r="K540" s="19"/>
      <c r="L540" s="21"/>
      <c r="M540" s="21"/>
      <c r="N540" s="21"/>
      <c r="O540" s="21"/>
      <c r="P540" s="21"/>
      <c r="Q540" s="21"/>
      <c r="R540" s="21"/>
    </row>
    <row r="541" spans="1:18" x14ac:dyDescent="0.35">
      <c r="A541" s="21"/>
      <c r="B541" s="21"/>
      <c r="C541" s="21"/>
      <c r="D541" s="21"/>
      <c r="E541" s="21"/>
      <c r="F541" s="21"/>
      <c r="G541" s="21"/>
      <c r="H541" s="21"/>
      <c r="I541" s="18"/>
      <c r="J541" s="19"/>
      <c r="K541" s="19"/>
      <c r="L541" s="21"/>
      <c r="M541" s="21"/>
      <c r="N541" s="21"/>
      <c r="O541" s="21"/>
      <c r="P541" s="21"/>
      <c r="Q541" s="21"/>
      <c r="R541" s="21"/>
    </row>
    <row r="542" spans="1:18" x14ac:dyDescent="0.35">
      <c r="A542" s="21"/>
      <c r="B542" s="21"/>
      <c r="C542" s="21"/>
      <c r="D542" s="21"/>
      <c r="E542" s="21"/>
      <c r="F542" s="21"/>
      <c r="G542" s="21"/>
      <c r="H542" s="21"/>
      <c r="I542" s="18"/>
      <c r="J542" s="19"/>
      <c r="K542" s="19"/>
      <c r="L542" s="21"/>
      <c r="M542" s="21"/>
      <c r="N542" s="21"/>
      <c r="O542" s="21"/>
      <c r="P542" s="21"/>
      <c r="Q542" s="21"/>
      <c r="R542" s="21"/>
    </row>
    <row r="543" spans="1:18" x14ac:dyDescent="0.35">
      <c r="A543" s="21"/>
      <c r="B543" s="21"/>
      <c r="C543" s="21"/>
      <c r="D543" s="21"/>
      <c r="E543" s="21"/>
      <c r="F543" s="21"/>
      <c r="G543" s="21"/>
      <c r="H543" s="21"/>
      <c r="I543" s="18"/>
      <c r="J543" s="19"/>
      <c r="K543" s="19"/>
      <c r="L543" s="21"/>
      <c r="M543" s="21"/>
      <c r="N543" s="21"/>
      <c r="O543" s="21"/>
      <c r="P543" s="21"/>
      <c r="Q543" s="21"/>
      <c r="R543" s="21"/>
    </row>
    <row r="544" spans="1:18" x14ac:dyDescent="0.35">
      <c r="A544" s="21"/>
      <c r="B544" s="21"/>
      <c r="C544" s="21"/>
      <c r="D544" s="21"/>
      <c r="E544" s="21"/>
      <c r="F544" s="21"/>
      <c r="G544" s="21"/>
      <c r="H544" s="21"/>
      <c r="I544" s="18"/>
      <c r="J544" s="19"/>
      <c r="K544" s="19"/>
      <c r="L544" s="21"/>
      <c r="M544" s="21"/>
      <c r="N544" s="21"/>
      <c r="O544" s="21"/>
      <c r="P544" s="21"/>
      <c r="Q544" s="21"/>
      <c r="R544" s="21"/>
    </row>
    <row r="545" spans="1:18" x14ac:dyDescent="0.35">
      <c r="A545" s="21"/>
      <c r="B545" s="21"/>
      <c r="C545" s="21"/>
      <c r="D545" s="21"/>
      <c r="E545" s="21"/>
      <c r="F545" s="21"/>
      <c r="G545" s="21"/>
      <c r="H545" s="21"/>
      <c r="I545" s="18"/>
      <c r="J545" s="19"/>
      <c r="K545" s="19"/>
      <c r="L545" s="21"/>
      <c r="M545" s="21"/>
      <c r="N545" s="21"/>
      <c r="O545" s="21"/>
      <c r="P545" s="21"/>
      <c r="Q545" s="21"/>
      <c r="R545" s="21"/>
    </row>
    <row r="546" spans="1:18" x14ac:dyDescent="0.35">
      <c r="A546" s="21"/>
      <c r="B546" s="21"/>
      <c r="C546" s="21"/>
      <c r="D546" s="21"/>
      <c r="E546" s="21"/>
      <c r="F546" s="21"/>
      <c r="G546" s="21"/>
      <c r="H546" s="21"/>
      <c r="I546" s="18"/>
      <c r="J546" s="19"/>
      <c r="K546" s="19"/>
      <c r="L546" s="21"/>
      <c r="M546" s="21"/>
      <c r="N546" s="21"/>
      <c r="O546" s="21"/>
      <c r="P546" s="21"/>
      <c r="Q546" s="21"/>
      <c r="R546" s="21"/>
    </row>
    <row r="547" spans="1:18" x14ac:dyDescent="0.35">
      <c r="A547" s="21"/>
      <c r="B547" s="21"/>
      <c r="C547" s="21"/>
      <c r="D547" s="21"/>
      <c r="E547" s="21"/>
      <c r="F547" s="21"/>
      <c r="G547" s="21"/>
      <c r="H547" s="21"/>
      <c r="I547" s="18"/>
      <c r="J547" s="19"/>
      <c r="K547" s="19"/>
      <c r="L547" s="21"/>
      <c r="M547" s="21"/>
      <c r="N547" s="21"/>
      <c r="O547" s="21"/>
      <c r="P547" s="21"/>
      <c r="Q547" s="21"/>
      <c r="R547" s="21"/>
    </row>
    <row r="548" spans="1:18" x14ac:dyDescent="0.35">
      <c r="A548" s="21"/>
      <c r="B548" s="21"/>
      <c r="C548" s="21"/>
      <c r="D548" s="21"/>
      <c r="E548" s="21"/>
      <c r="F548" s="21"/>
      <c r="G548" s="21"/>
      <c r="H548" s="21"/>
      <c r="I548" s="18"/>
      <c r="J548" s="19"/>
      <c r="K548" s="19"/>
      <c r="L548" s="21"/>
      <c r="M548" s="21"/>
      <c r="N548" s="21"/>
      <c r="O548" s="21"/>
      <c r="P548" s="21"/>
      <c r="Q548" s="21"/>
      <c r="R548" s="21"/>
    </row>
    <row r="549" spans="1:18" x14ac:dyDescent="0.35">
      <c r="A549" s="21"/>
      <c r="B549" s="21"/>
      <c r="C549" s="21"/>
      <c r="D549" s="21"/>
      <c r="E549" s="21"/>
      <c r="F549" s="21"/>
      <c r="G549" s="21"/>
      <c r="H549" s="21"/>
      <c r="I549" s="18"/>
      <c r="J549" s="19"/>
      <c r="K549" s="19"/>
      <c r="L549" s="21"/>
      <c r="M549" s="21"/>
      <c r="N549" s="21"/>
      <c r="O549" s="21"/>
      <c r="P549" s="21"/>
      <c r="Q549" s="21"/>
      <c r="R549" s="21"/>
    </row>
    <row r="550" spans="1:18" x14ac:dyDescent="0.35">
      <c r="A550" s="21"/>
      <c r="B550" s="21"/>
      <c r="C550" s="21"/>
      <c r="D550" s="21"/>
      <c r="E550" s="21"/>
      <c r="F550" s="21"/>
      <c r="G550" s="21"/>
      <c r="H550" s="21"/>
      <c r="I550" s="18"/>
      <c r="J550" s="19"/>
      <c r="K550" s="19"/>
      <c r="L550" s="21"/>
      <c r="M550" s="21"/>
      <c r="N550" s="21"/>
      <c r="O550" s="21"/>
      <c r="P550" s="21"/>
      <c r="Q550" s="21"/>
      <c r="R550" s="21"/>
    </row>
    <row r="551" spans="1:18" x14ac:dyDescent="0.35">
      <c r="A551" s="21"/>
      <c r="B551" s="21"/>
      <c r="C551" s="21"/>
      <c r="D551" s="21"/>
      <c r="E551" s="21"/>
      <c r="F551" s="21"/>
      <c r="G551" s="21"/>
      <c r="H551" s="21"/>
      <c r="I551" s="18"/>
      <c r="J551" s="19"/>
      <c r="K551" s="19"/>
      <c r="L551" s="21"/>
      <c r="M551" s="21"/>
      <c r="N551" s="21"/>
      <c r="O551" s="21"/>
      <c r="P551" s="21"/>
      <c r="Q551" s="21"/>
      <c r="R551" s="21"/>
    </row>
    <row r="552" spans="1:18" x14ac:dyDescent="0.35">
      <c r="A552" s="21"/>
      <c r="B552" s="21"/>
      <c r="C552" s="21"/>
      <c r="D552" s="21"/>
      <c r="E552" s="21"/>
      <c r="F552" s="21"/>
      <c r="G552" s="21"/>
      <c r="H552" s="21"/>
      <c r="I552" s="18"/>
      <c r="J552" s="19"/>
      <c r="K552" s="19"/>
      <c r="L552" s="21"/>
      <c r="M552" s="21"/>
      <c r="N552" s="21"/>
      <c r="O552" s="21"/>
      <c r="P552" s="21"/>
      <c r="Q552" s="21"/>
      <c r="R552" s="21"/>
    </row>
    <row r="553" spans="1:18" x14ac:dyDescent="0.35">
      <c r="A553" s="21"/>
      <c r="B553" s="21"/>
      <c r="C553" s="21"/>
      <c r="D553" s="21"/>
      <c r="E553" s="21"/>
      <c r="F553" s="21"/>
      <c r="G553" s="21"/>
      <c r="H553" s="21"/>
      <c r="I553" s="18"/>
      <c r="J553" s="19"/>
      <c r="K553" s="19"/>
      <c r="L553" s="21"/>
      <c r="M553" s="21"/>
      <c r="N553" s="21"/>
      <c r="O553" s="21"/>
      <c r="P553" s="21"/>
      <c r="Q553" s="21"/>
      <c r="R553" s="21"/>
    </row>
    <row r="554" spans="1:18" x14ac:dyDescent="0.35">
      <c r="A554" s="21"/>
      <c r="B554" s="21"/>
      <c r="C554" s="21"/>
      <c r="D554" s="21"/>
      <c r="E554" s="21"/>
      <c r="F554" s="21"/>
      <c r="G554" s="21"/>
      <c r="H554" s="21"/>
      <c r="I554" s="18"/>
      <c r="J554" s="19"/>
      <c r="K554" s="19"/>
      <c r="L554" s="21"/>
      <c r="M554" s="21"/>
      <c r="N554" s="21"/>
      <c r="O554" s="21"/>
      <c r="P554" s="21"/>
      <c r="Q554" s="21"/>
      <c r="R554" s="21"/>
    </row>
    <row r="555" spans="1:18" x14ac:dyDescent="0.35">
      <c r="A555" s="21"/>
      <c r="B555" s="21"/>
      <c r="C555" s="21"/>
      <c r="D555" s="21"/>
      <c r="E555" s="21"/>
      <c r="F555" s="21"/>
      <c r="G555" s="21"/>
      <c r="H555" s="21"/>
      <c r="I555" s="18"/>
      <c r="J555" s="19"/>
      <c r="K555" s="19"/>
      <c r="L555" s="21"/>
      <c r="M555" s="21"/>
      <c r="N555" s="21"/>
      <c r="O555" s="21"/>
      <c r="P555" s="21"/>
      <c r="Q555" s="21"/>
      <c r="R555" s="21"/>
    </row>
    <row r="556" spans="1:18" x14ac:dyDescent="0.35">
      <c r="A556" s="21"/>
      <c r="B556" s="21"/>
      <c r="C556" s="21"/>
      <c r="D556" s="21"/>
      <c r="E556" s="21"/>
      <c r="F556" s="21"/>
      <c r="G556" s="21"/>
      <c r="H556" s="21"/>
      <c r="I556" s="18"/>
      <c r="J556" s="19"/>
      <c r="K556" s="19"/>
      <c r="L556" s="21"/>
      <c r="M556" s="21"/>
      <c r="N556" s="21"/>
      <c r="O556" s="21"/>
      <c r="P556" s="21"/>
      <c r="Q556" s="21"/>
      <c r="R556" s="21"/>
    </row>
    <row r="557" spans="1:18" x14ac:dyDescent="0.35">
      <c r="A557" s="21"/>
      <c r="B557" s="21"/>
      <c r="C557" s="21"/>
      <c r="D557" s="21"/>
      <c r="E557" s="21"/>
      <c r="F557" s="21"/>
      <c r="G557" s="21"/>
      <c r="H557" s="21"/>
      <c r="I557" s="18"/>
      <c r="J557" s="19"/>
      <c r="K557" s="19"/>
      <c r="L557" s="21"/>
      <c r="M557" s="21"/>
      <c r="N557" s="21"/>
      <c r="O557" s="21"/>
      <c r="P557" s="21"/>
      <c r="Q557" s="21"/>
      <c r="R557" s="21"/>
    </row>
    <row r="558" spans="1:18" x14ac:dyDescent="0.35">
      <c r="A558" s="21"/>
      <c r="B558" s="21"/>
      <c r="C558" s="21"/>
      <c r="D558" s="21"/>
      <c r="E558" s="21"/>
      <c r="F558" s="21"/>
      <c r="G558" s="21"/>
      <c r="H558" s="21"/>
      <c r="I558" s="18"/>
      <c r="J558" s="19"/>
      <c r="K558" s="19"/>
      <c r="L558" s="21"/>
      <c r="M558" s="21"/>
      <c r="N558" s="21"/>
      <c r="O558" s="21"/>
      <c r="P558" s="21"/>
      <c r="Q558" s="21"/>
      <c r="R558" s="21"/>
    </row>
    <row r="559" spans="1:18" x14ac:dyDescent="0.35">
      <c r="A559" s="21"/>
      <c r="B559" s="21"/>
      <c r="C559" s="21"/>
      <c r="D559" s="21"/>
      <c r="E559" s="21"/>
      <c r="F559" s="21"/>
      <c r="G559" s="21"/>
      <c r="H559" s="21"/>
      <c r="I559" s="18"/>
      <c r="J559" s="19"/>
      <c r="K559" s="19"/>
      <c r="L559" s="21"/>
      <c r="M559" s="21"/>
      <c r="N559" s="21"/>
      <c r="O559" s="21"/>
      <c r="P559" s="21"/>
      <c r="Q559" s="21"/>
      <c r="R559" s="21"/>
    </row>
    <row r="560" spans="1:18" x14ac:dyDescent="0.35">
      <c r="A560" s="21"/>
      <c r="B560" s="21"/>
      <c r="C560" s="21"/>
      <c r="D560" s="21"/>
      <c r="E560" s="21"/>
      <c r="F560" s="21"/>
      <c r="G560" s="21"/>
      <c r="H560" s="21"/>
      <c r="I560" s="18"/>
      <c r="J560" s="19"/>
      <c r="K560" s="19"/>
      <c r="L560" s="21"/>
      <c r="M560" s="21"/>
      <c r="N560" s="21"/>
      <c r="O560" s="21"/>
      <c r="P560" s="21"/>
      <c r="Q560" s="21"/>
      <c r="R560" s="21"/>
    </row>
    <row r="561" spans="1:18" x14ac:dyDescent="0.35">
      <c r="A561" s="21"/>
      <c r="B561" s="21"/>
      <c r="C561" s="21"/>
      <c r="D561" s="21"/>
      <c r="E561" s="21"/>
      <c r="F561" s="21"/>
      <c r="G561" s="21"/>
      <c r="H561" s="21"/>
      <c r="I561" s="18"/>
      <c r="J561" s="19"/>
      <c r="K561" s="19"/>
      <c r="L561" s="21"/>
      <c r="M561" s="21"/>
      <c r="N561" s="21"/>
      <c r="O561" s="21"/>
      <c r="P561" s="21"/>
      <c r="Q561" s="21"/>
      <c r="R561" s="21"/>
    </row>
    <row r="562" spans="1:18" x14ac:dyDescent="0.35">
      <c r="A562" s="21"/>
      <c r="B562" s="21"/>
      <c r="C562" s="21"/>
      <c r="D562" s="21"/>
      <c r="E562" s="21"/>
      <c r="F562" s="21"/>
      <c r="G562" s="21"/>
      <c r="H562" s="21"/>
      <c r="I562" s="18"/>
      <c r="J562" s="19"/>
      <c r="K562" s="19"/>
      <c r="L562" s="21"/>
      <c r="M562" s="21"/>
      <c r="N562" s="21"/>
      <c r="O562" s="21"/>
      <c r="P562" s="21"/>
      <c r="Q562" s="21"/>
      <c r="R562" s="21"/>
    </row>
    <row r="563" spans="1:18" x14ac:dyDescent="0.35">
      <c r="A563" s="21"/>
      <c r="B563" s="21"/>
      <c r="C563" s="21"/>
      <c r="D563" s="21"/>
      <c r="E563" s="21"/>
      <c r="F563" s="21"/>
      <c r="G563" s="21"/>
      <c r="H563" s="21"/>
      <c r="I563" s="18"/>
      <c r="J563" s="19"/>
      <c r="K563" s="19"/>
      <c r="L563" s="21"/>
      <c r="M563" s="21"/>
      <c r="N563" s="21"/>
      <c r="O563" s="21"/>
      <c r="P563" s="21"/>
      <c r="Q563" s="21"/>
      <c r="R563" s="21"/>
    </row>
    <row r="564" spans="1:18" x14ac:dyDescent="0.35">
      <c r="A564" s="21"/>
      <c r="B564" s="21"/>
      <c r="C564" s="21"/>
      <c r="D564" s="21"/>
      <c r="E564" s="21"/>
      <c r="F564" s="21"/>
      <c r="G564" s="21"/>
      <c r="H564" s="21"/>
      <c r="I564" s="18"/>
      <c r="J564" s="19"/>
      <c r="K564" s="19"/>
      <c r="L564" s="21"/>
      <c r="M564" s="21"/>
      <c r="N564" s="21"/>
      <c r="O564" s="21"/>
      <c r="P564" s="21"/>
      <c r="Q564" s="21"/>
      <c r="R564" s="21"/>
    </row>
    <row r="565" spans="1:18" x14ac:dyDescent="0.35">
      <c r="A565" s="21"/>
      <c r="B565" s="21"/>
      <c r="C565" s="21"/>
      <c r="D565" s="21"/>
      <c r="E565" s="21"/>
      <c r="F565" s="21"/>
      <c r="G565" s="21"/>
      <c r="H565" s="21"/>
      <c r="I565" s="18"/>
      <c r="J565" s="19"/>
      <c r="K565" s="19"/>
      <c r="L565" s="21"/>
      <c r="M565" s="21"/>
      <c r="N565" s="21"/>
      <c r="O565" s="21"/>
      <c r="P565" s="21"/>
      <c r="Q565" s="21"/>
      <c r="R565" s="21"/>
    </row>
    <row r="566" spans="1:18" x14ac:dyDescent="0.35">
      <c r="A566" s="21"/>
      <c r="B566" s="21"/>
      <c r="C566" s="21"/>
      <c r="D566" s="21"/>
      <c r="E566" s="21"/>
      <c r="F566" s="21"/>
      <c r="G566" s="21"/>
      <c r="H566" s="21"/>
      <c r="I566" s="18"/>
      <c r="J566" s="19"/>
      <c r="K566" s="19"/>
      <c r="L566" s="21"/>
      <c r="M566" s="21"/>
      <c r="N566" s="21"/>
      <c r="O566" s="21"/>
      <c r="P566" s="21"/>
      <c r="Q566" s="21"/>
      <c r="R566" s="21"/>
    </row>
    <row r="567" spans="1:18" x14ac:dyDescent="0.35">
      <c r="A567" s="21"/>
      <c r="B567" s="21"/>
      <c r="C567" s="21"/>
      <c r="D567" s="21"/>
      <c r="E567" s="21"/>
      <c r="F567" s="21"/>
      <c r="G567" s="21"/>
      <c r="H567" s="21"/>
      <c r="I567" s="18"/>
      <c r="J567" s="19"/>
      <c r="K567" s="19"/>
      <c r="L567" s="21"/>
      <c r="M567" s="21"/>
      <c r="N567" s="21"/>
      <c r="O567" s="21"/>
      <c r="P567" s="21"/>
      <c r="Q567" s="21"/>
      <c r="R567" s="21"/>
    </row>
    <row r="568" spans="1:18" x14ac:dyDescent="0.35">
      <c r="A568" s="21"/>
      <c r="B568" s="21"/>
      <c r="C568" s="21"/>
      <c r="D568" s="21"/>
      <c r="E568" s="21"/>
      <c r="F568" s="21"/>
      <c r="G568" s="21"/>
      <c r="H568" s="21"/>
      <c r="I568" s="18"/>
      <c r="J568" s="19"/>
      <c r="K568" s="19"/>
      <c r="L568" s="21"/>
      <c r="M568" s="21"/>
      <c r="N568" s="21"/>
      <c r="O568" s="21"/>
      <c r="P568" s="21"/>
      <c r="Q568" s="21"/>
      <c r="R568" s="21"/>
    </row>
    <row r="569" spans="1:18" x14ac:dyDescent="0.35">
      <c r="A569" s="21"/>
      <c r="B569" s="21"/>
      <c r="C569" s="21"/>
      <c r="D569" s="21"/>
      <c r="E569" s="21"/>
      <c r="F569" s="21"/>
      <c r="G569" s="21"/>
      <c r="H569" s="21"/>
      <c r="I569" s="18"/>
      <c r="J569" s="19"/>
      <c r="K569" s="19"/>
      <c r="L569" s="21"/>
      <c r="M569" s="21"/>
      <c r="N569" s="21"/>
      <c r="O569" s="21"/>
      <c r="P569" s="21"/>
      <c r="Q569" s="21"/>
      <c r="R569" s="21"/>
    </row>
    <row r="570" spans="1:18" x14ac:dyDescent="0.35">
      <c r="A570" s="21"/>
      <c r="B570" s="21"/>
      <c r="C570" s="21"/>
      <c r="D570" s="21"/>
      <c r="E570" s="21"/>
      <c r="F570" s="21"/>
      <c r="G570" s="21"/>
      <c r="H570" s="21"/>
      <c r="I570" s="18"/>
      <c r="J570" s="19"/>
      <c r="K570" s="19"/>
      <c r="L570" s="21"/>
      <c r="M570" s="21"/>
      <c r="N570" s="21"/>
      <c r="O570" s="21"/>
      <c r="P570" s="21"/>
      <c r="Q570" s="21"/>
      <c r="R570" s="21"/>
    </row>
    <row r="571" spans="1:18" x14ac:dyDescent="0.35">
      <c r="A571" s="21"/>
      <c r="B571" s="21"/>
      <c r="C571" s="21"/>
      <c r="D571" s="21"/>
      <c r="E571" s="21"/>
      <c r="F571" s="21"/>
      <c r="G571" s="21"/>
      <c r="H571" s="21"/>
      <c r="I571" s="18"/>
      <c r="J571" s="19"/>
      <c r="K571" s="19"/>
      <c r="L571" s="21"/>
      <c r="M571" s="21"/>
      <c r="N571" s="21"/>
      <c r="O571" s="21"/>
      <c r="P571" s="21"/>
      <c r="Q571" s="21"/>
      <c r="R571" s="21"/>
    </row>
    <row r="572" spans="1:18" x14ac:dyDescent="0.35">
      <c r="A572" s="21"/>
      <c r="B572" s="21"/>
      <c r="C572" s="21"/>
      <c r="D572" s="21"/>
      <c r="E572" s="21"/>
      <c r="F572" s="21"/>
      <c r="G572" s="21"/>
      <c r="H572" s="21"/>
      <c r="I572" s="18"/>
      <c r="J572" s="19"/>
      <c r="K572" s="19"/>
      <c r="L572" s="21"/>
      <c r="M572" s="21"/>
      <c r="N572" s="21"/>
      <c r="O572" s="21"/>
      <c r="P572" s="21"/>
      <c r="Q572" s="21"/>
      <c r="R572" s="21"/>
    </row>
    <row r="573" spans="1:18" x14ac:dyDescent="0.35">
      <c r="A573" s="21"/>
      <c r="B573" s="21"/>
      <c r="C573" s="21"/>
      <c r="D573" s="21"/>
      <c r="E573" s="21"/>
      <c r="F573" s="21"/>
      <c r="G573" s="21"/>
      <c r="H573" s="21"/>
      <c r="I573" s="18"/>
      <c r="J573" s="19"/>
      <c r="K573" s="19"/>
      <c r="L573" s="21"/>
      <c r="M573" s="21"/>
      <c r="N573" s="21"/>
      <c r="O573" s="21"/>
      <c r="P573" s="21"/>
      <c r="Q573" s="21"/>
      <c r="R573" s="21"/>
    </row>
    <row r="574" spans="1:18" x14ac:dyDescent="0.35">
      <c r="A574" s="21"/>
      <c r="B574" s="21"/>
      <c r="C574" s="21"/>
      <c r="D574" s="21"/>
      <c r="E574" s="21"/>
      <c r="F574" s="21"/>
      <c r="G574" s="21"/>
      <c r="H574" s="21"/>
      <c r="I574" s="18"/>
      <c r="J574" s="19"/>
      <c r="K574" s="19"/>
      <c r="L574" s="21"/>
      <c r="M574" s="21"/>
      <c r="N574" s="21"/>
      <c r="O574" s="21"/>
      <c r="P574" s="21"/>
      <c r="Q574" s="21"/>
      <c r="R574" s="21"/>
    </row>
    <row r="575" spans="1:18" x14ac:dyDescent="0.35">
      <c r="A575" s="21"/>
      <c r="B575" s="21"/>
      <c r="C575" s="21"/>
      <c r="D575" s="21"/>
      <c r="E575" s="21"/>
      <c r="F575" s="21"/>
      <c r="G575" s="21"/>
      <c r="H575" s="21"/>
      <c r="I575" s="18"/>
      <c r="J575" s="19"/>
      <c r="K575" s="19"/>
      <c r="L575" s="21"/>
      <c r="M575" s="21"/>
      <c r="N575" s="21"/>
      <c r="O575" s="21"/>
      <c r="P575" s="21"/>
      <c r="Q575" s="21"/>
      <c r="R575" s="21"/>
    </row>
    <row r="576" spans="1:18" x14ac:dyDescent="0.35">
      <c r="A576" s="21"/>
      <c r="B576" s="21"/>
      <c r="C576" s="21"/>
      <c r="D576" s="21"/>
      <c r="E576" s="21"/>
      <c r="F576" s="21"/>
      <c r="G576" s="21"/>
      <c r="H576" s="21"/>
      <c r="I576" s="18"/>
      <c r="J576" s="19"/>
      <c r="K576" s="19"/>
      <c r="L576" s="21"/>
      <c r="M576" s="21"/>
      <c r="N576" s="21"/>
      <c r="O576" s="21"/>
      <c r="P576" s="21"/>
      <c r="Q576" s="21"/>
      <c r="R576" s="21"/>
    </row>
    <row r="577" spans="1:18" x14ac:dyDescent="0.35">
      <c r="A577" s="21"/>
      <c r="B577" s="21"/>
      <c r="C577" s="21"/>
      <c r="D577" s="21"/>
      <c r="E577" s="21"/>
      <c r="F577" s="21"/>
      <c r="G577" s="21"/>
      <c r="H577" s="21"/>
      <c r="I577" s="18"/>
      <c r="J577" s="19"/>
      <c r="K577" s="19"/>
      <c r="L577" s="21"/>
      <c r="M577" s="21"/>
      <c r="N577" s="21"/>
      <c r="O577" s="21"/>
      <c r="P577" s="21"/>
      <c r="Q577" s="21"/>
      <c r="R577" s="21"/>
    </row>
    <row r="578" spans="1:18" x14ac:dyDescent="0.35">
      <c r="A578" s="21"/>
      <c r="B578" s="21"/>
      <c r="C578" s="21"/>
      <c r="D578" s="21"/>
      <c r="E578" s="21"/>
      <c r="F578" s="21"/>
      <c r="G578" s="21"/>
      <c r="H578" s="21"/>
      <c r="I578" s="18"/>
      <c r="J578" s="19"/>
      <c r="K578" s="19"/>
      <c r="L578" s="21"/>
      <c r="M578" s="21"/>
      <c r="N578" s="21"/>
      <c r="O578" s="21"/>
      <c r="P578" s="21"/>
      <c r="Q578" s="21"/>
      <c r="R578" s="21"/>
    </row>
    <row r="579" spans="1:18" x14ac:dyDescent="0.35">
      <c r="A579" s="21"/>
      <c r="B579" s="21"/>
      <c r="C579" s="21"/>
      <c r="D579" s="21"/>
      <c r="E579" s="21"/>
      <c r="F579" s="21"/>
      <c r="G579" s="21"/>
      <c r="H579" s="21"/>
      <c r="I579" s="18"/>
      <c r="J579" s="19"/>
      <c r="K579" s="19"/>
      <c r="L579" s="21"/>
      <c r="M579" s="21"/>
      <c r="N579" s="21"/>
      <c r="O579" s="21"/>
      <c r="P579" s="21"/>
      <c r="Q579" s="21"/>
      <c r="R579" s="21"/>
    </row>
    <row r="580" spans="1:18" x14ac:dyDescent="0.35">
      <c r="A580" s="21"/>
      <c r="B580" s="21"/>
      <c r="C580" s="21"/>
      <c r="D580" s="21"/>
      <c r="E580" s="21"/>
      <c r="F580" s="21"/>
      <c r="G580" s="21"/>
      <c r="H580" s="21"/>
      <c r="I580" s="18"/>
      <c r="J580" s="19"/>
      <c r="K580" s="19"/>
      <c r="L580" s="21"/>
      <c r="M580" s="21"/>
      <c r="N580" s="21"/>
      <c r="O580" s="21"/>
      <c r="P580" s="21"/>
      <c r="Q580" s="21"/>
      <c r="R580" s="21"/>
    </row>
    <row r="581" spans="1:18" x14ac:dyDescent="0.35">
      <c r="A581" s="21"/>
      <c r="B581" s="21"/>
      <c r="C581" s="21"/>
      <c r="D581" s="21"/>
      <c r="E581" s="21"/>
      <c r="F581" s="21"/>
      <c r="G581" s="21"/>
      <c r="H581" s="21"/>
      <c r="I581" s="18"/>
      <c r="J581" s="19"/>
      <c r="K581" s="19"/>
      <c r="L581" s="21"/>
      <c r="M581" s="21"/>
      <c r="N581" s="21"/>
      <c r="O581" s="21"/>
      <c r="P581" s="21"/>
      <c r="Q581" s="21"/>
      <c r="R581" s="21"/>
    </row>
    <row r="582" spans="1:18" x14ac:dyDescent="0.35">
      <c r="A582" s="21"/>
      <c r="B582" s="21"/>
      <c r="C582" s="21"/>
      <c r="D582" s="21"/>
      <c r="E582" s="21"/>
      <c r="F582" s="21"/>
      <c r="G582" s="21"/>
      <c r="H582" s="21"/>
      <c r="I582" s="18"/>
      <c r="J582" s="19"/>
      <c r="K582" s="19"/>
      <c r="L582" s="21"/>
      <c r="M582" s="21"/>
      <c r="N582" s="21"/>
      <c r="O582" s="21"/>
      <c r="P582" s="21"/>
      <c r="Q582" s="21"/>
      <c r="R582" s="21"/>
    </row>
    <row r="583" spans="1:18" x14ac:dyDescent="0.35">
      <c r="A583" s="21"/>
      <c r="B583" s="21"/>
      <c r="C583" s="21"/>
      <c r="D583" s="21"/>
      <c r="E583" s="21"/>
      <c r="F583" s="21"/>
      <c r="G583" s="21"/>
      <c r="H583" s="21"/>
      <c r="I583" s="18"/>
      <c r="J583" s="19"/>
      <c r="K583" s="19"/>
      <c r="L583" s="21"/>
      <c r="M583" s="21"/>
      <c r="N583" s="21"/>
      <c r="O583" s="21"/>
      <c r="P583" s="21"/>
      <c r="Q583" s="21"/>
      <c r="R583" s="21"/>
    </row>
    <row r="584" spans="1:18" x14ac:dyDescent="0.35">
      <c r="A584" s="21"/>
      <c r="B584" s="21"/>
      <c r="C584" s="21"/>
      <c r="D584" s="21"/>
      <c r="E584" s="21"/>
      <c r="F584" s="21"/>
      <c r="G584" s="21"/>
      <c r="H584" s="21"/>
      <c r="I584" s="18"/>
      <c r="J584" s="19"/>
      <c r="K584" s="19"/>
      <c r="L584" s="21"/>
      <c r="M584" s="21"/>
      <c r="N584" s="21"/>
      <c r="O584" s="21"/>
      <c r="P584" s="21"/>
      <c r="Q584" s="21"/>
      <c r="R584" s="21"/>
    </row>
    <row r="585" spans="1:18" x14ac:dyDescent="0.35">
      <c r="A585" s="21"/>
      <c r="B585" s="21"/>
      <c r="C585" s="21"/>
      <c r="D585" s="21"/>
      <c r="E585" s="21"/>
      <c r="F585" s="21"/>
      <c r="G585" s="21"/>
      <c r="H585" s="21"/>
      <c r="I585" s="18"/>
      <c r="J585" s="19"/>
      <c r="K585" s="19"/>
      <c r="L585" s="21"/>
      <c r="M585" s="21"/>
      <c r="N585" s="21"/>
      <c r="O585" s="21"/>
      <c r="P585" s="21"/>
      <c r="Q585" s="21"/>
      <c r="R585" s="21"/>
    </row>
    <row r="586" spans="1:18" x14ac:dyDescent="0.35">
      <c r="A586" s="21"/>
      <c r="B586" s="21"/>
      <c r="C586" s="21"/>
      <c r="D586" s="21"/>
      <c r="E586" s="21"/>
      <c r="F586" s="21"/>
      <c r="G586" s="21"/>
      <c r="H586" s="21"/>
      <c r="I586" s="18"/>
      <c r="J586" s="19"/>
      <c r="K586" s="19"/>
      <c r="L586" s="21"/>
      <c r="M586" s="21"/>
      <c r="N586" s="21"/>
      <c r="O586" s="21"/>
      <c r="P586" s="21"/>
      <c r="Q586" s="21"/>
      <c r="R586" s="21"/>
    </row>
    <row r="587" spans="1:18" x14ac:dyDescent="0.35">
      <c r="A587" s="21"/>
      <c r="B587" s="21"/>
      <c r="C587" s="21"/>
      <c r="D587" s="21"/>
      <c r="E587" s="21"/>
      <c r="F587" s="21"/>
      <c r="G587" s="21"/>
      <c r="H587" s="21"/>
      <c r="I587" s="18"/>
      <c r="J587" s="19"/>
      <c r="K587" s="19"/>
      <c r="L587" s="21"/>
      <c r="M587" s="21"/>
      <c r="N587" s="21"/>
      <c r="O587" s="21"/>
      <c r="P587" s="21"/>
      <c r="Q587" s="21"/>
      <c r="R587" s="21"/>
    </row>
    <row r="588" spans="1:18" x14ac:dyDescent="0.35">
      <c r="A588" s="21"/>
      <c r="B588" s="21"/>
      <c r="C588" s="21"/>
      <c r="D588" s="21"/>
      <c r="E588" s="21"/>
      <c r="F588" s="21"/>
      <c r="G588" s="21"/>
      <c r="H588" s="21"/>
      <c r="I588" s="18"/>
      <c r="J588" s="19"/>
      <c r="K588" s="19"/>
      <c r="L588" s="21"/>
      <c r="M588" s="21"/>
      <c r="N588" s="21"/>
      <c r="O588" s="21"/>
      <c r="P588" s="21"/>
      <c r="Q588" s="21"/>
      <c r="R588" s="21"/>
    </row>
    <row r="589" spans="1:18" x14ac:dyDescent="0.35">
      <c r="A589" s="21"/>
      <c r="B589" s="21"/>
      <c r="C589" s="21"/>
      <c r="D589" s="21"/>
      <c r="E589" s="21"/>
      <c r="F589" s="21"/>
      <c r="G589" s="21"/>
      <c r="H589" s="21"/>
      <c r="I589" s="18"/>
      <c r="J589" s="19"/>
      <c r="K589" s="19"/>
      <c r="L589" s="21"/>
      <c r="M589" s="21"/>
      <c r="N589" s="21"/>
      <c r="O589" s="21"/>
      <c r="P589" s="21"/>
      <c r="Q589" s="21"/>
      <c r="R589" s="21"/>
    </row>
    <row r="590" spans="1:18" x14ac:dyDescent="0.35">
      <c r="A590" s="21"/>
      <c r="B590" s="21"/>
      <c r="C590" s="21"/>
      <c r="D590" s="21"/>
      <c r="E590" s="21"/>
      <c r="F590" s="21"/>
      <c r="G590" s="21"/>
      <c r="H590" s="21"/>
      <c r="I590" s="18"/>
      <c r="J590" s="19"/>
      <c r="K590" s="19"/>
      <c r="L590" s="21"/>
      <c r="M590" s="21"/>
      <c r="N590" s="21"/>
      <c r="O590" s="21"/>
      <c r="P590" s="21"/>
      <c r="Q590" s="21"/>
      <c r="R590" s="21"/>
    </row>
    <row r="591" spans="1:18" x14ac:dyDescent="0.35">
      <c r="A591" s="21"/>
      <c r="B591" s="21"/>
      <c r="C591" s="21"/>
      <c r="D591" s="21"/>
      <c r="E591" s="21"/>
      <c r="F591" s="21"/>
      <c r="G591" s="21"/>
      <c r="H591" s="21"/>
      <c r="I591" s="18"/>
      <c r="J591" s="19"/>
      <c r="K591" s="19"/>
      <c r="L591" s="21"/>
      <c r="M591" s="21"/>
      <c r="N591" s="21"/>
      <c r="O591" s="21"/>
      <c r="P591" s="21"/>
      <c r="Q591" s="21"/>
      <c r="R591" s="21"/>
    </row>
    <row r="592" spans="1:18" x14ac:dyDescent="0.35">
      <c r="A592" s="21"/>
      <c r="B592" s="21"/>
      <c r="C592" s="21"/>
      <c r="D592" s="21"/>
      <c r="E592" s="21"/>
      <c r="F592" s="21"/>
      <c r="G592" s="21"/>
      <c r="H592" s="21"/>
      <c r="I592" s="18"/>
      <c r="J592" s="19"/>
      <c r="K592" s="19"/>
      <c r="L592" s="21"/>
      <c r="M592" s="21"/>
      <c r="N592" s="21"/>
      <c r="O592" s="21"/>
      <c r="P592" s="21"/>
      <c r="Q592" s="21"/>
      <c r="R592" s="21"/>
    </row>
    <row r="593" spans="1:18" x14ac:dyDescent="0.35">
      <c r="A593" s="21"/>
      <c r="B593" s="21"/>
      <c r="C593" s="21"/>
      <c r="D593" s="21"/>
      <c r="E593" s="21"/>
      <c r="F593" s="21"/>
      <c r="G593" s="21"/>
      <c r="H593" s="21"/>
      <c r="I593" s="18"/>
      <c r="J593" s="19"/>
      <c r="K593" s="19"/>
      <c r="L593" s="21"/>
      <c r="M593" s="21"/>
      <c r="N593" s="21"/>
      <c r="O593" s="21"/>
      <c r="P593" s="21"/>
      <c r="Q593" s="21"/>
      <c r="R593" s="21"/>
    </row>
    <row r="594" spans="1:18" x14ac:dyDescent="0.35">
      <c r="A594" s="21"/>
      <c r="B594" s="21"/>
      <c r="C594" s="21"/>
      <c r="D594" s="21"/>
      <c r="E594" s="21"/>
      <c r="F594" s="21"/>
      <c r="G594" s="21"/>
      <c r="H594" s="21"/>
      <c r="I594" s="18"/>
      <c r="J594" s="19"/>
      <c r="K594" s="19"/>
      <c r="L594" s="21"/>
      <c r="M594" s="21"/>
      <c r="N594" s="21"/>
      <c r="O594" s="21"/>
      <c r="P594" s="21"/>
      <c r="Q594" s="21"/>
      <c r="R594" s="21"/>
    </row>
    <row r="595" spans="1:18" x14ac:dyDescent="0.35">
      <c r="A595" s="21"/>
      <c r="B595" s="21"/>
      <c r="C595" s="21"/>
      <c r="D595" s="21"/>
      <c r="E595" s="21"/>
      <c r="F595" s="21"/>
      <c r="G595" s="21"/>
      <c r="H595" s="21"/>
      <c r="I595" s="18"/>
      <c r="J595" s="19"/>
      <c r="K595" s="19"/>
      <c r="L595" s="21"/>
      <c r="M595" s="21"/>
      <c r="N595" s="21"/>
      <c r="O595" s="21"/>
      <c r="P595" s="21"/>
      <c r="Q595" s="21"/>
      <c r="R595" s="21"/>
    </row>
    <row r="596" spans="1:18" x14ac:dyDescent="0.35">
      <c r="A596" s="21"/>
      <c r="B596" s="21"/>
      <c r="C596" s="21"/>
      <c r="D596" s="21"/>
      <c r="E596" s="21"/>
      <c r="F596" s="21"/>
      <c r="G596" s="21"/>
      <c r="H596" s="21"/>
      <c r="I596" s="18"/>
      <c r="J596" s="19"/>
      <c r="K596" s="19"/>
      <c r="L596" s="21"/>
      <c r="M596" s="21"/>
      <c r="N596" s="21"/>
      <c r="O596" s="21"/>
      <c r="P596" s="21"/>
      <c r="Q596" s="21"/>
      <c r="R596" s="21"/>
    </row>
    <row r="597" spans="1:18" x14ac:dyDescent="0.35">
      <c r="A597" s="21"/>
      <c r="B597" s="21"/>
      <c r="C597" s="21"/>
      <c r="D597" s="21"/>
      <c r="E597" s="21"/>
      <c r="F597" s="21"/>
      <c r="G597" s="21"/>
      <c r="H597" s="21"/>
      <c r="I597" s="18"/>
      <c r="J597" s="19"/>
      <c r="K597" s="19"/>
      <c r="L597" s="21"/>
      <c r="M597" s="21"/>
      <c r="N597" s="21"/>
      <c r="O597" s="21"/>
      <c r="P597" s="21"/>
      <c r="Q597" s="21"/>
      <c r="R597" s="21"/>
    </row>
    <row r="598" spans="1:18" x14ac:dyDescent="0.35">
      <c r="A598" s="21"/>
      <c r="B598" s="21"/>
      <c r="C598" s="21"/>
      <c r="D598" s="21"/>
      <c r="E598" s="21"/>
      <c r="F598" s="21"/>
      <c r="G598" s="21"/>
      <c r="H598" s="21"/>
      <c r="I598" s="18"/>
      <c r="J598" s="19"/>
      <c r="K598" s="19"/>
      <c r="L598" s="21"/>
      <c r="M598" s="21"/>
      <c r="N598" s="21"/>
      <c r="O598" s="21"/>
      <c r="P598" s="21"/>
      <c r="Q598" s="21"/>
      <c r="R598" s="21"/>
    </row>
    <row r="599" spans="1:18" x14ac:dyDescent="0.35">
      <c r="A599" s="21"/>
      <c r="B599" s="21"/>
      <c r="C599" s="21"/>
      <c r="D599" s="21"/>
      <c r="E599" s="21"/>
      <c r="F599" s="21"/>
      <c r="G599" s="21"/>
      <c r="H599" s="21"/>
      <c r="I599" s="18"/>
      <c r="J599" s="19"/>
      <c r="K599" s="19"/>
      <c r="L599" s="21"/>
      <c r="M599" s="21"/>
      <c r="N599" s="21"/>
      <c r="O599" s="21"/>
      <c r="P599" s="21"/>
      <c r="Q599" s="21"/>
      <c r="R599" s="21"/>
    </row>
    <row r="600" spans="1:18" x14ac:dyDescent="0.35">
      <c r="A600" s="21"/>
      <c r="B600" s="21"/>
      <c r="C600" s="21"/>
      <c r="D600" s="21"/>
      <c r="E600" s="21"/>
      <c r="F600" s="21"/>
      <c r="G600" s="21"/>
      <c r="H600" s="21"/>
      <c r="I600" s="18"/>
      <c r="J600" s="19"/>
      <c r="K600" s="19"/>
      <c r="L600" s="21"/>
      <c r="M600" s="21"/>
      <c r="N600" s="21"/>
      <c r="O600" s="21"/>
      <c r="P600" s="21"/>
      <c r="Q600" s="21"/>
      <c r="R600" s="21"/>
    </row>
    <row r="601" spans="1:18" x14ac:dyDescent="0.35">
      <c r="A601" s="21"/>
      <c r="B601" s="21"/>
      <c r="C601" s="21"/>
      <c r="D601" s="21"/>
      <c r="E601" s="21"/>
      <c r="F601" s="21"/>
      <c r="G601" s="21"/>
      <c r="H601" s="21"/>
      <c r="I601" s="18"/>
      <c r="J601" s="19"/>
      <c r="K601" s="19"/>
      <c r="L601" s="21"/>
      <c r="M601" s="21"/>
      <c r="N601" s="21"/>
      <c r="O601" s="21"/>
      <c r="P601" s="21"/>
      <c r="Q601" s="21"/>
      <c r="R601" s="21"/>
    </row>
    <row r="602" spans="1:18" x14ac:dyDescent="0.35">
      <c r="A602" s="21"/>
      <c r="B602" s="21"/>
      <c r="C602" s="21"/>
      <c r="D602" s="21"/>
      <c r="E602" s="21"/>
      <c r="F602" s="21"/>
      <c r="G602" s="21"/>
      <c r="H602" s="21"/>
      <c r="I602" s="18"/>
      <c r="J602" s="19"/>
      <c r="K602" s="19"/>
      <c r="L602" s="21"/>
      <c r="M602" s="21"/>
      <c r="N602" s="21"/>
      <c r="O602" s="21"/>
      <c r="P602" s="21"/>
      <c r="Q602" s="21"/>
      <c r="R602" s="21"/>
    </row>
    <row r="603" spans="1:18" x14ac:dyDescent="0.35">
      <c r="A603" s="21"/>
      <c r="B603" s="21"/>
      <c r="C603" s="21"/>
      <c r="D603" s="21"/>
      <c r="E603" s="21"/>
      <c r="F603" s="21"/>
      <c r="G603" s="21"/>
      <c r="H603" s="21"/>
      <c r="I603" s="18"/>
      <c r="J603" s="19"/>
      <c r="K603" s="19"/>
      <c r="L603" s="21"/>
      <c r="M603" s="21"/>
      <c r="N603" s="21"/>
      <c r="O603" s="21"/>
      <c r="P603" s="21"/>
      <c r="Q603" s="21"/>
      <c r="R603" s="21"/>
    </row>
    <row r="604" spans="1:18" x14ac:dyDescent="0.35">
      <c r="A604" s="21"/>
      <c r="B604" s="21"/>
      <c r="C604" s="21"/>
      <c r="D604" s="21"/>
      <c r="E604" s="21"/>
      <c r="F604" s="21"/>
      <c r="G604" s="21"/>
      <c r="H604" s="21"/>
      <c r="I604" s="18"/>
      <c r="J604" s="19"/>
      <c r="K604" s="19"/>
      <c r="L604" s="21"/>
      <c r="M604" s="21"/>
      <c r="N604" s="21"/>
      <c r="O604" s="21"/>
      <c r="P604" s="21"/>
      <c r="Q604" s="21"/>
      <c r="R604" s="21"/>
    </row>
    <row r="605" spans="1:18" x14ac:dyDescent="0.35">
      <c r="A605" s="21"/>
      <c r="B605" s="21"/>
      <c r="C605" s="21"/>
      <c r="D605" s="21"/>
      <c r="E605" s="21"/>
      <c r="F605" s="21"/>
      <c r="G605" s="21"/>
      <c r="H605" s="21"/>
      <c r="I605" s="18"/>
      <c r="J605" s="19"/>
      <c r="K605" s="19"/>
      <c r="L605" s="21"/>
      <c r="M605" s="21"/>
      <c r="N605" s="21"/>
      <c r="O605" s="21"/>
      <c r="P605" s="21"/>
      <c r="Q605" s="21"/>
      <c r="R605" s="21"/>
    </row>
    <row r="606" spans="1:18" x14ac:dyDescent="0.35">
      <c r="A606" s="21"/>
      <c r="B606" s="21"/>
      <c r="C606" s="21"/>
      <c r="D606" s="21"/>
      <c r="E606" s="21"/>
      <c r="F606" s="21"/>
      <c r="G606" s="21"/>
      <c r="H606" s="21"/>
      <c r="I606" s="18"/>
      <c r="J606" s="19"/>
      <c r="K606" s="19"/>
      <c r="L606" s="21"/>
      <c r="M606" s="21"/>
      <c r="N606" s="21"/>
      <c r="O606" s="21"/>
      <c r="P606" s="21"/>
      <c r="Q606" s="21"/>
      <c r="R606" s="21"/>
    </row>
    <row r="607" spans="1:18" x14ac:dyDescent="0.35">
      <c r="A607" s="21"/>
      <c r="B607" s="21"/>
      <c r="C607" s="21"/>
      <c r="D607" s="21"/>
      <c r="E607" s="21"/>
      <c r="F607" s="21"/>
      <c r="G607" s="21"/>
      <c r="H607" s="21"/>
      <c r="I607" s="18"/>
      <c r="J607" s="19"/>
      <c r="K607" s="19"/>
      <c r="L607" s="21"/>
      <c r="M607" s="21"/>
      <c r="N607" s="21"/>
      <c r="O607" s="21"/>
      <c r="P607" s="21"/>
      <c r="Q607" s="21"/>
      <c r="R607" s="21"/>
    </row>
    <row r="608" spans="1:18" x14ac:dyDescent="0.35">
      <c r="A608" s="21"/>
      <c r="B608" s="21"/>
      <c r="C608" s="21"/>
      <c r="D608" s="21"/>
      <c r="E608" s="21"/>
      <c r="F608" s="21"/>
      <c r="G608" s="21"/>
      <c r="H608" s="21"/>
      <c r="I608" s="18"/>
      <c r="J608" s="19"/>
      <c r="K608" s="19"/>
      <c r="L608" s="21"/>
      <c r="M608" s="21"/>
      <c r="N608" s="21"/>
      <c r="O608" s="21"/>
      <c r="P608" s="21"/>
      <c r="Q608" s="21"/>
      <c r="R608" s="21"/>
    </row>
    <row r="609" spans="1:18" x14ac:dyDescent="0.35">
      <c r="A609" s="21"/>
      <c r="B609" s="21"/>
      <c r="C609" s="21"/>
      <c r="D609" s="21"/>
      <c r="E609" s="21"/>
      <c r="F609" s="21"/>
      <c r="G609" s="21"/>
      <c r="H609" s="21"/>
      <c r="I609" s="18"/>
      <c r="J609" s="19"/>
      <c r="K609" s="19"/>
      <c r="L609" s="21"/>
      <c r="M609" s="21"/>
      <c r="N609" s="21"/>
      <c r="O609" s="21"/>
      <c r="P609" s="21"/>
      <c r="Q609" s="21"/>
      <c r="R609" s="21"/>
    </row>
    <row r="610" spans="1:18" x14ac:dyDescent="0.35">
      <c r="A610" s="21"/>
      <c r="B610" s="21"/>
      <c r="C610" s="21"/>
      <c r="D610" s="21"/>
      <c r="E610" s="21"/>
      <c r="F610" s="21"/>
      <c r="G610" s="21"/>
      <c r="H610" s="21"/>
      <c r="I610" s="18"/>
      <c r="J610" s="19"/>
      <c r="K610" s="19"/>
      <c r="L610" s="21"/>
      <c r="M610" s="21"/>
      <c r="N610" s="21"/>
      <c r="O610" s="21"/>
      <c r="P610" s="21"/>
      <c r="Q610" s="21"/>
      <c r="R610" s="21"/>
    </row>
    <row r="611" spans="1:18" x14ac:dyDescent="0.35">
      <c r="A611" s="21"/>
      <c r="B611" s="21"/>
      <c r="C611" s="21"/>
      <c r="D611" s="21"/>
      <c r="E611" s="21"/>
      <c r="F611" s="21"/>
      <c r="G611" s="21"/>
      <c r="H611" s="21"/>
      <c r="I611" s="18"/>
      <c r="J611" s="19"/>
      <c r="K611" s="19"/>
      <c r="L611" s="21"/>
      <c r="M611" s="21"/>
      <c r="N611" s="21"/>
      <c r="O611" s="21"/>
      <c r="P611" s="21"/>
      <c r="Q611" s="21"/>
      <c r="R611" s="21"/>
    </row>
    <row r="612" spans="1:18" x14ac:dyDescent="0.35">
      <c r="A612" s="21"/>
      <c r="B612" s="21"/>
      <c r="C612" s="21"/>
      <c r="D612" s="21"/>
      <c r="E612" s="21"/>
      <c r="F612" s="21"/>
      <c r="G612" s="21"/>
      <c r="H612" s="21"/>
      <c r="I612" s="18"/>
      <c r="J612" s="19"/>
      <c r="K612" s="19"/>
      <c r="L612" s="21"/>
      <c r="M612" s="21"/>
      <c r="N612" s="21"/>
      <c r="O612" s="21"/>
      <c r="P612" s="21"/>
      <c r="Q612" s="21"/>
      <c r="R612" s="21"/>
    </row>
    <row r="613" spans="1:18" x14ac:dyDescent="0.35">
      <c r="A613" s="21"/>
      <c r="B613" s="21"/>
      <c r="C613" s="21"/>
      <c r="D613" s="21"/>
      <c r="E613" s="21"/>
      <c r="F613" s="21"/>
      <c r="G613" s="21"/>
      <c r="H613" s="21"/>
      <c r="I613" s="18"/>
      <c r="J613" s="19"/>
      <c r="K613" s="19"/>
      <c r="L613" s="21"/>
      <c r="M613" s="21"/>
      <c r="N613" s="21"/>
      <c r="O613" s="21"/>
      <c r="P613" s="21"/>
      <c r="Q613" s="21"/>
      <c r="R613" s="21"/>
    </row>
    <row r="614" spans="1:18" x14ac:dyDescent="0.35">
      <c r="A614" s="21"/>
      <c r="B614" s="21"/>
      <c r="C614" s="21"/>
      <c r="D614" s="21"/>
      <c r="E614" s="21"/>
      <c r="F614" s="21"/>
      <c r="G614" s="21"/>
      <c r="H614" s="21"/>
      <c r="I614" s="18"/>
      <c r="J614" s="19"/>
      <c r="K614" s="19"/>
      <c r="L614" s="21"/>
      <c r="M614" s="21"/>
      <c r="N614" s="21"/>
      <c r="O614" s="21"/>
      <c r="P614" s="21"/>
      <c r="Q614" s="21"/>
      <c r="R614" s="21"/>
    </row>
    <row r="615" spans="1:18" x14ac:dyDescent="0.35">
      <c r="A615" s="21"/>
      <c r="B615" s="21"/>
      <c r="C615" s="21"/>
      <c r="D615" s="21"/>
      <c r="E615" s="21"/>
      <c r="F615" s="21"/>
      <c r="G615" s="21"/>
      <c r="H615" s="21"/>
      <c r="I615" s="18"/>
      <c r="J615" s="19"/>
      <c r="K615" s="19"/>
      <c r="L615" s="21"/>
      <c r="M615" s="21"/>
      <c r="N615" s="21"/>
      <c r="O615" s="21"/>
      <c r="P615" s="21"/>
      <c r="Q615" s="21"/>
      <c r="R615" s="21"/>
    </row>
    <row r="616" spans="1:18" x14ac:dyDescent="0.35">
      <c r="A616" s="21"/>
      <c r="B616" s="21"/>
      <c r="C616" s="21"/>
      <c r="D616" s="21"/>
      <c r="E616" s="21"/>
      <c r="F616" s="21"/>
      <c r="G616" s="21"/>
      <c r="H616" s="21"/>
      <c r="I616" s="18"/>
      <c r="J616" s="19"/>
      <c r="K616" s="19"/>
      <c r="L616" s="21"/>
      <c r="M616" s="21"/>
      <c r="N616" s="21"/>
      <c r="O616" s="21"/>
      <c r="P616" s="21"/>
      <c r="Q616" s="21"/>
      <c r="R616" s="21"/>
    </row>
    <row r="617" spans="1:18" x14ac:dyDescent="0.35">
      <c r="A617" s="21"/>
      <c r="B617" s="21"/>
      <c r="C617" s="21"/>
      <c r="D617" s="21"/>
      <c r="E617" s="21"/>
      <c r="F617" s="21"/>
      <c r="G617" s="21"/>
      <c r="H617" s="21"/>
      <c r="I617" s="18"/>
      <c r="J617" s="19"/>
      <c r="K617" s="19"/>
      <c r="L617" s="21"/>
      <c r="M617" s="21"/>
      <c r="N617" s="21"/>
      <c r="O617" s="21"/>
      <c r="P617" s="21"/>
      <c r="Q617" s="21"/>
      <c r="R617" s="21"/>
    </row>
    <row r="618" spans="1:18" x14ac:dyDescent="0.35">
      <c r="A618" s="21"/>
      <c r="B618" s="21"/>
      <c r="C618" s="21"/>
      <c r="D618" s="21"/>
      <c r="E618" s="21"/>
      <c r="F618" s="21"/>
      <c r="G618" s="21"/>
      <c r="H618" s="21"/>
      <c r="I618" s="18"/>
      <c r="J618" s="19"/>
      <c r="K618" s="19"/>
      <c r="L618" s="21"/>
      <c r="M618" s="21"/>
      <c r="N618" s="21"/>
      <c r="O618" s="21"/>
      <c r="P618" s="21"/>
      <c r="Q618" s="21"/>
      <c r="R618" s="21"/>
    </row>
    <row r="619" spans="1:18" x14ac:dyDescent="0.35">
      <c r="A619" s="21"/>
      <c r="B619" s="21"/>
      <c r="C619" s="21"/>
      <c r="D619" s="21"/>
      <c r="E619" s="21"/>
      <c r="F619" s="21"/>
      <c r="G619" s="21"/>
      <c r="H619" s="21"/>
      <c r="I619" s="18"/>
      <c r="J619" s="19"/>
      <c r="K619" s="19"/>
      <c r="L619" s="21"/>
      <c r="M619" s="21"/>
      <c r="N619" s="21"/>
      <c r="O619" s="21"/>
      <c r="P619" s="21"/>
      <c r="Q619" s="21"/>
      <c r="R619" s="21"/>
    </row>
    <row r="620" spans="1:18" x14ac:dyDescent="0.35">
      <c r="A620" s="21"/>
      <c r="B620" s="21"/>
      <c r="C620" s="21"/>
      <c r="D620" s="21"/>
      <c r="E620" s="21"/>
      <c r="F620" s="21"/>
      <c r="G620" s="21"/>
      <c r="H620" s="21"/>
      <c r="I620" s="18"/>
      <c r="J620" s="19"/>
      <c r="K620" s="19"/>
      <c r="L620" s="21"/>
      <c r="M620" s="21"/>
      <c r="N620" s="21"/>
      <c r="O620" s="21"/>
      <c r="P620" s="21"/>
      <c r="Q620" s="21"/>
      <c r="R620" s="21"/>
    </row>
    <row r="621" spans="1:18" x14ac:dyDescent="0.35">
      <c r="A621" s="21"/>
      <c r="B621" s="21"/>
      <c r="C621" s="21"/>
      <c r="D621" s="21"/>
      <c r="E621" s="21"/>
      <c r="F621" s="21"/>
      <c r="G621" s="21"/>
      <c r="H621" s="21"/>
      <c r="I621" s="18"/>
      <c r="J621" s="19"/>
      <c r="K621" s="19"/>
      <c r="L621" s="21"/>
      <c r="M621" s="21"/>
      <c r="N621" s="21"/>
      <c r="O621" s="21"/>
      <c r="P621" s="21"/>
      <c r="Q621" s="21"/>
      <c r="R621" s="21"/>
    </row>
    <row r="622" spans="1:18" x14ac:dyDescent="0.35">
      <c r="A622" s="21"/>
      <c r="B622" s="21"/>
      <c r="C622" s="21"/>
      <c r="D622" s="21"/>
      <c r="E622" s="21"/>
      <c r="F622" s="21"/>
      <c r="G622" s="21"/>
      <c r="H622" s="21"/>
      <c r="I622" s="18"/>
      <c r="J622" s="19"/>
      <c r="K622" s="19"/>
      <c r="L622" s="21"/>
      <c r="M622" s="21"/>
      <c r="N622" s="21"/>
      <c r="O622" s="21"/>
      <c r="P622" s="21"/>
      <c r="Q622" s="21"/>
      <c r="R622" s="21"/>
    </row>
    <row r="623" spans="1:18" x14ac:dyDescent="0.35">
      <c r="A623" s="21"/>
      <c r="B623" s="21"/>
      <c r="C623" s="21"/>
      <c r="D623" s="21"/>
      <c r="E623" s="21"/>
      <c r="F623" s="21"/>
      <c r="G623" s="21"/>
      <c r="H623" s="21"/>
      <c r="I623" s="18"/>
      <c r="J623" s="19"/>
      <c r="K623" s="19"/>
      <c r="L623" s="21"/>
      <c r="M623" s="21"/>
      <c r="N623" s="21"/>
      <c r="O623" s="21"/>
      <c r="P623" s="21"/>
      <c r="Q623" s="21"/>
      <c r="R623" s="21"/>
    </row>
    <row r="624" spans="1:18" x14ac:dyDescent="0.35">
      <c r="A624" s="21"/>
      <c r="B624" s="21"/>
      <c r="C624" s="21"/>
      <c r="D624" s="21"/>
      <c r="E624" s="21"/>
      <c r="F624" s="21"/>
      <c r="G624" s="21"/>
      <c r="H624" s="21"/>
      <c r="I624" s="18"/>
      <c r="J624" s="19"/>
      <c r="K624" s="19"/>
      <c r="L624" s="21"/>
      <c r="M624" s="21"/>
      <c r="N624" s="21"/>
      <c r="O624" s="21"/>
      <c r="P624" s="21"/>
      <c r="Q624" s="21"/>
      <c r="R624" s="21"/>
    </row>
    <row r="625" spans="1:18" x14ac:dyDescent="0.35">
      <c r="A625" s="21"/>
      <c r="B625" s="21"/>
      <c r="C625" s="21"/>
      <c r="D625" s="21"/>
      <c r="E625" s="21"/>
      <c r="F625" s="21"/>
      <c r="G625" s="21"/>
      <c r="H625" s="21"/>
      <c r="I625" s="18"/>
      <c r="J625" s="19"/>
      <c r="K625" s="19"/>
      <c r="L625" s="21"/>
      <c r="M625" s="21"/>
      <c r="N625" s="21"/>
      <c r="O625" s="21"/>
      <c r="P625" s="21"/>
      <c r="Q625" s="21"/>
      <c r="R625" s="21"/>
    </row>
    <row r="626" spans="1:18" x14ac:dyDescent="0.35">
      <c r="A626" s="21"/>
      <c r="B626" s="21"/>
      <c r="C626" s="21"/>
      <c r="D626" s="21"/>
      <c r="E626" s="21"/>
      <c r="F626" s="21"/>
      <c r="G626" s="21"/>
      <c r="H626" s="21"/>
      <c r="I626" s="18"/>
      <c r="J626" s="19"/>
      <c r="K626" s="19"/>
      <c r="L626" s="21"/>
      <c r="M626" s="21"/>
      <c r="N626" s="21"/>
      <c r="O626" s="21"/>
      <c r="P626" s="21"/>
      <c r="Q626" s="21"/>
      <c r="R626" s="21"/>
    </row>
    <row r="627" spans="1:18" x14ac:dyDescent="0.35">
      <c r="A627" s="21"/>
      <c r="B627" s="21"/>
      <c r="C627" s="21"/>
      <c r="D627" s="21"/>
      <c r="E627" s="21"/>
      <c r="F627" s="21"/>
      <c r="G627" s="21"/>
      <c r="H627" s="21"/>
      <c r="I627" s="18"/>
      <c r="J627" s="19"/>
      <c r="K627" s="19"/>
      <c r="L627" s="21"/>
      <c r="M627" s="21"/>
      <c r="N627" s="21"/>
      <c r="O627" s="21"/>
      <c r="P627" s="21"/>
      <c r="Q627" s="21"/>
      <c r="R627" s="21"/>
    </row>
    <row r="628" spans="1:18" x14ac:dyDescent="0.35">
      <c r="A628" s="21"/>
      <c r="B628" s="21"/>
      <c r="C628" s="21"/>
      <c r="D628" s="21"/>
      <c r="E628" s="21"/>
      <c r="F628" s="21"/>
      <c r="G628" s="21"/>
      <c r="H628" s="21"/>
      <c r="I628" s="18"/>
      <c r="J628" s="19"/>
      <c r="K628" s="19"/>
      <c r="L628" s="21"/>
      <c r="M628" s="21"/>
      <c r="N628" s="21"/>
      <c r="O628" s="21"/>
      <c r="P628" s="21"/>
      <c r="Q628" s="21"/>
      <c r="R628" s="21"/>
    </row>
    <row r="629" spans="1:18" x14ac:dyDescent="0.35">
      <c r="A629" s="21"/>
      <c r="B629" s="21"/>
      <c r="C629" s="21"/>
      <c r="D629" s="21"/>
      <c r="E629" s="21"/>
      <c r="F629" s="21"/>
      <c r="G629" s="21"/>
      <c r="H629" s="21"/>
      <c r="I629" s="18"/>
      <c r="J629" s="19"/>
      <c r="K629" s="19"/>
      <c r="L629" s="21"/>
      <c r="M629" s="21"/>
      <c r="N629" s="21"/>
      <c r="O629" s="21"/>
      <c r="P629" s="21"/>
      <c r="Q629" s="21"/>
      <c r="R629" s="21"/>
    </row>
    <row r="630" spans="1:18" x14ac:dyDescent="0.35">
      <c r="A630" s="21"/>
      <c r="B630" s="21"/>
      <c r="C630" s="21"/>
      <c r="D630" s="21"/>
      <c r="E630" s="21"/>
      <c r="F630" s="21"/>
      <c r="G630" s="21"/>
      <c r="H630" s="21"/>
      <c r="I630" s="18"/>
      <c r="J630" s="19"/>
      <c r="K630" s="19"/>
      <c r="L630" s="21"/>
      <c r="M630" s="21"/>
      <c r="N630" s="21"/>
      <c r="O630" s="21"/>
      <c r="P630" s="21"/>
      <c r="Q630" s="21"/>
      <c r="R630" s="21"/>
    </row>
    <row r="631" spans="1:18" x14ac:dyDescent="0.35">
      <c r="A631" s="21"/>
      <c r="B631" s="21"/>
      <c r="C631" s="21"/>
      <c r="D631" s="21"/>
      <c r="E631" s="21"/>
      <c r="F631" s="21"/>
      <c r="G631" s="21"/>
      <c r="H631" s="21"/>
      <c r="I631" s="18"/>
      <c r="J631" s="19"/>
      <c r="K631" s="19"/>
      <c r="L631" s="21"/>
      <c r="M631" s="21"/>
      <c r="N631" s="21"/>
      <c r="O631" s="21"/>
      <c r="P631" s="21"/>
      <c r="Q631" s="21"/>
      <c r="R631" s="21"/>
    </row>
    <row r="632" spans="1:18" x14ac:dyDescent="0.35">
      <c r="A632" s="21"/>
      <c r="B632" s="21"/>
      <c r="C632" s="21"/>
      <c r="D632" s="21"/>
      <c r="E632" s="21"/>
      <c r="F632" s="21"/>
      <c r="G632" s="21"/>
      <c r="H632" s="21"/>
      <c r="I632" s="18"/>
      <c r="J632" s="19"/>
      <c r="K632" s="19"/>
      <c r="L632" s="21"/>
      <c r="M632" s="21"/>
      <c r="N632" s="21"/>
      <c r="O632" s="21"/>
      <c r="P632" s="21"/>
      <c r="Q632" s="21"/>
      <c r="R632" s="21"/>
    </row>
    <row r="633" spans="1:18" x14ac:dyDescent="0.35">
      <c r="A633" s="21"/>
      <c r="B633" s="21"/>
      <c r="C633" s="21"/>
      <c r="D633" s="21"/>
      <c r="E633" s="21"/>
      <c r="F633" s="21"/>
      <c r="G633" s="21"/>
      <c r="H633" s="21"/>
      <c r="I633" s="18"/>
      <c r="J633" s="19"/>
      <c r="K633" s="19"/>
      <c r="L633" s="21"/>
      <c r="M633" s="21"/>
      <c r="N633" s="21"/>
      <c r="O633" s="21"/>
      <c r="P633" s="21"/>
      <c r="Q633" s="21"/>
      <c r="R633" s="21"/>
    </row>
    <row r="634" spans="1:18" x14ac:dyDescent="0.35">
      <c r="A634" s="21"/>
      <c r="B634" s="21"/>
      <c r="C634" s="21"/>
      <c r="D634" s="21"/>
      <c r="E634" s="21"/>
      <c r="F634" s="21"/>
      <c r="G634" s="21"/>
      <c r="H634" s="21"/>
      <c r="I634" s="18"/>
      <c r="J634" s="19"/>
      <c r="K634" s="19"/>
      <c r="L634" s="21"/>
      <c r="M634" s="21"/>
      <c r="N634" s="21"/>
      <c r="O634" s="21"/>
      <c r="P634" s="21"/>
      <c r="Q634" s="21"/>
      <c r="R634" s="21"/>
    </row>
    <row r="635" spans="1:18" x14ac:dyDescent="0.35">
      <c r="A635" s="21"/>
      <c r="B635" s="21"/>
      <c r="C635" s="21"/>
      <c r="D635" s="21"/>
      <c r="E635" s="21"/>
      <c r="F635" s="21"/>
      <c r="G635" s="21"/>
      <c r="H635" s="21"/>
      <c r="I635" s="18"/>
      <c r="J635" s="19"/>
      <c r="K635" s="19"/>
      <c r="L635" s="21"/>
      <c r="M635" s="21"/>
      <c r="N635" s="21"/>
      <c r="O635" s="21"/>
      <c r="P635" s="21"/>
      <c r="Q635" s="21"/>
      <c r="R635" s="21"/>
    </row>
    <row r="636" spans="1:18" x14ac:dyDescent="0.35">
      <c r="A636" s="21"/>
      <c r="B636" s="21"/>
      <c r="C636" s="21"/>
      <c r="D636" s="21"/>
      <c r="E636" s="21"/>
      <c r="F636" s="21"/>
      <c r="G636" s="21"/>
      <c r="H636" s="21"/>
      <c r="I636" s="18"/>
      <c r="J636" s="19"/>
      <c r="K636" s="19"/>
      <c r="L636" s="21"/>
      <c r="M636" s="21"/>
      <c r="N636" s="21"/>
      <c r="O636" s="21"/>
      <c r="P636" s="21"/>
      <c r="Q636" s="21"/>
      <c r="R636" s="21"/>
    </row>
    <row r="637" spans="1:18" x14ac:dyDescent="0.35">
      <c r="A637" s="21"/>
      <c r="B637" s="21"/>
      <c r="C637" s="21"/>
      <c r="D637" s="21"/>
      <c r="E637" s="21"/>
      <c r="F637" s="21"/>
      <c r="G637" s="21"/>
      <c r="H637" s="21"/>
      <c r="I637" s="18"/>
      <c r="J637" s="19"/>
      <c r="K637" s="19"/>
      <c r="L637" s="21"/>
      <c r="M637" s="21"/>
      <c r="N637" s="21"/>
      <c r="O637" s="21"/>
      <c r="P637" s="21"/>
      <c r="Q637" s="21"/>
      <c r="R637" s="21"/>
    </row>
    <row r="638" spans="1:18" x14ac:dyDescent="0.35">
      <c r="A638" s="21"/>
      <c r="B638" s="21"/>
      <c r="C638" s="21"/>
      <c r="D638" s="21"/>
      <c r="E638" s="21"/>
      <c r="F638" s="21"/>
      <c r="G638" s="21"/>
      <c r="H638" s="21"/>
      <c r="I638" s="18"/>
      <c r="J638" s="19"/>
      <c r="K638" s="19"/>
      <c r="L638" s="21"/>
      <c r="M638" s="21"/>
      <c r="N638" s="21"/>
      <c r="O638" s="21"/>
      <c r="P638" s="21"/>
      <c r="Q638" s="21"/>
      <c r="R638" s="21"/>
    </row>
    <row r="639" spans="1:18" x14ac:dyDescent="0.35">
      <c r="A639" s="21"/>
      <c r="B639" s="21"/>
      <c r="C639" s="21"/>
      <c r="D639" s="21"/>
      <c r="E639" s="21"/>
      <c r="F639" s="21"/>
      <c r="G639" s="21"/>
      <c r="H639" s="21"/>
      <c r="I639" s="18"/>
      <c r="J639" s="19"/>
      <c r="K639" s="19"/>
      <c r="L639" s="21"/>
      <c r="M639" s="21"/>
      <c r="N639" s="21"/>
      <c r="O639" s="21"/>
      <c r="P639" s="21"/>
      <c r="Q639" s="21"/>
      <c r="R639" s="21"/>
    </row>
    <row r="640" spans="1:18" x14ac:dyDescent="0.35">
      <c r="A640" s="21"/>
      <c r="B640" s="21"/>
      <c r="C640" s="21"/>
      <c r="D640" s="21"/>
      <c r="E640" s="21"/>
      <c r="F640" s="21"/>
      <c r="G640" s="21"/>
      <c r="H640" s="21"/>
      <c r="I640" s="18"/>
      <c r="J640" s="19"/>
      <c r="K640" s="19"/>
      <c r="L640" s="21"/>
      <c r="M640" s="21"/>
      <c r="N640" s="21"/>
      <c r="O640" s="21"/>
      <c r="P640" s="21"/>
      <c r="Q640" s="21"/>
      <c r="R640" s="21"/>
    </row>
    <row r="641" spans="1:18" x14ac:dyDescent="0.35">
      <c r="A641" s="21"/>
      <c r="B641" s="21"/>
      <c r="C641" s="21"/>
      <c r="D641" s="21"/>
      <c r="E641" s="21"/>
      <c r="F641" s="21"/>
      <c r="G641" s="21"/>
      <c r="H641" s="21"/>
      <c r="I641" s="18"/>
      <c r="J641" s="19"/>
      <c r="K641" s="19"/>
      <c r="L641" s="21"/>
      <c r="M641" s="21"/>
      <c r="N641" s="21"/>
      <c r="O641" s="21"/>
      <c r="P641" s="21"/>
      <c r="Q641" s="21"/>
      <c r="R641" s="21"/>
    </row>
    <row r="642" spans="1:18" x14ac:dyDescent="0.35">
      <c r="A642" s="21"/>
      <c r="B642" s="21"/>
      <c r="C642" s="21"/>
      <c r="D642" s="21"/>
      <c r="E642" s="21"/>
      <c r="F642" s="21"/>
      <c r="G642" s="21"/>
      <c r="H642" s="21"/>
      <c r="I642" s="18"/>
      <c r="J642" s="19"/>
      <c r="K642" s="19"/>
      <c r="L642" s="21"/>
      <c r="M642" s="21"/>
      <c r="N642" s="21"/>
      <c r="O642" s="21"/>
      <c r="P642" s="21"/>
      <c r="Q642" s="21"/>
      <c r="R642" s="21"/>
    </row>
    <row r="643" spans="1:18" x14ac:dyDescent="0.35">
      <c r="A643" s="21"/>
      <c r="B643" s="21"/>
      <c r="C643" s="21"/>
      <c r="D643" s="21"/>
      <c r="E643" s="21"/>
      <c r="F643" s="21"/>
      <c r="G643" s="21"/>
      <c r="H643" s="21"/>
      <c r="I643" s="18"/>
      <c r="J643" s="19"/>
      <c r="K643" s="19"/>
      <c r="L643" s="21"/>
      <c r="M643" s="21"/>
      <c r="N643" s="21"/>
      <c r="O643" s="21"/>
      <c r="P643" s="21"/>
      <c r="Q643" s="21"/>
      <c r="R643" s="21"/>
    </row>
    <row r="644" spans="1:18" x14ac:dyDescent="0.35">
      <c r="A644" s="21"/>
      <c r="B644" s="21"/>
      <c r="C644" s="21"/>
      <c r="D644" s="21"/>
      <c r="E644" s="21"/>
      <c r="F644" s="21"/>
      <c r="G644" s="21"/>
      <c r="H644" s="21"/>
      <c r="I644" s="18"/>
      <c r="J644" s="19"/>
      <c r="K644" s="19"/>
      <c r="L644" s="21"/>
      <c r="M644" s="21"/>
      <c r="N644" s="21"/>
      <c r="O644" s="21"/>
      <c r="P644" s="21"/>
      <c r="Q644" s="21"/>
      <c r="R644" s="21"/>
    </row>
    <row r="645" spans="1:18" x14ac:dyDescent="0.35">
      <c r="A645" s="21"/>
      <c r="B645" s="21"/>
      <c r="C645" s="21"/>
      <c r="D645" s="21"/>
      <c r="E645" s="21"/>
      <c r="F645" s="21"/>
      <c r="G645" s="21"/>
      <c r="H645" s="21"/>
      <c r="I645" s="18"/>
      <c r="J645" s="19"/>
      <c r="K645" s="19"/>
      <c r="L645" s="21"/>
      <c r="M645" s="21"/>
      <c r="N645" s="21"/>
      <c r="O645" s="21"/>
      <c r="P645" s="21"/>
      <c r="Q645" s="21"/>
      <c r="R645" s="21"/>
    </row>
    <row r="646" spans="1:18" x14ac:dyDescent="0.35">
      <c r="A646" s="21"/>
      <c r="B646" s="21"/>
      <c r="C646" s="21"/>
      <c r="D646" s="21"/>
      <c r="E646" s="21"/>
      <c r="F646" s="21"/>
      <c r="G646" s="21"/>
      <c r="H646" s="21"/>
      <c r="I646" s="18"/>
      <c r="J646" s="19"/>
      <c r="K646" s="19"/>
      <c r="L646" s="21"/>
      <c r="M646" s="21"/>
      <c r="N646" s="21"/>
      <c r="O646" s="21"/>
      <c r="P646" s="21"/>
      <c r="Q646" s="21"/>
      <c r="R646" s="21"/>
    </row>
    <row r="647" spans="1:18" x14ac:dyDescent="0.35">
      <c r="A647" s="21"/>
      <c r="B647" s="21"/>
      <c r="C647" s="21"/>
      <c r="D647" s="21"/>
      <c r="E647" s="21"/>
      <c r="F647" s="21"/>
      <c r="G647" s="21"/>
      <c r="H647" s="21"/>
      <c r="I647" s="18"/>
      <c r="J647" s="19"/>
      <c r="K647" s="19"/>
      <c r="L647" s="21"/>
      <c r="M647" s="21"/>
      <c r="N647" s="21"/>
      <c r="O647" s="21"/>
      <c r="P647" s="21"/>
      <c r="Q647" s="21"/>
      <c r="R647" s="21"/>
    </row>
    <row r="648" spans="1:18" x14ac:dyDescent="0.35">
      <c r="A648" s="21"/>
      <c r="B648" s="21"/>
      <c r="C648" s="21"/>
      <c r="D648" s="21"/>
      <c r="E648" s="21"/>
      <c r="F648" s="21"/>
      <c r="G648" s="21"/>
      <c r="H648" s="21"/>
      <c r="I648" s="18"/>
      <c r="J648" s="19"/>
      <c r="K648" s="19"/>
      <c r="L648" s="21"/>
      <c r="M648" s="21"/>
      <c r="N648" s="21"/>
      <c r="O648" s="21"/>
      <c r="P648" s="21"/>
      <c r="Q648" s="21"/>
      <c r="R648" s="21"/>
    </row>
    <row r="649" spans="1:18" x14ac:dyDescent="0.35">
      <c r="A649" s="21"/>
      <c r="B649" s="21"/>
      <c r="C649" s="21"/>
      <c r="D649" s="21"/>
      <c r="E649" s="21"/>
      <c r="F649" s="21"/>
      <c r="G649" s="21"/>
      <c r="H649" s="21"/>
      <c r="I649" s="18"/>
      <c r="J649" s="19"/>
      <c r="K649" s="19"/>
      <c r="L649" s="21"/>
      <c r="M649" s="21"/>
      <c r="N649" s="21"/>
      <c r="O649" s="21"/>
      <c r="P649" s="21"/>
      <c r="Q649" s="21"/>
      <c r="R649" s="21"/>
    </row>
    <row r="650" spans="1:18" x14ac:dyDescent="0.35">
      <c r="A650" s="21"/>
      <c r="B650" s="21"/>
      <c r="C650" s="21"/>
      <c r="D650" s="21"/>
      <c r="E650" s="21"/>
      <c r="F650" s="21"/>
      <c r="G650" s="21"/>
      <c r="H650" s="21"/>
      <c r="I650" s="18"/>
      <c r="J650" s="19"/>
      <c r="K650" s="19"/>
      <c r="L650" s="21"/>
      <c r="M650" s="21"/>
      <c r="N650" s="21"/>
      <c r="O650" s="21"/>
      <c r="P650" s="21"/>
      <c r="Q650" s="21"/>
      <c r="R650" s="21"/>
    </row>
    <row r="651" spans="1:18" x14ac:dyDescent="0.35">
      <c r="A651" s="21"/>
      <c r="B651" s="21"/>
      <c r="C651" s="21"/>
      <c r="D651" s="21"/>
      <c r="E651" s="21"/>
      <c r="F651" s="21"/>
      <c r="G651" s="21"/>
      <c r="H651" s="21"/>
      <c r="I651" s="18"/>
      <c r="J651" s="19"/>
      <c r="K651" s="19"/>
      <c r="L651" s="21"/>
      <c r="M651" s="21"/>
      <c r="N651" s="21"/>
      <c r="O651" s="21"/>
      <c r="P651" s="21"/>
      <c r="Q651" s="21"/>
      <c r="R651" s="21"/>
    </row>
    <row r="652" spans="1:18" x14ac:dyDescent="0.35">
      <c r="A652" s="21"/>
      <c r="B652" s="21"/>
      <c r="C652" s="21"/>
      <c r="D652" s="21"/>
      <c r="E652" s="21"/>
      <c r="F652" s="21"/>
      <c r="G652" s="21"/>
      <c r="H652" s="21"/>
      <c r="I652" s="18"/>
      <c r="J652" s="19"/>
      <c r="K652" s="19"/>
      <c r="L652" s="21"/>
      <c r="M652" s="21"/>
      <c r="N652" s="21"/>
      <c r="O652" s="21"/>
      <c r="P652" s="21"/>
      <c r="Q652" s="21"/>
      <c r="R652" s="21"/>
    </row>
    <row r="653" spans="1:18" x14ac:dyDescent="0.35">
      <c r="A653" s="21"/>
      <c r="B653" s="21"/>
      <c r="C653" s="21"/>
      <c r="D653" s="21"/>
      <c r="E653" s="21"/>
      <c r="F653" s="21"/>
      <c r="G653" s="21"/>
      <c r="H653" s="21"/>
      <c r="I653" s="18"/>
      <c r="J653" s="19"/>
      <c r="K653" s="19"/>
      <c r="L653" s="21"/>
      <c r="M653" s="21"/>
      <c r="N653" s="21"/>
      <c r="O653" s="21"/>
      <c r="P653" s="21"/>
      <c r="Q653" s="21"/>
      <c r="R653" s="21"/>
    </row>
    <row r="654" spans="1:18" x14ac:dyDescent="0.35">
      <c r="A654" s="21"/>
      <c r="B654" s="21"/>
      <c r="C654" s="21"/>
      <c r="D654" s="21"/>
      <c r="E654" s="21"/>
      <c r="F654" s="21"/>
      <c r="G654" s="21"/>
      <c r="H654" s="21"/>
      <c r="I654" s="18"/>
      <c r="J654" s="19"/>
      <c r="K654" s="19"/>
      <c r="L654" s="21"/>
      <c r="M654" s="21"/>
      <c r="N654" s="21"/>
      <c r="O654" s="21"/>
      <c r="P654" s="21"/>
      <c r="Q654" s="21"/>
      <c r="R654" s="21"/>
    </row>
    <row r="655" spans="1:18" x14ac:dyDescent="0.35">
      <c r="A655" s="21"/>
      <c r="B655" s="21"/>
      <c r="C655" s="21"/>
      <c r="D655" s="21"/>
      <c r="E655" s="21"/>
      <c r="F655" s="21"/>
      <c r="G655" s="21"/>
      <c r="H655" s="21"/>
      <c r="I655" s="18"/>
      <c r="J655" s="19"/>
      <c r="K655" s="19"/>
      <c r="L655" s="21"/>
      <c r="M655" s="21"/>
      <c r="N655" s="21"/>
      <c r="O655" s="21"/>
      <c r="P655" s="21"/>
      <c r="Q655" s="21"/>
      <c r="R655" s="21"/>
    </row>
    <row r="656" spans="1:18" x14ac:dyDescent="0.35">
      <c r="A656" s="21"/>
      <c r="B656" s="21"/>
      <c r="C656" s="21"/>
      <c r="D656" s="21"/>
      <c r="E656" s="21"/>
      <c r="F656" s="21"/>
      <c r="G656" s="21"/>
      <c r="H656" s="21"/>
      <c r="I656" s="18"/>
      <c r="J656" s="19"/>
      <c r="K656" s="19"/>
      <c r="L656" s="21"/>
      <c r="M656" s="21"/>
      <c r="N656" s="21"/>
      <c r="O656" s="21"/>
      <c r="P656" s="21"/>
      <c r="Q656" s="21"/>
      <c r="R656" s="21"/>
    </row>
    <row r="657" spans="1:18" x14ac:dyDescent="0.35">
      <c r="A657" s="21"/>
      <c r="B657" s="21"/>
      <c r="C657" s="21"/>
      <c r="D657" s="21"/>
      <c r="E657" s="21"/>
      <c r="F657" s="21"/>
      <c r="G657" s="21"/>
      <c r="H657" s="21"/>
      <c r="I657" s="18"/>
      <c r="J657" s="19"/>
      <c r="K657" s="19"/>
      <c r="L657" s="21"/>
      <c r="M657" s="21"/>
      <c r="N657" s="21"/>
      <c r="O657" s="21"/>
      <c r="P657" s="21"/>
      <c r="Q657" s="21"/>
      <c r="R657" s="21"/>
    </row>
    <row r="658" spans="1:18" x14ac:dyDescent="0.35">
      <c r="A658" s="21"/>
      <c r="B658" s="21"/>
      <c r="C658" s="21"/>
      <c r="D658" s="21"/>
      <c r="E658" s="21"/>
      <c r="F658" s="21"/>
      <c r="G658" s="21"/>
      <c r="H658" s="21"/>
      <c r="I658" s="18"/>
      <c r="J658" s="19"/>
      <c r="K658" s="19"/>
      <c r="L658" s="21"/>
      <c r="M658" s="21"/>
      <c r="N658" s="21"/>
      <c r="O658" s="21"/>
      <c r="P658" s="21"/>
      <c r="Q658" s="21"/>
      <c r="R658" s="21"/>
    </row>
    <row r="659" spans="1:18" x14ac:dyDescent="0.35">
      <c r="A659" s="21"/>
      <c r="B659" s="21"/>
      <c r="C659" s="21"/>
      <c r="D659" s="21"/>
      <c r="E659" s="21"/>
      <c r="F659" s="21"/>
      <c r="G659" s="21"/>
      <c r="H659" s="21"/>
      <c r="I659" s="18"/>
      <c r="J659" s="19"/>
      <c r="K659" s="19"/>
      <c r="L659" s="21"/>
      <c r="M659" s="21"/>
      <c r="N659" s="21"/>
      <c r="O659" s="21"/>
      <c r="P659" s="21"/>
      <c r="Q659" s="21"/>
      <c r="R659" s="21"/>
    </row>
    <row r="660" spans="1:18" x14ac:dyDescent="0.35">
      <c r="A660" s="21"/>
      <c r="B660" s="21"/>
      <c r="C660" s="21"/>
      <c r="D660" s="21"/>
      <c r="E660" s="21"/>
      <c r="F660" s="21"/>
      <c r="G660" s="21"/>
      <c r="H660" s="21"/>
      <c r="I660" s="18"/>
      <c r="J660" s="19"/>
      <c r="K660" s="19"/>
      <c r="L660" s="21"/>
      <c r="M660" s="21"/>
      <c r="N660" s="21"/>
      <c r="O660" s="21"/>
      <c r="P660" s="21"/>
      <c r="Q660" s="21"/>
      <c r="R660" s="21"/>
    </row>
    <row r="661" spans="1:18" x14ac:dyDescent="0.35">
      <c r="A661" s="21"/>
      <c r="B661" s="21"/>
      <c r="C661" s="21"/>
      <c r="D661" s="21"/>
      <c r="E661" s="21"/>
      <c r="F661" s="21"/>
      <c r="G661" s="21"/>
      <c r="H661" s="21"/>
      <c r="I661" s="18"/>
      <c r="J661" s="19"/>
      <c r="K661" s="19"/>
      <c r="L661" s="21"/>
      <c r="M661" s="21"/>
      <c r="N661" s="21"/>
      <c r="O661" s="21"/>
      <c r="P661" s="21"/>
      <c r="Q661" s="21"/>
      <c r="R661" s="21"/>
    </row>
    <row r="662" spans="1:18" x14ac:dyDescent="0.35">
      <c r="A662" s="21"/>
      <c r="B662" s="21"/>
      <c r="C662" s="21"/>
      <c r="D662" s="21"/>
      <c r="E662" s="21"/>
      <c r="F662" s="21"/>
      <c r="G662" s="21"/>
      <c r="H662" s="21"/>
      <c r="I662" s="18"/>
      <c r="J662" s="19"/>
      <c r="K662" s="19"/>
      <c r="L662" s="21"/>
      <c r="M662" s="21"/>
      <c r="N662" s="21"/>
      <c r="O662" s="21"/>
      <c r="P662" s="21"/>
      <c r="Q662" s="21"/>
      <c r="R662" s="21"/>
    </row>
    <row r="663" spans="1:18" x14ac:dyDescent="0.35">
      <c r="A663" s="21"/>
      <c r="B663" s="21"/>
      <c r="C663" s="21"/>
      <c r="D663" s="21"/>
      <c r="E663" s="21"/>
      <c r="F663" s="21"/>
      <c r="G663" s="21"/>
      <c r="H663" s="21"/>
      <c r="I663" s="18"/>
      <c r="J663" s="19"/>
      <c r="K663" s="19"/>
      <c r="L663" s="21"/>
      <c r="M663" s="21"/>
      <c r="N663" s="21"/>
      <c r="O663" s="21"/>
      <c r="P663" s="21"/>
      <c r="Q663" s="21"/>
      <c r="R663" s="21"/>
    </row>
    <row r="664" spans="1:18" x14ac:dyDescent="0.35">
      <c r="A664" s="21"/>
      <c r="B664" s="21"/>
      <c r="C664" s="21"/>
      <c r="D664" s="21"/>
      <c r="E664" s="21"/>
      <c r="F664" s="21"/>
      <c r="G664" s="21"/>
      <c r="H664" s="21"/>
      <c r="I664" s="18"/>
      <c r="J664" s="19"/>
      <c r="K664" s="19"/>
      <c r="L664" s="21"/>
      <c r="M664" s="21"/>
      <c r="N664" s="21"/>
      <c r="O664" s="21"/>
      <c r="P664" s="21"/>
      <c r="Q664" s="21"/>
      <c r="R664" s="21"/>
    </row>
    <row r="665" spans="1:18" x14ac:dyDescent="0.35">
      <c r="A665" s="21"/>
      <c r="B665" s="21"/>
      <c r="C665" s="21"/>
      <c r="D665" s="21"/>
      <c r="E665" s="21"/>
      <c r="F665" s="21"/>
      <c r="G665" s="21"/>
      <c r="H665" s="21"/>
      <c r="I665" s="18"/>
      <c r="J665" s="19"/>
      <c r="K665" s="19"/>
      <c r="L665" s="21"/>
      <c r="M665" s="21"/>
      <c r="N665" s="21"/>
      <c r="O665" s="21"/>
      <c r="P665" s="21"/>
      <c r="Q665" s="21"/>
      <c r="R665" s="21"/>
    </row>
    <row r="666" spans="1:18" x14ac:dyDescent="0.35">
      <c r="A666" s="21"/>
      <c r="B666" s="21"/>
      <c r="C666" s="21"/>
      <c r="D666" s="21"/>
      <c r="E666" s="21"/>
      <c r="F666" s="21"/>
      <c r="G666" s="21"/>
      <c r="H666" s="21"/>
      <c r="I666" s="18"/>
      <c r="J666" s="19"/>
      <c r="K666" s="19"/>
      <c r="L666" s="21"/>
      <c r="M666" s="21"/>
      <c r="N666" s="21"/>
      <c r="O666" s="21"/>
      <c r="P666" s="21"/>
      <c r="Q666" s="21"/>
      <c r="R666" s="21"/>
    </row>
    <row r="667" spans="1:18" x14ac:dyDescent="0.35">
      <c r="A667" s="21"/>
      <c r="B667" s="21"/>
      <c r="C667" s="21"/>
      <c r="D667" s="21"/>
      <c r="E667" s="21"/>
      <c r="F667" s="21"/>
      <c r="G667" s="21"/>
      <c r="H667" s="21"/>
      <c r="I667" s="18"/>
      <c r="J667" s="19"/>
      <c r="K667" s="19"/>
      <c r="L667" s="21"/>
      <c r="M667" s="21"/>
      <c r="N667" s="21"/>
      <c r="O667" s="21"/>
      <c r="P667" s="21"/>
      <c r="Q667" s="21"/>
      <c r="R667" s="21"/>
    </row>
    <row r="668" spans="1:18" x14ac:dyDescent="0.35">
      <c r="A668" s="21"/>
      <c r="B668" s="21"/>
      <c r="C668" s="21"/>
      <c r="D668" s="21"/>
      <c r="E668" s="21"/>
      <c r="F668" s="21"/>
      <c r="G668" s="21"/>
      <c r="H668" s="21"/>
      <c r="I668" s="18"/>
      <c r="J668" s="19"/>
      <c r="K668" s="19"/>
      <c r="L668" s="21"/>
      <c r="M668" s="21"/>
      <c r="N668" s="21"/>
      <c r="O668" s="21"/>
      <c r="P668" s="21"/>
      <c r="Q668" s="21"/>
      <c r="R668" s="21"/>
    </row>
    <row r="669" spans="1:18" x14ac:dyDescent="0.35">
      <c r="A669" s="21"/>
      <c r="B669" s="21"/>
      <c r="C669" s="21"/>
      <c r="D669" s="21"/>
      <c r="E669" s="21"/>
      <c r="F669" s="21"/>
      <c r="G669" s="21"/>
      <c r="H669" s="21"/>
      <c r="I669" s="18"/>
      <c r="J669" s="19"/>
      <c r="K669" s="19"/>
      <c r="L669" s="21"/>
      <c r="M669" s="21"/>
      <c r="N669" s="21"/>
      <c r="O669" s="21"/>
      <c r="P669" s="21"/>
      <c r="Q669" s="21"/>
      <c r="R669" s="21"/>
    </row>
    <row r="670" spans="1:18" x14ac:dyDescent="0.35">
      <c r="A670" s="21"/>
      <c r="B670" s="21"/>
      <c r="C670" s="21"/>
      <c r="D670" s="21"/>
      <c r="E670" s="21"/>
      <c r="F670" s="21"/>
      <c r="G670" s="21"/>
      <c r="H670" s="21"/>
      <c r="I670" s="18"/>
      <c r="J670" s="19"/>
      <c r="K670" s="19"/>
      <c r="L670" s="21"/>
      <c r="M670" s="21"/>
      <c r="N670" s="21"/>
      <c r="O670" s="21"/>
      <c r="P670" s="21"/>
      <c r="Q670" s="21"/>
      <c r="R670" s="21"/>
    </row>
    <row r="671" spans="1:18" x14ac:dyDescent="0.35">
      <c r="A671" s="21"/>
      <c r="B671" s="21"/>
      <c r="C671" s="21"/>
      <c r="D671" s="21"/>
      <c r="E671" s="21"/>
      <c r="F671" s="21"/>
      <c r="G671" s="21"/>
      <c r="H671" s="21"/>
      <c r="I671" s="18"/>
      <c r="J671" s="19"/>
      <c r="K671" s="19"/>
      <c r="L671" s="21"/>
      <c r="M671" s="21"/>
      <c r="N671" s="21"/>
      <c r="O671" s="21"/>
      <c r="P671" s="21"/>
      <c r="Q671" s="21"/>
      <c r="R671" s="21"/>
    </row>
    <row r="672" spans="1:18" x14ac:dyDescent="0.35">
      <c r="A672" s="21"/>
      <c r="B672" s="21"/>
      <c r="C672" s="21"/>
      <c r="D672" s="21"/>
      <c r="E672" s="21"/>
      <c r="F672" s="21"/>
      <c r="G672" s="21"/>
      <c r="H672" s="21"/>
      <c r="I672" s="18"/>
      <c r="J672" s="19"/>
      <c r="K672" s="19"/>
      <c r="L672" s="21"/>
      <c r="M672" s="21"/>
      <c r="N672" s="21"/>
      <c r="O672" s="21"/>
      <c r="P672" s="21"/>
      <c r="Q672" s="21"/>
      <c r="R672" s="21"/>
    </row>
    <row r="673" spans="1:18" x14ac:dyDescent="0.35">
      <c r="A673" s="21"/>
      <c r="B673" s="21"/>
      <c r="C673" s="21"/>
      <c r="D673" s="21"/>
      <c r="E673" s="21"/>
      <c r="F673" s="21"/>
      <c r="G673" s="21"/>
      <c r="H673" s="21"/>
      <c r="I673" s="18"/>
      <c r="J673" s="19"/>
      <c r="K673" s="19"/>
      <c r="L673" s="21"/>
      <c r="M673" s="21"/>
      <c r="N673" s="21"/>
      <c r="O673" s="21"/>
      <c r="P673" s="21"/>
      <c r="Q673" s="21"/>
      <c r="R673" s="21"/>
    </row>
    <row r="674" spans="1:18" x14ac:dyDescent="0.35">
      <c r="A674" s="21"/>
      <c r="B674" s="21"/>
      <c r="C674" s="21"/>
      <c r="D674" s="21"/>
      <c r="E674" s="21"/>
      <c r="F674" s="21"/>
      <c r="G674" s="21"/>
      <c r="H674" s="21"/>
      <c r="I674" s="18"/>
      <c r="J674" s="19"/>
      <c r="K674" s="19"/>
      <c r="L674" s="21"/>
      <c r="M674" s="21"/>
      <c r="N674" s="21"/>
      <c r="O674" s="21"/>
      <c r="P674" s="21"/>
      <c r="Q674" s="21"/>
      <c r="R674" s="21"/>
    </row>
    <row r="675" spans="1:18" x14ac:dyDescent="0.35">
      <c r="A675" s="21"/>
      <c r="B675" s="21"/>
      <c r="C675" s="21"/>
      <c r="D675" s="21"/>
      <c r="E675" s="21"/>
      <c r="F675" s="21"/>
      <c r="G675" s="21"/>
      <c r="H675" s="21"/>
      <c r="I675" s="18"/>
      <c r="J675" s="19"/>
      <c r="K675" s="19"/>
      <c r="L675" s="21"/>
      <c r="M675" s="21"/>
      <c r="N675" s="21"/>
      <c r="O675" s="21"/>
      <c r="P675" s="21"/>
      <c r="Q675" s="21"/>
      <c r="R675" s="21"/>
    </row>
    <row r="676" spans="1:18" x14ac:dyDescent="0.35">
      <c r="A676" s="21"/>
      <c r="B676" s="21"/>
      <c r="C676" s="21"/>
      <c r="D676" s="21"/>
      <c r="E676" s="21"/>
      <c r="F676" s="21"/>
      <c r="G676" s="21"/>
      <c r="H676" s="21"/>
      <c r="I676" s="18"/>
      <c r="J676" s="19"/>
      <c r="K676" s="19"/>
      <c r="L676" s="21"/>
      <c r="M676" s="21"/>
      <c r="N676" s="21"/>
      <c r="O676" s="21"/>
      <c r="P676" s="21"/>
      <c r="Q676" s="21"/>
      <c r="R676" s="21"/>
    </row>
    <row r="677" spans="1:18" x14ac:dyDescent="0.35">
      <c r="A677" s="21"/>
      <c r="B677" s="21"/>
      <c r="C677" s="21"/>
      <c r="D677" s="21"/>
      <c r="E677" s="21"/>
      <c r="F677" s="21"/>
      <c r="G677" s="21"/>
      <c r="H677" s="21"/>
      <c r="I677" s="18"/>
      <c r="J677" s="19"/>
      <c r="K677" s="19"/>
      <c r="L677" s="21"/>
      <c r="M677" s="21"/>
      <c r="N677" s="21"/>
      <c r="O677" s="21"/>
      <c r="P677" s="21"/>
      <c r="Q677" s="21"/>
      <c r="R677" s="21"/>
    </row>
    <row r="678" spans="1:18" x14ac:dyDescent="0.35">
      <c r="A678" s="21"/>
      <c r="B678" s="21"/>
      <c r="C678" s="21"/>
      <c r="D678" s="21"/>
      <c r="E678" s="21"/>
      <c r="F678" s="21"/>
      <c r="G678" s="21"/>
      <c r="H678" s="21"/>
      <c r="I678" s="18"/>
      <c r="J678" s="19"/>
      <c r="K678" s="19"/>
      <c r="L678" s="21"/>
      <c r="M678" s="21"/>
      <c r="N678" s="21"/>
      <c r="O678" s="21"/>
      <c r="P678" s="21"/>
      <c r="Q678" s="21"/>
      <c r="R678" s="21"/>
    </row>
    <row r="679" spans="1:18" x14ac:dyDescent="0.35">
      <c r="A679" s="21"/>
      <c r="B679" s="21"/>
      <c r="C679" s="21"/>
      <c r="D679" s="21"/>
      <c r="E679" s="21"/>
      <c r="F679" s="21"/>
      <c r="G679" s="21"/>
      <c r="H679" s="21"/>
      <c r="I679" s="18"/>
      <c r="J679" s="19"/>
      <c r="K679" s="19"/>
      <c r="L679" s="21"/>
      <c r="M679" s="21"/>
      <c r="N679" s="21"/>
      <c r="O679" s="21"/>
      <c r="P679" s="21"/>
      <c r="Q679" s="21"/>
      <c r="R679" s="21"/>
    </row>
    <row r="680" spans="1:18" x14ac:dyDescent="0.35">
      <c r="A680" s="21"/>
      <c r="B680" s="21"/>
      <c r="C680" s="21"/>
      <c r="D680" s="21"/>
      <c r="E680" s="21"/>
      <c r="F680" s="21"/>
      <c r="G680" s="21"/>
      <c r="H680" s="21"/>
      <c r="I680" s="18"/>
      <c r="J680" s="19"/>
      <c r="K680" s="19"/>
      <c r="L680" s="21"/>
      <c r="M680" s="21"/>
      <c r="N680" s="21"/>
      <c r="O680" s="21"/>
      <c r="P680" s="21"/>
      <c r="Q680" s="21"/>
      <c r="R680" s="21"/>
    </row>
    <row r="681" spans="1:18" x14ac:dyDescent="0.35">
      <c r="A681" s="21"/>
      <c r="B681" s="21"/>
      <c r="C681" s="21"/>
      <c r="D681" s="21"/>
      <c r="E681" s="21"/>
      <c r="F681" s="21"/>
      <c r="G681" s="21"/>
      <c r="H681" s="21"/>
      <c r="I681" s="18"/>
      <c r="J681" s="19"/>
      <c r="K681" s="19"/>
      <c r="L681" s="21"/>
      <c r="M681" s="21"/>
      <c r="N681" s="21"/>
      <c r="O681" s="21"/>
      <c r="P681" s="21"/>
      <c r="Q681" s="21"/>
      <c r="R681" s="21"/>
    </row>
    <row r="682" spans="1:18" x14ac:dyDescent="0.35">
      <c r="A682" s="21"/>
      <c r="B682" s="21"/>
      <c r="C682" s="21"/>
      <c r="D682" s="21"/>
      <c r="E682" s="21"/>
      <c r="F682" s="21"/>
      <c r="G682" s="21"/>
      <c r="H682" s="21"/>
      <c r="I682" s="18"/>
      <c r="J682" s="19"/>
      <c r="K682" s="19"/>
      <c r="L682" s="21"/>
      <c r="M682" s="21"/>
      <c r="N682" s="21"/>
      <c r="O682" s="21"/>
      <c r="P682" s="21"/>
      <c r="Q682" s="21"/>
      <c r="R682" s="21"/>
    </row>
    <row r="683" spans="1:18" x14ac:dyDescent="0.35">
      <c r="A683" s="21"/>
      <c r="B683" s="21"/>
      <c r="C683" s="21"/>
      <c r="D683" s="21"/>
      <c r="E683" s="21"/>
      <c r="F683" s="21"/>
      <c r="G683" s="21"/>
      <c r="H683" s="21"/>
      <c r="I683" s="18"/>
      <c r="J683" s="19"/>
      <c r="K683" s="19"/>
      <c r="L683" s="21"/>
      <c r="M683" s="21"/>
      <c r="N683" s="21"/>
      <c r="O683" s="21"/>
      <c r="P683" s="21"/>
      <c r="Q683" s="21"/>
      <c r="R683" s="21"/>
    </row>
    <row r="684" spans="1:18" x14ac:dyDescent="0.35">
      <c r="A684" s="21"/>
      <c r="B684" s="21"/>
      <c r="C684" s="21"/>
      <c r="D684" s="21"/>
      <c r="E684" s="21"/>
      <c r="F684" s="21"/>
      <c r="G684" s="21"/>
      <c r="H684" s="21"/>
      <c r="I684" s="18"/>
      <c r="J684" s="19"/>
      <c r="K684" s="19"/>
      <c r="L684" s="21"/>
      <c r="M684" s="21"/>
      <c r="N684" s="21"/>
      <c r="O684" s="21"/>
      <c r="P684" s="21"/>
      <c r="Q684" s="21"/>
      <c r="R684" s="21"/>
    </row>
    <row r="685" spans="1:18" x14ac:dyDescent="0.35">
      <c r="A685" s="21"/>
      <c r="B685" s="21"/>
      <c r="C685" s="21"/>
      <c r="D685" s="21"/>
      <c r="E685" s="21"/>
      <c r="F685" s="21"/>
      <c r="G685" s="21"/>
      <c r="H685" s="21"/>
      <c r="I685" s="18"/>
      <c r="J685" s="19"/>
      <c r="K685" s="19"/>
      <c r="L685" s="21"/>
      <c r="M685" s="21"/>
      <c r="N685" s="21"/>
      <c r="O685" s="21"/>
      <c r="P685" s="21"/>
      <c r="Q685" s="21"/>
      <c r="R685" s="21"/>
    </row>
    <row r="686" spans="1:18" x14ac:dyDescent="0.35">
      <c r="A686" s="21"/>
      <c r="B686" s="21"/>
      <c r="C686" s="21"/>
      <c r="D686" s="21"/>
      <c r="E686" s="21"/>
      <c r="F686" s="21"/>
      <c r="G686" s="21"/>
      <c r="H686" s="21"/>
      <c r="I686" s="18"/>
      <c r="J686" s="19"/>
      <c r="K686" s="19"/>
      <c r="L686" s="21"/>
      <c r="M686" s="21"/>
      <c r="N686" s="21"/>
      <c r="O686" s="21"/>
      <c r="P686" s="21"/>
      <c r="Q686" s="21"/>
      <c r="R686" s="21"/>
    </row>
    <row r="687" spans="1:18" x14ac:dyDescent="0.35">
      <c r="A687" s="21"/>
      <c r="B687" s="21"/>
      <c r="C687" s="21"/>
      <c r="D687" s="21"/>
      <c r="E687" s="21"/>
      <c r="F687" s="21"/>
      <c r="G687" s="21"/>
      <c r="H687" s="21"/>
      <c r="I687" s="18"/>
      <c r="J687" s="19"/>
      <c r="K687" s="19"/>
      <c r="L687" s="21"/>
      <c r="M687" s="21"/>
      <c r="N687" s="21"/>
      <c r="O687" s="21"/>
      <c r="P687" s="21"/>
      <c r="Q687" s="21"/>
      <c r="R687" s="21"/>
    </row>
    <row r="688" spans="1:18" x14ac:dyDescent="0.35">
      <c r="A688" s="21"/>
      <c r="B688" s="21"/>
      <c r="C688" s="21"/>
      <c r="D688" s="21"/>
      <c r="E688" s="21"/>
      <c r="F688" s="21"/>
      <c r="G688" s="21"/>
      <c r="H688" s="21"/>
      <c r="I688" s="18"/>
      <c r="J688" s="19"/>
      <c r="K688" s="19"/>
      <c r="L688" s="21"/>
      <c r="M688" s="21"/>
      <c r="N688" s="21"/>
      <c r="O688" s="21"/>
      <c r="P688" s="21"/>
      <c r="Q688" s="21"/>
      <c r="R688" s="21"/>
    </row>
    <row r="689" spans="1:18" x14ac:dyDescent="0.35">
      <c r="A689" s="21"/>
      <c r="B689" s="21"/>
      <c r="C689" s="21"/>
      <c r="D689" s="21"/>
      <c r="E689" s="21"/>
      <c r="F689" s="21"/>
      <c r="G689" s="21"/>
      <c r="H689" s="21"/>
      <c r="I689" s="18"/>
      <c r="J689" s="19"/>
      <c r="K689" s="19"/>
      <c r="L689" s="21"/>
      <c r="M689" s="21"/>
      <c r="N689" s="21"/>
      <c r="O689" s="21"/>
      <c r="P689" s="21"/>
      <c r="Q689" s="21"/>
      <c r="R689" s="21"/>
    </row>
    <row r="690" spans="1:18" x14ac:dyDescent="0.35">
      <c r="A690" s="21"/>
      <c r="B690" s="21"/>
      <c r="C690" s="21"/>
      <c r="D690" s="21"/>
      <c r="E690" s="21"/>
      <c r="F690" s="21"/>
      <c r="G690" s="21"/>
      <c r="H690" s="21"/>
      <c r="I690" s="18"/>
      <c r="J690" s="19"/>
      <c r="K690" s="19"/>
      <c r="L690" s="21"/>
      <c r="M690" s="21"/>
      <c r="N690" s="21"/>
      <c r="O690" s="21"/>
      <c r="P690" s="21"/>
      <c r="Q690" s="21"/>
      <c r="R690" s="21"/>
    </row>
    <row r="691" spans="1:18" x14ac:dyDescent="0.35">
      <c r="A691" s="21"/>
      <c r="B691" s="21"/>
      <c r="C691" s="21"/>
      <c r="D691" s="21"/>
      <c r="E691" s="21"/>
      <c r="F691" s="21"/>
      <c r="G691" s="21"/>
      <c r="H691" s="21"/>
      <c r="I691" s="18"/>
      <c r="J691" s="19"/>
      <c r="K691" s="19"/>
      <c r="L691" s="21"/>
      <c r="M691" s="21"/>
      <c r="N691" s="21"/>
      <c r="O691" s="21"/>
      <c r="P691" s="21"/>
      <c r="Q691" s="21"/>
      <c r="R691" s="21"/>
    </row>
    <row r="692" spans="1:18" x14ac:dyDescent="0.35">
      <c r="A692" s="21"/>
      <c r="B692" s="21"/>
      <c r="C692" s="21"/>
      <c r="D692" s="21"/>
      <c r="E692" s="21"/>
      <c r="F692" s="21"/>
      <c r="G692" s="21"/>
      <c r="H692" s="21"/>
      <c r="I692" s="18"/>
      <c r="J692" s="19"/>
      <c r="K692" s="19"/>
      <c r="L692" s="21"/>
      <c r="M692" s="21"/>
      <c r="N692" s="21"/>
      <c r="O692" s="21"/>
      <c r="P692" s="21"/>
      <c r="Q692" s="21"/>
      <c r="R692" s="21"/>
    </row>
    <row r="693" spans="1:18" x14ac:dyDescent="0.35">
      <c r="A693" s="21"/>
      <c r="B693" s="21"/>
      <c r="C693" s="21"/>
      <c r="D693" s="21"/>
      <c r="E693" s="21"/>
      <c r="F693" s="21"/>
      <c r="G693" s="21"/>
      <c r="H693" s="21"/>
      <c r="I693" s="18"/>
      <c r="J693" s="19"/>
      <c r="K693" s="19"/>
      <c r="L693" s="21"/>
      <c r="M693" s="21"/>
      <c r="N693" s="21"/>
      <c r="O693" s="21"/>
      <c r="P693" s="21"/>
      <c r="Q693" s="21"/>
      <c r="R693" s="21"/>
    </row>
    <row r="694" spans="1:18" x14ac:dyDescent="0.35">
      <c r="A694" s="21"/>
      <c r="B694" s="21"/>
      <c r="C694" s="21"/>
      <c r="D694" s="21"/>
      <c r="E694" s="21"/>
      <c r="F694" s="21"/>
      <c r="G694" s="21"/>
      <c r="H694" s="21"/>
      <c r="I694" s="18"/>
      <c r="J694" s="19"/>
      <c r="K694" s="19"/>
      <c r="L694" s="21"/>
      <c r="M694" s="21"/>
      <c r="N694" s="21"/>
      <c r="O694" s="21"/>
      <c r="P694" s="21"/>
      <c r="Q694" s="21"/>
      <c r="R694" s="21"/>
    </row>
    <row r="695" spans="1:18" x14ac:dyDescent="0.35">
      <c r="A695" s="21"/>
      <c r="B695" s="21"/>
      <c r="C695" s="21"/>
      <c r="D695" s="21"/>
      <c r="E695" s="21"/>
      <c r="F695" s="21"/>
      <c r="G695" s="21"/>
      <c r="H695" s="21"/>
      <c r="I695" s="18"/>
      <c r="J695" s="19"/>
      <c r="K695" s="19"/>
      <c r="L695" s="21"/>
      <c r="M695" s="21"/>
      <c r="N695" s="21"/>
      <c r="O695" s="21"/>
      <c r="P695" s="21"/>
      <c r="Q695" s="21"/>
      <c r="R695" s="21"/>
    </row>
    <row r="696" spans="1:18" x14ac:dyDescent="0.35">
      <c r="A696" s="21"/>
      <c r="B696" s="21"/>
      <c r="C696" s="21"/>
      <c r="D696" s="21"/>
      <c r="E696" s="21"/>
      <c r="F696" s="21"/>
      <c r="G696" s="21"/>
      <c r="H696" s="21"/>
      <c r="I696" s="18"/>
      <c r="J696" s="19"/>
      <c r="K696" s="19"/>
      <c r="L696" s="21"/>
      <c r="M696" s="21"/>
      <c r="N696" s="21"/>
      <c r="O696" s="21"/>
      <c r="P696" s="21"/>
      <c r="Q696" s="21"/>
      <c r="R696" s="21"/>
    </row>
    <row r="697" spans="1:18" x14ac:dyDescent="0.35">
      <c r="A697" s="21"/>
      <c r="B697" s="21"/>
      <c r="C697" s="21"/>
      <c r="D697" s="21"/>
      <c r="E697" s="21"/>
      <c r="F697" s="21"/>
      <c r="G697" s="21"/>
      <c r="H697" s="21"/>
      <c r="I697" s="18"/>
      <c r="J697" s="19"/>
      <c r="K697" s="19"/>
      <c r="L697" s="21"/>
      <c r="M697" s="21"/>
      <c r="N697" s="21"/>
      <c r="O697" s="21"/>
      <c r="P697" s="21"/>
      <c r="Q697" s="21"/>
      <c r="R697" s="21"/>
    </row>
    <row r="698" spans="1:18" x14ac:dyDescent="0.35">
      <c r="A698" s="21"/>
      <c r="B698" s="21"/>
      <c r="C698" s="21"/>
      <c r="D698" s="21"/>
      <c r="E698" s="21"/>
      <c r="F698" s="21"/>
      <c r="G698" s="21"/>
      <c r="H698" s="21"/>
      <c r="I698" s="18"/>
      <c r="J698" s="19"/>
      <c r="K698" s="19"/>
      <c r="L698" s="21"/>
      <c r="M698" s="21"/>
      <c r="N698" s="21"/>
      <c r="O698" s="21"/>
      <c r="P698" s="21"/>
      <c r="Q698" s="21"/>
      <c r="R698" s="21"/>
    </row>
    <row r="699" spans="1:18" x14ac:dyDescent="0.35">
      <c r="A699" s="21"/>
      <c r="B699" s="21"/>
      <c r="C699" s="21"/>
      <c r="D699" s="21"/>
      <c r="E699" s="21"/>
      <c r="F699" s="21"/>
      <c r="G699" s="21"/>
      <c r="H699" s="21"/>
      <c r="I699" s="18"/>
      <c r="J699" s="19"/>
      <c r="K699" s="19"/>
      <c r="L699" s="21"/>
      <c r="M699" s="21"/>
      <c r="N699" s="21"/>
      <c r="O699" s="21"/>
      <c r="P699" s="21"/>
      <c r="Q699" s="21"/>
      <c r="R699" s="21"/>
    </row>
    <row r="700" spans="1:18" x14ac:dyDescent="0.35">
      <c r="A700" s="21"/>
      <c r="B700" s="21"/>
      <c r="C700" s="21"/>
      <c r="D700" s="21"/>
      <c r="E700" s="21"/>
      <c r="F700" s="21"/>
      <c r="G700" s="21"/>
      <c r="H700" s="21"/>
      <c r="I700" s="18"/>
      <c r="J700" s="19"/>
      <c r="K700" s="19"/>
      <c r="L700" s="21"/>
      <c r="M700" s="21"/>
      <c r="N700" s="21"/>
      <c r="O700" s="21"/>
      <c r="P700" s="21"/>
      <c r="Q700" s="21"/>
      <c r="R700" s="21"/>
    </row>
    <row r="701" spans="1:18" x14ac:dyDescent="0.35">
      <c r="A701" s="21"/>
      <c r="B701" s="21"/>
      <c r="C701" s="21"/>
      <c r="D701" s="21"/>
      <c r="E701" s="21"/>
      <c r="F701" s="21"/>
      <c r="G701" s="21"/>
      <c r="H701" s="21"/>
      <c r="I701" s="18"/>
      <c r="J701" s="19"/>
      <c r="K701" s="19"/>
      <c r="L701" s="21"/>
      <c r="M701" s="21"/>
      <c r="N701" s="21"/>
      <c r="O701" s="21"/>
      <c r="P701" s="21"/>
      <c r="Q701" s="21"/>
      <c r="R701" s="21"/>
    </row>
    <row r="702" spans="1:18" x14ac:dyDescent="0.35">
      <c r="A702" s="21"/>
      <c r="B702" s="21"/>
      <c r="C702" s="21"/>
      <c r="D702" s="21"/>
      <c r="E702" s="21"/>
      <c r="F702" s="21"/>
      <c r="G702" s="21"/>
      <c r="H702" s="21"/>
      <c r="I702" s="18"/>
      <c r="J702" s="19"/>
      <c r="K702" s="19"/>
      <c r="L702" s="21"/>
      <c r="M702" s="21"/>
      <c r="N702" s="21"/>
      <c r="O702" s="21"/>
      <c r="P702" s="21"/>
      <c r="Q702" s="21"/>
      <c r="R702" s="21"/>
    </row>
    <row r="703" spans="1:18" x14ac:dyDescent="0.35">
      <c r="A703" s="21"/>
      <c r="B703" s="21"/>
      <c r="C703" s="21"/>
      <c r="D703" s="21"/>
      <c r="E703" s="21"/>
      <c r="F703" s="21"/>
      <c r="G703" s="21"/>
      <c r="H703" s="21"/>
      <c r="I703" s="18"/>
      <c r="J703" s="19"/>
      <c r="K703" s="19"/>
      <c r="L703" s="21"/>
      <c r="M703" s="21"/>
      <c r="N703" s="21"/>
      <c r="O703" s="21"/>
      <c r="P703" s="21"/>
      <c r="Q703" s="21"/>
      <c r="R703" s="21"/>
    </row>
    <row r="704" spans="1:18" x14ac:dyDescent="0.35">
      <c r="A704" s="21"/>
      <c r="B704" s="21"/>
      <c r="C704" s="21"/>
      <c r="D704" s="21"/>
      <c r="E704" s="21"/>
      <c r="F704" s="21"/>
      <c r="G704" s="21"/>
      <c r="H704" s="21"/>
      <c r="I704" s="18"/>
      <c r="J704" s="19"/>
      <c r="K704" s="19"/>
      <c r="L704" s="21"/>
      <c r="M704" s="21"/>
      <c r="N704" s="21"/>
      <c r="O704" s="21"/>
      <c r="P704" s="21"/>
      <c r="Q704" s="21"/>
      <c r="R704" s="21"/>
    </row>
    <row r="705" spans="1:18" x14ac:dyDescent="0.35">
      <c r="A705" s="21"/>
      <c r="B705" s="21"/>
      <c r="C705" s="21"/>
      <c r="D705" s="21"/>
      <c r="E705" s="21"/>
      <c r="F705" s="21"/>
      <c r="G705" s="21"/>
      <c r="H705" s="21"/>
      <c r="I705" s="18"/>
      <c r="J705" s="19"/>
      <c r="K705" s="19"/>
      <c r="L705" s="21"/>
      <c r="M705" s="21"/>
      <c r="N705" s="21"/>
      <c r="O705" s="21"/>
      <c r="P705" s="21"/>
      <c r="Q705" s="21"/>
      <c r="R705" s="21"/>
    </row>
    <row r="706" spans="1:18" x14ac:dyDescent="0.35">
      <c r="A706" s="21"/>
      <c r="B706" s="21"/>
      <c r="C706" s="21"/>
      <c r="D706" s="21"/>
      <c r="E706" s="21"/>
      <c r="F706" s="21"/>
      <c r="G706" s="21"/>
      <c r="H706" s="21"/>
      <c r="I706" s="18"/>
      <c r="J706" s="19"/>
      <c r="K706" s="19"/>
      <c r="L706" s="21"/>
      <c r="M706" s="21"/>
      <c r="N706" s="21"/>
      <c r="O706" s="21"/>
      <c r="P706" s="21"/>
      <c r="Q706" s="21"/>
      <c r="R706" s="21"/>
    </row>
    <row r="707" spans="1:18" x14ac:dyDescent="0.35">
      <c r="A707" s="21"/>
      <c r="B707" s="21"/>
      <c r="C707" s="21"/>
      <c r="D707" s="21"/>
      <c r="E707" s="21"/>
      <c r="F707" s="21"/>
      <c r="G707" s="21"/>
      <c r="H707" s="21"/>
      <c r="I707" s="18"/>
      <c r="J707" s="19"/>
      <c r="K707" s="19"/>
      <c r="L707" s="21"/>
      <c r="M707" s="21"/>
      <c r="N707" s="21"/>
      <c r="O707" s="21"/>
      <c r="P707" s="21"/>
      <c r="Q707" s="21"/>
      <c r="R707" s="21"/>
    </row>
    <row r="708" spans="1:18" x14ac:dyDescent="0.35">
      <c r="A708" s="21"/>
      <c r="B708" s="21"/>
      <c r="C708" s="21"/>
      <c r="D708" s="21"/>
      <c r="E708" s="21"/>
      <c r="F708" s="21"/>
      <c r="G708" s="21"/>
      <c r="H708" s="21"/>
      <c r="I708" s="18"/>
      <c r="J708" s="19"/>
      <c r="K708" s="19"/>
      <c r="L708" s="21"/>
      <c r="M708" s="21"/>
      <c r="N708" s="21"/>
      <c r="O708" s="21"/>
      <c r="P708" s="21"/>
      <c r="Q708" s="21"/>
      <c r="R708" s="21"/>
    </row>
    <row r="709" spans="1:18" x14ac:dyDescent="0.35">
      <c r="A709" s="21"/>
      <c r="B709" s="21"/>
      <c r="C709" s="21"/>
      <c r="D709" s="21"/>
      <c r="E709" s="21"/>
      <c r="F709" s="21"/>
      <c r="G709" s="21"/>
      <c r="H709" s="21"/>
      <c r="I709" s="18"/>
      <c r="J709" s="19"/>
      <c r="K709" s="19"/>
      <c r="L709" s="21"/>
      <c r="M709" s="21"/>
      <c r="N709" s="21"/>
      <c r="O709" s="21"/>
      <c r="P709" s="21"/>
      <c r="Q709" s="21"/>
      <c r="R709" s="21"/>
    </row>
    <row r="710" spans="1:18" x14ac:dyDescent="0.35">
      <c r="A710" s="21"/>
      <c r="B710" s="21"/>
      <c r="C710" s="21"/>
      <c r="D710" s="21"/>
      <c r="E710" s="21"/>
      <c r="F710" s="21"/>
      <c r="G710" s="21"/>
      <c r="H710" s="21"/>
      <c r="I710" s="18"/>
      <c r="J710" s="19"/>
      <c r="K710" s="19"/>
      <c r="L710" s="21"/>
      <c r="M710" s="21"/>
      <c r="N710" s="21"/>
      <c r="O710" s="21"/>
      <c r="P710" s="21"/>
      <c r="Q710" s="21"/>
      <c r="R710" s="21"/>
    </row>
    <row r="711" spans="1:18" x14ac:dyDescent="0.35">
      <c r="A711" s="21"/>
      <c r="B711" s="21"/>
      <c r="C711" s="21"/>
      <c r="D711" s="21"/>
      <c r="E711" s="21"/>
      <c r="F711" s="21"/>
      <c r="G711" s="21"/>
      <c r="H711" s="21"/>
      <c r="I711" s="18"/>
      <c r="J711" s="19"/>
      <c r="K711" s="19"/>
      <c r="L711" s="21"/>
      <c r="M711" s="21"/>
      <c r="N711" s="21"/>
      <c r="O711" s="21"/>
      <c r="P711" s="21"/>
      <c r="Q711" s="21"/>
      <c r="R711" s="21"/>
    </row>
    <row r="712" spans="1:18" x14ac:dyDescent="0.35">
      <c r="A712" s="21"/>
      <c r="B712" s="21"/>
      <c r="C712" s="21"/>
      <c r="D712" s="21"/>
      <c r="E712" s="21"/>
      <c r="F712" s="21"/>
      <c r="G712" s="21"/>
      <c r="H712" s="21"/>
      <c r="I712" s="18"/>
      <c r="J712" s="19"/>
      <c r="K712" s="19"/>
      <c r="L712" s="21"/>
      <c r="M712" s="21"/>
      <c r="N712" s="21"/>
      <c r="O712" s="21"/>
      <c r="P712" s="21"/>
      <c r="Q712" s="21"/>
      <c r="R712" s="21"/>
    </row>
    <row r="713" spans="1:18" x14ac:dyDescent="0.35">
      <c r="A713" s="21"/>
      <c r="B713" s="21"/>
      <c r="C713" s="21"/>
      <c r="D713" s="21"/>
      <c r="E713" s="21"/>
      <c r="F713" s="21"/>
      <c r="G713" s="21"/>
      <c r="H713" s="21"/>
      <c r="I713" s="18"/>
      <c r="J713" s="19"/>
      <c r="K713" s="19"/>
      <c r="L713" s="21"/>
      <c r="M713" s="21"/>
      <c r="N713" s="21"/>
      <c r="O713" s="21"/>
      <c r="P713" s="21"/>
      <c r="Q713" s="21"/>
      <c r="R713" s="21"/>
    </row>
    <row r="714" spans="1:18" x14ac:dyDescent="0.35">
      <c r="A714" s="21"/>
      <c r="B714" s="21"/>
      <c r="C714" s="21"/>
      <c r="D714" s="21"/>
      <c r="E714" s="21"/>
      <c r="F714" s="21"/>
      <c r="G714" s="21"/>
      <c r="H714" s="21"/>
      <c r="I714" s="18"/>
      <c r="J714" s="19"/>
      <c r="K714" s="19"/>
      <c r="L714" s="21"/>
      <c r="M714" s="21"/>
      <c r="N714" s="21"/>
      <c r="O714" s="21"/>
      <c r="P714" s="21"/>
      <c r="Q714" s="21"/>
      <c r="R714" s="21"/>
    </row>
    <row r="715" spans="1:18" x14ac:dyDescent="0.35">
      <c r="A715" s="21"/>
      <c r="B715" s="21"/>
      <c r="C715" s="21"/>
      <c r="D715" s="21"/>
      <c r="E715" s="21"/>
      <c r="F715" s="21"/>
      <c r="G715" s="21"/>
      <c r="H715" s="21"/>
      <c r="I715" s="18"/>
      <c r="J715" s="19"/>
      <c r="K715" s="19"/>
      <c r="L715" s="21"/>
      <c r="M715" s="21"/>
      <c r="N715" s="21"/>
      <c r="O715" s="21"/>
      <c r="P715" s="21"/>
      <c r="Q715" s="21"/>
      <c r="R715" s="21"/>
    </row>
    <row r="716" spans="1:18" x14ac:dyDescent="0.35">
      <c r="A716" s="21"/>
      <c r="B716" s="21"/>
      <c r="C716" s="21"/>
      <c r="D716" s="21"/>
      <c r="E716" s="21"/>
      <c r="F716" s="21"/>
      <c r="G716" s="21"/>
      <c r="H716" s="21"/>
      <c r="I716" s="18"/>
      <c r="J716" s="19"/>
      <c r="K716" s="19"/>
      <c r="L716" s="21"/>
      <c r="M716" s="21"/>
      <c r="N716" s="21"/>
      <c r="O716" s="21"/>
      <c r="P716" s="21"/>
      <c r="Q716" s="21"/>
      <c r="R716" s="21"/>
    </row>
    <row r="717" spans="1:18" x14ac:dyDescent="0.35">
      <c r="A717" s="21"/>
      <c r="B717" s="21"/>
      <c r="C717" s="21"/>
      <c r="D717" s="21"/>
      <c r="E717" s="21"/>
      <c r="F717" s="21"/>
      <c r="G717" s="21"/>
      <c r="H717" s="21"/>
      <c r="I717" s="18"/>
      <c r="J717" s="19"/>
      <c r="K717" s="19"/>
      <c r="L717" s="21"/>
      <c r="M717" s="21"/>
      <c r="N717" s="21"/>
      <c r="O717" s="21"/>
      <c r="P717" s="21"/>
      <c r="Q717" s="21"/>
      <c r="R717" s="21"/>
    </row>
    <row r="718" spans="1:18" x14ac:dyDescent="0.35">
      <c r="A718" s="21"/>
      <c r="B718" s="21"/>
      <c r="C718" s="21"/>
      <c r="D718" s="21"/>
      <c r="E718" s="21"/>
      <c r="F718" s="21"/>
      <c r="G718" s="21"/>
      <c r="H718" s="21"/>
      <c r="I718" s="18"/>
      <c r="J718" s="19"/>
      <c r="K718" s="19"/>
      <c r="L718" s="21"/>
      <c r="M718" s="21"/>
      <c r="N718" s="21"/>
      <c r="O718" s="21"/>
      <c r="P718" s="21"/>
      <c r="Q718" s="21"/>
      <c r="R718" s="21"/>
    </row>
    <row r="719" spans="1:18" x14ac:dyDescent="0.35">
      <c r="A719" s="21"/>
      <c r="B719" s="21"/>
      <c r="C719" s="21"/>
      <c r="D719" s="21"/>
      <c r="E719" s="21"/>
      <c r="F719" s="21"/>
      <c r="G719" s="21"/>
      <c r="H719" s="21"/>
      <c r="I719" s="18"/>
      <c r="J719" s="19"/>
      <c r="K719" s="19"/>
      <c r="L719" s="21"/>
      <c r="M719" s="21"/>
      <c r="N719" s="21"/>
      <c r="O719" s="21"/>
      <c r="P719" s="21"/>
      <c r="Q719" s="21"/>
      <c r="R719" s="21"/>
    </row>
    <row r="720" spans="1:18" x14ac:dyDescent="0.35">
      <c r="A720" s="21"/>
      <c r="B720" s="21"/>
      <c r="C720" s="21"/>
      <c r="D720" s="21"/>
      <c r="E720" s="21"/>
      <c r="F720" s="21"/>
      <c r="G720" s="21"/>
      <c r="H720" s="21"/>
      <c r="I720" s="18"/>
      <c r="J720" s="19"/>
      <c r="K720" s="19"/>
      <c r="L720" s="21"/>
      <c r="M720" s="21"/>
      <c r="N720" s="21"/>
      <c r="O720" s="21"/>
      <c r="P720" s="21"/>
      <c r="Q720" s="21"/>
      <c r="R720" s="21"/>
    </row>
    <row r="721" spans="1:18" x14ac:dyDescent="0.35">
      <c r="A721" s="21"/>
      <c r="B721" s="21"/>
      <c r="C721" s="21"/>
      <c r="D721" s="21"/>
      <c r="E721" s="21"/>
      <c r="F721" s="21"/>
      <c r="G721" s="21"/>
      <c r="H721" s="21"/>
      <c r="I721" s="18"/>
      <c r="J721" s="19"/>
      <c r="K721" s="19"/>
      <c r="L721" s="21"/>
      <c r="M721" s="21"/>
      <c r="N721" s="21"/>
      <c r="O721" s="21"/>
      <c r="P721" s="21"/>
      <c r="Q721" s="21"/>
      <c r="R721" s="21"/>
    </row>
    <row r="722" spans="1:18" x14ac:dyDescent="0.35">
      <c r="A722" s="21"/>
      <c r="B722" s="21"/>
      <c r="C722" s="21"/>
      <c r="D722" s="21"/>
      <c r="E722" s="21"/>
      <c r="F722" s="21"/>
      <c r="G722" s="21"/>
      <c r="H722" s="21"/>
      <c r="I722" s="18"/>
      <c r="J722" s="19"/>
      <c r="K722" s="19"/>
      <c r="L722" s="21"/>
      <c r="M722" s="21"/>
      <c r="N722" s="21"/>
      <c r="O722" s="21"/>
      <c r="P722" s="21"/>
      <c r="Q722" s="21"/>
      <c r="R722" s="21"/>
    </row>
    <row r="723" spans="1:18" x14ac:dyDescent="0.35">
      <c r="A723" s="21"/>
      <c r="B723" s="21"/>
      <c r="C723" s="21"/>
      <c r="D723" s="21"/>
      <c r="E723" s="21"/>
      <c r="F723" s="21"/>
      <c r="G723" s="21"/>
      <c r="H723" s="21"/>
      <c r="I723" s="18"/>
      <c r="J723" s="19"/>
      <c r="K723" s="19"/>
      <c r="L723" s="21"/>
      <c r="M723" s="21"/>
      <c r="N723" s="21"/>
      <c r="O723" s="21"/>
      <c r="P723" s="21"/>
      <c r="Q723" s="21"/>
      <c r="R723" s="21"/>
    </row>
    <row r="724" spans="1:18" x14ac:dyDescent="0.35">
      <c r="A724" s="21"/>
      <c r="B724" s="21"/>
      <c r="C724" s="21"/>
      <c r="D724" s="21"/>
      <c r="E724" s="21"/>
      <c r="F724" s="21"/>
      <c r="G724" s="21"/>
      <c r="H724" s="21"/>
      <c r="I724" s="18"/>
      <c r="J724" s="19"/>
      <c r="K724" s="19"/>
      <c r="L724" s="21"/>
      <c r="M724" s="21"/>
      <c r="N724" s="21"/>
      <c r="O724" s="21"/>
      <c r="P724" s="21"/>
      <c r="Q724" s="21"/>
      <c r="R724" s="21"/>
    </row>
    <row r="725" spans="1:18" x14ac:dyDescent="0.35">
      <c r="A725" s="21"/>
      <c r="B725" s="21"/>
      <c r="C725" s="21"/>
      <c r="D725" s="21"/>
      <c r="E725" s="21"/>
      <c r="F725" s="21"/>
      <c r="G725" s="21"/>
      <c r="H725" s="21"/>
      <c r="I725" s="18"/>
      <c r="J725" s="19"/>
      <c r="K725" s="19"/>
      <c r="L725" s="21"/>
      <c r="M725" s="21"/>
      <c r="N725" s="21"/>
      <c r="O725" s="21"/>
      <c r="P725" s="21"/>
      <c r="Q725" s="21"/>
      <c r="R725" s="21"/>
    </row>
    <row r="726" spans="1:18" x14ac:dyDescent="0.35">
      <c r="A726" s="21"/>
      <c r="B726" s="21"/>
      <c r="C726" s="21"/>
      <c r="D726" s="21"/>
      <c r="E726" s="21"/>
      <c r="F726" s="21"/>
      <c r="G726" s="21"/>
      <c r="H726" s="21"/>
      <c r="I726" s="18"/>
      <c r="J726" s="19"/>
      <c r="K726" s="19"/>
      <c r="L726" s="21"/>
      <c r="M726" s="21"/>
      <c r="N726" s="21"/>
      <c r="O726" s="21"/>
      <c r="P726" s="21"/>
      <c r="Q726" s="21"/>
      <c r="R726" s="21"/>
    </row>
    <row r="727" spans="1:18" x14ac:dyDescent="0.35">
      <c r="A727" s="21"/>
      <c r="B727" s="21"/>
      <c r="C727" s="21"/>
      <c r="D727" s="21"/>
      <c r="E727" s="21"/>
      <c r="F727" s="21"/>
      <c r="G727" s="21"/>
      <c r="H727" s="21"/>
      <c r="I727" s="18"/>
      <c r="J727" s="19"/>
      <c r="K727" s="19"/>
      <c r="L727" s="21"/>
      <c r="M727" s="21"/>
      <c r="N727" s="21"/>
      <c r="O727" s="21"/>
      <c r="P727" s="21"/>
      <c r="Q727" s="21"/>
      <c r="R727" s="21"/>
    </row>
    <row r="728" spans="1:18" x14ac:dyDescent="0.35">
      <c r="A728" s="21"/>
      <c r="B728" s="21"/>
      <c r="C728" s="21"/>
      <c r="D728" s="21"/>
      <c r="E728" s="21"/>
      <c r="F728" s="21"/>
      <c r="G728" s="21"/>
      <c r="H728" s="21"/>
      <c r="I728" s="18"/>
      <c r="J728" s="19"/>
      <c r="K728" s="19"/>
      <c r="L728" s="21"/>
      <c r="M728" s="21"/>
      <c r="N728" s="21"/>
      <c r="O728" s="21"/>
      <c r="P728" s="21"/>
      <c r="Q728" s="21"/>
      <c r="R728" s="21"/>
    </row>
    <row r="729" spans="1:18" x14ac:dyDescent="0.35">
      <c r="A729" s="21"/>
      <c r="B729" s="21"/>
      <c r="C729" s="21"/>
      <c r="D729" s="21"/>
      <c r="E729" s="21"/>
      <c r="F729" s="21"/>
      <c r="G729" s="21"/>
      <c r="H729" s="21"/>
      <c r="I729" s="18"/>
      <c r="J729" s="19"/>
      <c r="K729" s="19"/>
      <c r="L729" s="21"/>
      <c r="M729" s="21"/>
      <c r="N729" s="21"/>
      <c r="O729" s="21"/>
      <c r="P729" s="21"/>
      <c r="Q729" s="21"/>
      <c r="R729" s="21"/>
    </row>
    <row r="730" spans="1:18" x14ac:dyDescent="0.35">
      <c r="A730" s="21"/>
      <c r="B730" s="21"/>
      <c r="C730" s="21"/>
      <c r="D730" s="21"/>
      <c r="E730" s="21"/>
      <c r="F730" s="21"/>
      <c r="G730" s="21"/>
      <c r="H730" s="21"/>
      <c r="I730" s="18"/>
      <c r="J730" s="19"/>
      <c r="K730" s="19"/>
      <c r="L730" s="21"/>
      <c r="M730" s="21"/>
      <c r="N730" s="21"/>
      <c r="O730" s="21"/>
      <c r="P730" s="21"/>
      <c r="Q730" s="21"/>
      <c r="R730" s="21"/>
    </row>
    <row r="731" spans="1:18" x14ac:dyDescent="0.35">
      <c r="A731" s="21"/>
      <c r="B731" s="21"/>
      <c r="C731" s="21"/>
      <c r="D731" s="21"/>
      <c r="E731" s="21"/>
      <c r="F731" s="21"/>
      <c r="G731" s="21"/>
      <c r="H731" s="21"/>
      <c r="I731" s="18"/>
      <c r="J731" s="19"/>
      <c r="K731" s="19"/>
      <c r="L731" s="21"/>
      <c r="M731" s="21"/>
      <c r="N731" s="21"/>
      <c r="O731" s="21"/>
      <c r="P731" s="21"/>
      <c r="Q731" s="21"/>
      <c r="R731" s="21"/>
    </row>
    <row r="732" spans="1:18" x14ac:dyDescent="0.35">
      <c r="A732" s="21"/>
      <c r="B732" s="21"/>
      <c r="C732" s="21"/>
      <c r="D732" s="21"/>
      <c r="E732" s="21"/>
      <c r="F732" s="21"/>
      <c r="G732" s="21"/>
      <c r="H732" s="21"/>
      <c r="I732" s="18"/>
      <c r="J732" s="19"/>
      <c r="K732" s="19"/>
      <c r="L732" s="21"/>
      <c r="M732" s="21"/>
      <c r="N732" s="21"/>
      <c r="O732" s="21"/>
      <c r="P732" s="21"/>
      <c r="Q732" s="21"/>
      <c r="R732" s="21"/>
    </row>
    <row r="733" spans="1:18" x14ac:dyDescent="0.35">
      <c r="A733" s="21"/>
      <c r="B733" s="21"/>
      <c r="C733" s="21"/>
      <c r="D733" s="21"/>
      <c r="E733" s="21"/>
      <c r="F733" s="21"/>
      <c r="G733" s="21"/>
      <c r="H733" s="21"/>
      <c r="I733" s="18"/>
      <c r="J733" s="19"/>
      <c r="K733" s="19"/>
      <c r="L733" s="21"/>
      <c r="M733" s="21"/>
      <c r="N733" s="21"/>
      <c r="O733" s="21"/>
      <c r="P733" s="21"/>
      <c r="Q733" s="21"/>
      <c r="R733" s="21"/>
    </row>
    <row r="734" spans="1:18" x14ac:dyDescent="0.35">
      <c r="A734" s="21"/>
      <c r="B734" s="21"/>
      <c r="C734" s="21"/>
      <c r="D734" s="21"/>
      <c r="E734" s="21"/>
      <c r="F734" s="21"/>
      <c r="G734" s="21"/>
      <c r="H734" s="21"/>
      <c r="I734" s="18"/>
      <c r="J734" s="19"/>
      <c r="K734" s="19"/>
      <c r="L734" s="21"/>
      <c r="M734" s="21"/>
      <c r="N734" s="21"/>
      <c r="O734" s="21"/>
      <c r="P734" s="21"/>
      <c r="Q734" s="21"/>
      <c r="R734" s="21"/>
    </row>
    <row r="735" spans="1:18" x14ac:dyDescent="0.35">
      <c r="A735" s="21"/>
      <c r="B735" s="21"/>
      <c r="C735" s="21"/>
      <c r="D735" s="21"/>
      <c r="E735" s="21"/>
      <c r="F735" s="21"/>
      <c r="G735" s="21"/>
      <c r="H735" s="21"/>
      <c r="I735" s="18"/>
      <c r="J735" s="19"/>
      <c r="K735" s="19"/>
      <c r="L735" s="21"/>
      <c r="M735" s="21"/>
      <c r="N735" s="21"/>
      <c r="O735" s="21"/>
      <c r="P735" s="21"/>
      <c r="Q735" s="21"/>
      <c r="R735" s="21"/>
    </row>
    <row r="736" spans="1:18" x14ac:dyDescent="0.35">
      <c r="A736" s="21"/>
      <c r="B736" s="21"/>
      <c r="C736" s="21"/>
      <c r="D736" s="21"/>
      <c r="E736" s="21"/>
      <c r="F736" s="21"/>
      <c r="G736" s="21"/>
      <c r="H736" s="21"/>
      <c r="I736" s="18"/>
      <c r="J736" s="19"/>
      <c r="K736" s="19"/>
      <c r="L736" s="21"/>
      <c r="M736" s="21"/>
      <c r="N736" s="21"/>
      <c r="O736" s="21"/>
      <c r="P736" s="21"/>
      <c r="Q736" s="21"/>
      <c r="R736" s="21"/>
    </row>
    <row r="737" spans="1:18" x14ac:dyDescent="0.35">
      <c r="A737" s="21"/>
      <c r="B737" s="21"/>
      <c r="C737" s="21"/>
      <c r="D737" s="21"/>
      <c r="E737" s="21"/>
      <c r="F737" s="21"/>
      <c r="G737" s="21"/>
      <c r="H737" s="21"/>
      <c r="I737" s="18"/>
      <c r="J737" s="19"/>
      <c r="K737" s="19"/>
      <c r="L737" s="21"/>
      <c r="M737" s="21"/>
      <c r="N737" s="21"/>
      <c r="O737" s="21"/>
      <c r="P737" s="21"/>
      <c r="Q737" s="21"/>
      <c r="R737" s="21"/>
    </row>
    <row r="738" spans="1:18" x14ac:dyDescent="0.35">
      <c r="A738" s="21"/>
      <c r="B738" s="21"/>
      <c r="C738" s="21"/>
      <c r="D738" s="21"/>
      <c r="E738" s="21"/>
      <c r="F738" s="21"/>
      <c r="G738" s="21"/>
      <c r="H738" s="21"/>
      <c r="I738" s="18"/>
      <c r="J738" s="19"/>
      <c r="K738" s="19"/>
      <c r="L738" s="21"/>
      <c r="M738" s="21"/>
      <c r="N738" s="21"/>
      <c r="O738" s="21"/>
      <c r="P738" s="21"/>
      <c r="Q738" s="21"/>
      <c r="R738" s="21"/>
    </row>
    <row r="739" spans="1:18" x14ac:dyDescent="0.35">
      <c r="A739" s="21"/>
      <c r="B739" s="21"/>
      <c r="C739" s="21"/>
      <c r="D739" s="21"/>
      <c r="E739" s="21"/>
      <c r="F739" s="21"/>
      <c r="G739" s="21"/>
      <c r="H739" s="21"/>
      <c r="I739" s="18"/>
      <c r="J739" s="19"/>
      <c r="K739" s="19"/>
      <c r="L739" s="21"/>
      <c r="M739" s="21"/>
      <c r="N739" s="21"/>
      <c r="O739" s="21"/>
      <c r="P739" s="21"/>
      <c r="Q739" s="21"/>
      <c r="R739" s="21"/>
    </row>
    <row r="740" spans="1:18" x14ac:dyDescent="0.35">
      <c r="A740" s="21"/>
      <c r="B740" s="21"/>
      <c r="C740" s="21"/>
      <c r="D740" s="21"/>
      <c r="E740" s="21"/>
      <c r="F740" s="21"/>
      <c r="G740" s="21"/>
      <c r="H740" s="21"/>
      <c r="I740" s="18"/>
      <c r="J740" s="19"/>
      <c r="K740" s="19"/>
      <c r="L740" s="21"/>
      <c r="M740" s="21"/>
      <c r="N740" s="21"/>
      <c r="O740" s="21"/>
      <c r="P740" s="21"/>
      <c r="Q740" s="21"/>
      <c r="R740" s="21"/>
    </row>
    <row r="741" spans="1:18" x14ac:dyDescent="0.35">
      <c r="A741" s="21"/>
      <c r="B741" s="21"/>
      <c r="C741" s="21"/>
      <c r="D741" s="21"/>
      <c r="E741" s="21"/>
      <c r="F741" s="21"/>
      <c r="G741" s="21"/>
      <c r="H741" s="21"/>
      <c r="I741" s="18"/>
      <c r="J741" s="19"/>
      <c r="K741" s="19"/>
      <c r="L741" s="21"/>
      <c r="M741" s="21"/>
      <c r="N741" s="21"/>
      <c r="O741" s="21"/>
      <c r="P741" s="21"/>
      <c r="Q741" s="21"/>
      <c r="R741" s="21"/>
    </row>
    <row r="742" spans="1:18" x14ac:dyDescent="0.35">
      <c r="A742" s="21"/>
      <c r="B742" s="21"/>
      <c r="C742" s="21"/>
      <c r="D742" s="21"/>
      <c r="E742" s="21"/>
      <c r="F742" s="21"/>
      <c r="G742" s="21"/>
      <c r="H742" s="21"/>
      <c r="I742" s="18"/>
      <c r="J742" s="19"/>
      <c r="K742" s="19"/>
      <c r="L742" s="21"/>
      <c r="M742" s="21"/>
      <c r="N742" s="21"/>
      <c r="O742" s="21"/>
      <c r="P742" s="21"/>
      <c r="Q742" s="21"/>
      <c r="R742" s="21"/>
    </row>
    <row r="743" spans="1:18" x14ac:dyDescent="0.35">
      <c r="A743" s="21"/>
      <c r="B743" s="21"/>
      <c r="C743" s="21"/>
      <c r="D743" s="21"/>
      <c r="E743" s="21"/>
      <c r="F743" s="21"/>
      <c r="G743" s="21"/>
      <c r="H743" s="21"/>
      <c r="I743" s="18"/>
      <c r="J743" s="19"/>
      <c r="K743" s="19"/>
      <c r="L743" s="21"/>
      <c r="M743" s="21"/>
      <c r="N743" s="21"/>
      <c r="O743" s="21"/>
      <c r="P743" s="21"/>
      <c r="Q743" s="21"/>
      <c r="R743" s="21"/>
    </row>
    <row r="744" spans="1:18" x14ac:dyDescent="0.35">
      <c r="A744" s="21"/>
      <c r="B744" s="21"/>
      <c r="C744" s="21"/>
      <c r="D744" s="21"/>
      <c r="E744" s="21"/>
      <c r="F744" s="21"/>
      <c r="G744" s="21"/>
      <c r="H744" s="21"/>
      <c r="I744" s="18"/>
      <c r="J744" s="19"/>
      <c r="K744" s="19"/>
      <c r="L744" s="21"/>
      <c r="M744" s="21"/>
      <c r="N744" s="21"/>
      <c r="O744" s="21"/>
      <c r="P744" s="21"/>
      <c r="Q744" s="21"/>
      <c r="R744" s="21"/>
    </row>
    <row r="745" spans="1:18" x14ac:dyDescent="0.35">
      <c r="A745" s="21"/>
      <c r="B745" s="21"/>
      <c r="C745" s="21"/>
      <c r="D745" s="21"/>
      <c r="E745" s="21"/>
      <c r="F745" s="21"/>
      <c r="G745" s="21"/>
      <c r="H745" s="21"/>
      <c r="I745" s="18"/>
      <c r="J745" s="19"/>
      <c r="K745" s="19"/>
      <c r="L745" s="21"/>
      <c r="M745" s="21"/>
      <c r="N745" s="21"/>
      <c r="O745" s="21"/>
      <c r="P745" s="21"/>
      <c r="Q745" s="21"/>
      <c r="R745" s="21"/>
    </row>
    <row r="746" spans="1:18" x14ac:dyDescent="0.35">
      <c r="A746" s="21"/>
      <c r="B746" s="21"/>
      <c r="C746" s="21"/>
      <c r="D746" s="21"/>
      <c r="E746" s="21"/>
      <c r="F746" s="21"/>
      <c r="G746" s="21"/>
      <c r="H746" s="21"/>
      <c r="I746" s="18"/>
      <c r="J746" s="19"/>
      <c r="K746" s="19"/>
      <c r="L746" s="21"/>
      <c r="M746" s="21"/>
      <c r="N746" s="21"/>
      <c r="O746" s="21"/>
      <c r="P746" s="21"/>
      <c r="Q746" s="21"/>
      <c r="R746" s="21"/>
    </row>
    <row r="747" spans="1:18" x14ac:dyDescent="0.35">
      <c r="A747" s="21"/>
      <c r="B747" s="21"/>
      <c r="C747" s="21"/>
      <c r="D747" s="21"/>
      <c r="E747" s="21"/>
      <c r="F747" s="21"/>
      <c r="G747" s="21"/>
      <c r="H747" s="21"/>
      <c r="I747" s="18"/>
      <c r="J747" s="19"/>
      <c r="K747" s="19"/>
      <c r="L747" s="21"/>
      <c r="M747" s="21"/>
      <c r="N747" s="21"/>
      <c r="O747" s="21"/>
      <c r="P747" s="21"/>
      <c r="Q747" s="21"/>
      <c r="R747" s="21"/>
    </row>
    <row r="748" spans="1:18" x14ac:dyDescent="0.35">
      <c r="A748" s="21"/>
      <c r="B748" s="21"/>
      <c r="C748" s="21"/>
      <c r="D748" s="21"/>
      <c r="E748" s="21"/>
      <c r="F748" s="21"/>
      <c r="G748" s="21"/>
      <c r="H748" s="21"/>
      <c r="I748" s="18"/>
      <c r="J748" s="19"/>
      <c r="K748" s="19"/>
      <c r="L748" s="21"/>
      <c r="M748" s="21"/>
      <c r="N748" s="21"/>
      <c r="O748" s="21"/>
      <c r="P748" s="21"/>
      <c r="Q748" s="21"/>
      <c r="R748" s="21"/>
    </row>
    <row r="749" spans="1:18" x14ac:dyDescent="0.35">
      <c r="A749" s="21"/>
      <c r="B749" s="21"/>
      <c r="C749" s="21"/>
      <c r="D749" s="21"/>
      <c r="E749" s="21"/>
      <c r="F749" s="21"/>
      <c r="G749" s="21"/>
      <c r="H749" s="21"/>
      <c r="I749" s="18"/>
      <c r="J749" s="19"/>
      <c r="K749" s="19"/>
      <c r="L749" s="21"/>
      <c r="M749" s="21"/>
      <c r="N749" s="21"/>
      <c r="O749" s="21"/>
      <c r="P749" s="21"/>
      <c r="Q749" s="21"/>
      <c r="R749" s="21"/>
    </row>
    <row r="750" spans="1:18" x14ac:dyDescent="0.35">
      <c r="A750" s="21"/>
      <c r="B750" s="21"/>
      <c r="C750" s="21"/>
      <c r="D750" s="21"/>
      <c r="E750" s="21"/>
      <c r="F750" s="21"/>
      <c r="G750" s="21"/>
      <c r="H750" s="21"/>
      <c r="I750" s="18"/>
      <c r="J750" s="19"/>
      <c r="K750" s="19"/>
      <c r="L750" s="21"/>
      <c r="M750" s="21"/>
      <c r="N750" s="21"/>
      <c r="O750" s="21"/>
      <c r="P750" s="21"/>
      <c r="Q750" s="21"/>
      <c r="R750" s="21"/>
    </row>
    <row r="751" spans="1:18" x14ac:dyDescent="0.35">
      <c r="A751" s="21"/>
      <c r="B751" s="21"/>
      <c r="C751" s="21"/>
      <c r="D751" s="21"/>
      <c r="E751" s="21"/>
      <c r="F751" s="21"/>
      <c r="G751" s="21"/>
      <c r="H751" s="21"/>
      <c r="I751" s="18"/>
      <c r="J751" s="19"/>
      <c r="K751" s="19"/>
      <c r="L751" s="21"/>
      <c r="M751" s="21"/>
      <c r="N751" s="21"/>
      <c r="O751" s="21"/>
      <c r="P751" s="21"/>
      <c r="Q751" s="21"/>
      <c r="R751" s="21"/>
    </row>
    <row r="752" spans="1:18" x14ac:dyDescent="0.35">
      <c r="A752" s="21"/>
      <c r="B752" s="21"/>
      <c r="C752" s="21"/>
      <c r="D752" s="21"/>
      <c r="E752" s="21"/>
      <c r="F752" s="21"/>
      <c r="G752" s="21"/>
      <c r="H752" s="21"/>
      <c r="I752" s="18"/>
      <c r="J752" s="19"/>
      <c r="K752" s="19"/>
      <c r="L752" s="21"/>
      <c r="M752" s="21"/>
      <c r="N752" s="21"/>
      <c r="O752" s="21"/>
      <c r="P752" s="21"/>
      <c r="Q752" s="21"/>
      <c r="R752" s="21"/>
    </row>
    <row r="753" spans="1:18" x14ac:dyDescent="0.35">
      <c r="A753" s="21"/>
      <c r="B753" s="21"/>
      <c r="C753" s="21"/>
      <c r="D753" s="21"/>
      <c r="E753" s="21"/>
      <c r="F753" s="21"/>
      <c r="G753" s="21"/>
      <c r="H753" s="21"/>
      <c r="I753" s="18"/>
      <c r="J753" s="19"/>
      <c r="K753" s="19"/>
      <c r="L753" s="21"/>
      <c r="M753" s="21"/>
      <c r="N753" s="21"/>
      <c r="O753" s="21"/>
      <c r="P753" s="21"/>
      <c r="Q753" s="21"/>
      <c r="R753" s="21"/>
    </row>
    <row r="754" spans="1:18" x14ac:dyDescent="0.35">
      <c r="A754" s="21"/>
      <c r="B754" s="21"/>
      <c r="C754" s="21"/>
      <c r="D754" s="21"/>
      <c r="E754" s="21"/>
      <c r="F754" s="21"/>
      <c r="G754" s="21"/>
      <c r="H754" s="21"/>
      <c r="I754" s="18"/>
      <c r="J754" s="19"/>
      <c r="K754" s="19"/>
      <c r="L754" s="21"/>
      <c r="M754" s="21"/>
      <c r="N754" s="21"/>
      <c r="O754" s="21"/>
      <c r="P754" s="21"/>
      <c r="Q754" s="21"/>
      <c r="R754" s="21"/>
    </row>
    <row r="755" spans="1:18" x14ac:dyDescent="0.35">
      <c r="A755" s="21"/>
      <c r="B755" s="21"/>
      <c r="C755" s="21"/>
      <c r="D755" s="21"/>
      <c r="E755" s="21"/>
      <c r="F755" s="21"/>
      <c r="G755" s="21"/>
      <c r="H755" s="21"/>
      <c r="I755" s="18"/>
      <c r="J755" s="19"/>
      <c r="K755" s="19"/>
      <c r="L755" s="21"/>
      <c r="M755" s="21"/>
      <c r="N755" s="21"/>
      <c r="O755" s="21"/>
      <c r="P755" s="21"/>
      <c r="Q755" s="21"/>
      <c r="R755" s="21"/>
    </row>
    <row r="756" spans="1:18" x14ac:dyDescent="0.35">
      <c r="A756" s="21"/>
      <c r="B756" s="21"/>
      <c r="C756" s="21"/>
      <c r="D756" s="21"/>
      <c r="E756" s="21"/>
      <c r="F756" s="21"/>
      <c r="G756" s="21"/>
      <c r="H756" s="21"/>
      <c r="I756" s="18"/>
      <c r="J756" s="19"/>
      <c r="K756" s="19"/>
      <c r="L756" s="21"/>
      <c r="M756" s="21"/>
      <c r="N756" s="21"/>
      <c r="O756" s="21"/>
      <c r="P756" s="21"/>
      <c r="Q756" s="21"/>
      <c r="R756" s="21"/>
    </row>
    <row r="757" spans="1:18" x14ac:dyDescent="0.35">
      <c r="A757" s="21"/>
      <c r="B757" s="21"/>
      <c r="C757" s="21"/>
      <c r="D757" s="21"/>
      <c r="E757" s="21"/>
      <c r="F757" s="21"/>
      <c r="G757" s="21"/>
      <c r="H757" s="21"/>
      <c r="I757" s="18"/>
      <c r="J757" s="19"/>
      <c r="K757" s="19"/>
      <c r="L757" s="21"/>
      <c r="M757" s="21"/>
      <c r="N757" s="21"/>
      <c r="O757" s="21"/>
      <c r="P757" s="21"/>
      <c r="Q757" s="21"/>
      <c r="R757" s="21"/>
    </row>
    <row r="758" spans="1:18" x14ac:dyDescent="0.35">
      <c r="A758" s="21"/>
      <c r="B758" s="21"/>
      <c r="C758" s="21"/>
      <c r="D758" s="21"/>
      <c r="E758" s="21"/>
      <c r="F758" s="21"/>
      <c r="G758" s="21"/>
      <c r="H758" s="21"/>
      <c r="I758" s="18"/>
      <c r="J758" s="19"/>
      <c r="K758" s="19"/>
      <c r="L758" s="21"/>
      <c r="M758" s="21"/>
      <c r="N758" s="21"/>
      <c r="O758" s="21"/>
      <c r="P758" s="21"/>
      <c r="Q758" s="21"/>
      <c r="R758" s="21"/>
    </row>
    <row r="759" spans="1:18" x14ac:dyDescent="0.35">
      <c r="A759" s="21"/>
      <c r="B759" s="21"/>
      <c r="C759" s="21"/>
      <c r="D759" s="21"/>
      <c r="E759" s="21"/>
      <c r="F759" s="21"/>
      <c r="G759" s="21"/>
      <c r="H759" s="21"/>
      <c r="I759" s="18"/>
      <c r="J759" s="19"/>
      <c r="K759" s="19"/>
      <c r="L759" s="21"/>
      <c r="M759" s="21"/>
      <c r="N759" s="21"/>
      <c r="O759" s="21"/>
      <c r="P759" s="21"/>
      <c r="Q759" s="21"/>
      <c r="R759" s="21"/>
    </row>
    <row r="760" spans="1:18" x14ac:dyDescent="0.35">
      <c r="A760" s="21"/>
      <c r="B760" s="21"/>
      <c r="C760" s="21"/>
      <c r="D760" s="21"/>
      <c r="E760" s="21"/>
      <c r="F760" s="21"/>
      <c r="G760" s="21"/>
      <c r="H760" s="21"/>
      <c r="I760" s="18"/>
      <c r="J760" s="19"/>
      <c r="K760" s="19"/>
      <c r="L760" s="21"/>
      <c r="M760" s="21"/>
      <c r="N760" s="21"/>
      <c r="O760" s="21"/>
      <c r="P760" s="21"/>
      <c r="Q760" s="21"/>
      <c r="R760" s="21"/>
    </row>
    <row r="761" spans="1:18" x14ac:dyDescent="0.35">
      <c r="A761" s="21"/>
      <c r="B761" s="21"/>
      <c r="C761" s="21"/>
      <c r="D761" s="21"/>
      <c r="E761" s="21"/>
      <c r="F761" s="21"/>
      <c r="G761" s="21"/>
      <c r="H761" s="21"/>
      <c r="I761" s="18"/>
      <c r="J761" s="19"/>
      <c r="K761" s="19"/>
      <c r="L761" s="21"/>
      <c r="M761" s="21"/>
      <c r="N761" s="21"/>
      <c r="O761" s="21"/>
      <c r="P761" s="21"/>
      <c r="Q761" s="21"/>
      <c r="R761" s="21"/>
    </row>
    <row r="762" spans="1:18" x14ac:dyDescent="0.35">
      <c r="A762" s="21"/>
      <c r="B762" s="21"/>
      <c r="C762" s="21"/>
      <c r="D762" s="21"/>
      <c r="E762" s="21"/>
      <c r="F762" s="21"/>
      <c r="G762" s="21"/>
      <c r="H762" s="21"/>
      <c r="I762" s="18"/>
      <c r="J762" s="19"/>
      <c r="K762" s="19"/>
      <c r="L762" s="21"/>
      <c r="M762" s="21"/>
      <c r="N762" s="21"/>
      <c r="O762" s="21"/>
      <c r="P762" s="21"/>
      <c r="Q762" s="21"/>
      <c r="R762" s="21"/>
    </row>
    <row r="763" spans="1:18" x14ac:dyDescent="0.35">
      <c r="A763" s="21"/>
      <c r="B763" s="21"/>
      <c r="C763" s="21"/>
      <c r="D763" s="21"/>
      <c r="E763" s="21"/>
      <c r="F763" s="21"/>
      <c r="G763" s="21"/>
      <c r="H763" s="21"/>
      <c r="I763" s="18"/>
      <c r="J763" s="19"/>
      <c r="K763" s="19"/>
      <c r="L763" s="21"/>
      <c r="M763" s="21"/>
      <c r="N763" s="21"/>
      <c r="O763" s="21"/>
      <c r="P763" s="21"/>
      <c r="Q763" s="21"/>
      <c r="R763" s="21"/>
    </row>
    <row r="764" spans="1:18" x14ac:dyDescent="0.35">
      <c r="A764" s="21"/>
      <c r="B764" s="21"/>
      <c r="C764" s="21"/>
      <c r="D764" s="21"/>
      <c r="E764" s="21"/>
      <c r="F764" s="21"/>
      <c r="G764" s="21"/>
      <c r="H764" s="21"/>
      <c r="I764" s="18"/>
      <c r="J764" s="19"/>
      <c r="K764" s="19"/>
      <c r="L764" s="21"/>
      <c r="M764" s="21"/>
      <c r="N764" s="21"/>
      <c r="O764" s="21"/>
      <c r="P764" s="21"/>
      <c r="Q764" s="21"/>
      <c r="R764" s="21"/>
    </row>
    <row r="765" spans="1:18" x14ac:dyDescent="0.35">
      <c r="A765" s="21"/>
      <c r="B765" s="21"/>
      <c r="C765" s="21"/>
      <c r="D765" s="21"/>
      <c r="E765" s="21"/>
      <c r="F765" s="21"/>
      <c r="G765" s="21"/>
      <c r="H765" s="21"/>
      <c r="I765" s="18"/>
      <c r="J765" s="19"/>
      <c r="K765" s="19"/>
      <c r="L765" s="21"/>
      <c r="M765" s="21"/>
      <c r="N765" s="21"/>
      <c r="O765" s="21"/>
      <c r="P765" s="21"/>
      <c r="Q765" s="21"/>
      <c r="R765" s="21"/>
    </row>
    <row r="766" spans="1:18" x14ac:dyDescent="0.35">
      <c r="A766" s="21"/>
      <c r="B766" s="21"/>
      <c r="C766" s="21"/>
      <c r="D766" s="21"/>
      <c r="E766" s="21"/>
      <c r="F766" s="21"/>
      <c r="G766" s="21"/>
      <c r="H766" s="21"/>
      <c r="I766" s="18"/>
      <c r="J766" s="19"/>
      <c r="K766" s="19"/>
      <c r="L766" s="21"/>
      <c r="M766" s="21"/>
      <c r="N766" s="21"/>
      <c r="O766" s="21"/>
      <c r="P766" s="21"/>
      <c r="Q766" s="21"/>
      <c r="R766" s="21"/>
    </row>
    <row r="767" spans="1:18" x14ac:dyDescent="0.35">
      <c r="A767" s="21"/>
      <c r="B767" s="21"/>
      <c r="C767" s="21"/>
      <c r="D767" s="21"/>
      <c r="E767" s="21"/>
      <c r="F767" s="21"/>
      <c r="G767" s="21"/>
      <c r="H767" s="21"/>
      <c r="I767" s="18"/>
      <c r="J767" s="19"/>
      <c r="K767" s="19"/>
      <c r="L767" s="21"/>
      <c r="M767" s="21"/>
      <c r="N767" s="21"/>
      <c r="O767" s="21"/>
      <c r="P767" s="21"/>
      <c r="Q767" s="21"/>
      <c r="R767" s="21"/>
    </row>
    <row r="768" spans="1:18" x14ac:dyDescent="0.35">
      <c r="A768" s="21"/>
      <c r="B768" s="21"/>
      <c r="C768" s="21"/>
      <c r="D768" s="21"/>
      <c r="E768" s="21"/>
      <c r="F768" s="21"/>
      <c r="G768" s="21"/>
      <c r="H768" s="21"/>
      <c r="I768" s="18"/>
      <c r="J768" s="19"/>
      <c r="K768" s="19"/>
      <c r="L768" s="21"/>
      <c r="M768" s="21"/>
      <c r="N768" s="21"/>
      <c r="O768" s="21"/>
      <c r="P768" s="21"/>
      <c r="Q768" s="21"/>
      <c r="R768" s="21"/>
    </row>
    <row r="769" spans="1:18" x14ac:dyDescent="0.35">
      <c r="A769" s="21"/>
      <c r="B769" s="21"/>
      <c r="C769" s="21"/>
      <c r="D769" s="21"/>
      <c r="E769" s="21"/>
      <c r="F769" s="21"/>
      <c r="G769" s="21"/>
      <c r="H769" s="21"/>
      <c r="I769" s="18"/>
      <c r="J769" s="19"/>
      <c r="K769" s="19"/>
      <c r="L769" s="21"/>
      <c r="M769" s="21"/>
      <c r="N769" s="21"/>
      <c r="O769" s="21"/>
      <c r="P769" s="21"/>
      <c r="Q769" s="21"/>
      <c r="R769" s="21"/>
    </row>
    <row r="770" spans="1:18" x14ac:dyDescent="0.35">
      <c r="A770" s="21"/>
      <c r="B770" s="21"/>
      <c r="C770" s="21"/>
      <c r="D770" s="21"/>
      <c r="E770" s="21"/>
      <c r="F770" s="21"/>
      <c r="G770" s="21"/>
      <c r="H770" s="21"/>
      <c r="I770" s="18"/>
      <c r="J770" s="19"/>
      <c r="K770" s="19"/>
      <c r="L770" s="21"/>
      <c r="M770" s="21"/>
      <c r="N770" s="21"/>
      <c r="O770" s="21"/>
      <c r="P770" s="21"/>
      <c r="Q770" s="21"/>
      <c r="R770" s="21"/>
    </row>
    <row r="771" spans="1:18" x14ac:dyDescent="0.35">
      <c r="A771" s="21"/>
      <c r="B771" s="21"/>
      <c r="C771" s="21"/>
      <c r="D771" s="21"/>
      <c r="E771" s="21"/>
      <c r="F771" s="21"/>
      <c r="G771" s="21"/>
      <c r="H771" s="21"/>
      <c r="I771" s="18"/>
      <c r="J771" s="19"/>
      <c r="K771" s="19"/>
      <c r="L771" s="21"/>
      <c r="M771" s="21"/>
      <c r="N771" s="21"/>
      <c r="O771" s="21"/>
      <c r="P771" s="21"/>
      <c r="Q771" s="21"/>
      <c r="R771" s="21"/>
    </row>
    <row r="772" spans="1:18" x14ac:dyDescent="0.35">
      <c r="A772" s="21"/>
      <c r="B772" s="21"/>
      <c r="C772" s="21"/>
      <c r="D772" s="21"/>
      <c r="E772" s="21"/>
      <c r="F772" s="21"/>
      <c r="G772" s="21"/>
      <c r="H772" s="21"/>
      <c r="I772" s="18"/>
      <c r="J772" s="19"/>
      <c r="K772" s="19"/>
      <c r="L772" s="21"/>
      <c r="M772" s="21"/>
      <c r="N772" s="21"/>
      <c r="O772" s="21"/>
      <c r="P772" s="21"/>
      <c r="Q772" s="21"/>
      <c r="R772" s="21"/>
    </row>
    <row r="773" spans="1:18" x14ac:dyDescent="0.35">
      <c r="A773" s="21"/>
      <c r="B773" s="21"/>
      <c r="C773" s="21"/>
      <c r="D773" s="21"/>
      <c r="E773" s="21"/>
      <c r="F773" s="21"/>
      <c r="G773" s="21"/>
      <c r="H773" s="21"/>
      <c r="I773" s="18"/>
      <c r="J773" s="19"/>
      <c r="K773" s="19"/>
      <c r="L773" s="21"/>
      <c r="M773" s="21"/>
      <c r="N773" s="21"/>
      <c r="O773" s="21"/>
      <c r="P773" s="21"/>
      <c r="Q773" s="21"/>
      <c r="R773" s="21"/>
    </row>
    <row r="774" spans="1:18" x14ac:dyDescent="0.35">
      <c r="A774" s="21"/>
      <c r="B774" s="21"/>
      <c r="C774" s="21"/>
      <c r="D774" s="21"/>
      <c r="E774" s="21"/>
      <c r="F774" s="21"/>
      <c r="G774" s="21"/>
      <c r="H774" s="21"/>
      <c r="I774" s="18"/>
      <c r="J774" s="19"/>
      <c r="K774" s="19"/>
      <c r="L774" s="21"/>
      <c r="M774" s="21"/>
      <c r="N774" s="21"/>
      <c r="O774" s="21"/>
      <c r="P774" s="21"/>
      <c r="Q774" s="21"/>
      <c r="R774" s="21"/>
    </row>
    <row r="775" spans="1:18" x14ac:dyDescent="0.35">
      <c r="A775" s="21"/>
      <c r="B775" s="21"/>
      <c r="C775" s="21"/>
      <c r="D775" s="21"/>
      <c r="E775" s="21"/>
      <c r="F775" s="21"/>
      <c r="G775" s="21"/>
      <c r="H775" s="21"/>
      <c r="I775" s="18"/>
      <c r="J775" s="19"/>
      <c r="K775" s="19"/>
      <c r="L775" s="21"/>
      <c r="M775" s="21"/>
      <c r="N775" s="21"/>
      <c r="O775" s="21"/>
      <c r="P775" s="21"/>
      <c r="Q775" s="21"/>
      <c r="R775" s="21"/>
    </row>
    <row r="776" spans="1:18" x14ac:dyDescent="0.35">
      <c r="A776" s="21"/>
      <c r="B776" s="21"/>
      <c r="C776" s="21"/>
      <c r="D776" s="21"/>
      <c r="E776" s="21"/>
      <c r="F776" s="21"/>
      <c r="G776" s="21"/>
      <c r="H776" s="21"/>
      <c r="I776" s="18"/>
      <c r="J776" s="19"/>
      <c r="K776" s="19"/>
      <c r="L776" s="21"/>
      <c r="M776" s="21"/>
      <c r="N776" s="21"/>
      <c r="O776" s="21"/>
      <c r="P776" s="21"/>
      <c r="Q776" s="21"/>
      <c r="R776" s="21"/>
    </row>
    <row r="777" spans="1:18" x14ac:dyDescent="0.35">
      <c r="A777" s="21"/>
      <c r="B777" s="21"/>
      <c r="C777" s="21"/>
      <c r="D777" s="21"/>
      <c r="E777" s="21"/>
      <c r="F777" s="21"/>
      <c r="G777" s="21"/>
      <c r="H777" s="21"/>
      <c r="I777" s="18"/>
      <c r="J777" s="19"/>
      <c r="K777" s="19"/>
      <c r="L777" s="21"/>
      <c r="M777" s="21"/>
      <c r="N777" s="21"/>
      <c r="O777" s="21"/>
      <c r="P777" s="21"/>
      <c r="Q777" s="21"/>
      <c r="R777" s="21"/>
    </row>
    <row r="778" spans="1:18" x14ac:dyDescent="0.35">
      <c r="A778" s="21"/>
      <c r="B778" s="21"/>
      <c r="C778" s="21"/>
      <c r="D778" s="21"/>
      <c r="E778" s="21"/>
      <c r="F778" s="21"/>
      <c r="G778" s="21"/>
      <c r="H778" s="21"/>
      <c r="I778" s="18"/>
      <c r="J778" s="19"/>
      <c r="K778" s="19"/>
      <c r="L778" s="21"/>
      <c r="M778" s="21"/>
      <c r="N778" s="21"/>
      <c r="O778" s="21"/>
      <c r="P778" s="21"/>
      <c r="Q778" s="21"/>
      <c r="R778" s="21"/>
    </row>
    <row r="779" spans="1:18" x14ac:dyDescent="0.35">
      <c r="A779" s="21"/>
      <c r="B779" s="21"/>
      <c r="C779" s="21"/>
      <c r="D779" s="21"/>
      <c r="E779" s="21"/>
      <c r="F779" s="21"/>
      <c r="G779" s="21"/>
      <c r="H779" s="21"/>
      <c r="I779" s="18"/>
      <c r="J779" s="19"/>
      <c r="K779" s="19"/>
      <c r="L779" s="21"/>
      <c r="M779" s="21"/>
      <c r="N779" s="21"/>
      <c r="O779" s="21"/>
      <c r="P779" s="21"/>
      <c r="Q779" s="21"/>
      <c r="R779" s="21"/>
    </row>
    <row r="780" spans="1:18" x14ac:dyDescent="0.35">
      <c r="A780" s="21"/>
      <c r="B780" s="21"/>
      <c r="C780" s="21"/>
      <c r="D780" s="21"/>
      <c r="E780" s="21"/>
      <c r="F780" s="21"/>
      <c r="G780" s="21"/>
      <c r="H780" s="21"/>
      <c r="I780" s="18"/>
      <c r="J780" s="19"/>
      <c r="K780" s="19"/>
      <c r="L780" s="21"/>
      <c r="M780" s="21"/>
      <c r="N780" s="21"/>
      <c r="O780" s="21"/>
      <c r="P780" s="21"/>
      <c r="Q780" s="21"/>
      <c r="R780" s="21"/>
    </row>
    <row r="781" spans="1:18" x14ac:dyDescent="0.35">
      <c r="A781" s="21"/>
      <c r="B781" s="21"/>
      <c r="C781" s="21"/>
      <c r="D781" s="21"/>
      <c r="E781" s="21"/>
      <c r="F781" s="21"/>
      <c r="G781" s="21"/>
      <c r="H781" s="21"/>
      <c r="I781" s="18"/>
      <c r="J781" s="19"/>
      <c r="K781" s="19"/>
      <c r="L781" s="21"/>
      <c r="M781" s="21"/>
      <c r="N781" s="21"/>
      <c r="O781" s="21"/>
      <c r="P781" s="21"/>
      <c r="Q781" s="21"/>
      <c r="R781" s="21"/>
    </row>
    <row r="782" spans="1:18" x14ac:dyDescent="0.35">
      <c r="A782" s="21"/>
      <c r="B782" s="21"/>
      <c r="C782" s="21"/>
      <c r="D782" s="21"/>
      <c r="E782" s="21"/>
      <c r="F782" s="21"/>
      <c r="G782" s="21"/>
      <c r="H782" s="21"/>
      <c r="I782" s="18"/>
      <c r="J782" s="19"/>
      <c r="K782" s="19"/>
      <c r="L782" s="21"/>
      <c r="M782" s="21"/>
      <c r="N782" s="21"/>
      <c r="O782" s="21"/>
      <c r="P782" s="21"/>
      <c r="Q782" s="21"/>
      <c r="R782" s="21"/>
    </row>
    <row r="783" spans="1:18" x14ac:dyDescent="0.35">
      <c r="A783" s="21"/>
      <c r="B783" s="21"/>
      <c r="C783" s="21"/>
      <c r="D783" s="21"/>
      <c r="E783" s="21"/>
      <c r="F783" s="21"/>
      <c r="G783" s="21"/>
      <c r="H783" s="21"/>
      <c r="I783" s="18"/>
      <c r="J783" s="19"/>
      <c r="K783" s="19"/>
      <c r="L783" s="21"/>
      <c r="M783" s="21"/>
      <c r="N783" s="21"/>
      <c r="O783" s="21"/>
      <c r="P783" s="21"/>
      <c r="Q783" s="21"/>
      <c r="R783" s="21"/>
    </row>
    <row r="784" spans="1:18" x14ac:dyDescent="0.35">
      <c r="A784" s="21"/>
      <c r="B784" s="21"/>
      <c r="C784" s="21"/>
      <c r="D784" s="21"/>
      <c r="E784" s="21"/>
      <c r="F784" s="21"/>
      <c r="G784" s="21"/>
      <c r="H784" s="21"/>
      <c r="I784" s="18"/>
      <c r="J784" s="19"/>
      <c r="K784" s="19"/>
      <c r="L784" s="21"/>
      <c r="M784" s="21"/>
      <c r="N784" s="21"/>
      <c r="O784" s="21"/>
      <c r="P784" s="21"/>
      <c r="Q784" s="21"/>
      <c r="R784" s="21"/>
    </row>
    <row r="785" spans="1:18" x14ac:dyDescent="0.35">
      <c r="A785" s="21"/>
      <c r="B785" s="21"/>
      <c r="C785" s="21"/>
      <c r="D785" s="21"/>
      <c r="E785" s="21"/>
      <c r="F785" s="21"/>
      <c r="G785" s="21"/>
      <c r="H785" s="21"/>
      <c r="I785" s="18"/>
      <c r="J785" s="19"/>
      <c r="K785" s="19"/>
      <c r="L785" s="21"/>
      <c r="M785" s="21"/>
      <c r="N785" s="21"/>
      <c r="O785" s="21"/>
      <c r="P785" s="21"/>
      <c r="Q785" s="21"/>
      <c r="R785" s="21"/>
    </row>
    <row r="786" spans="1:18" x14ac:dyDescent="0.35">
      <c r="A786" s="21"/>
      <c r="B786" s="21"/>
      <c r="C786" s="21"/>
      <c r="D786" s="21"/>
      <c r="E786" s="21"/>
      <c r="F786" s="21"/>
      <c r="G786" s="21"/>
      <c r="H786" s="21"/>
      <c r="I786" s="18"/>
      <c r="J786" s="19"/>
      <c r="K786" s="19"/>
      <c r="L786" s="21"/>
      <c r="M786" s="21"/>
      <c r="N786" s="21"/>
      <c r="O786" s="21"/>
      <c r="P786" s="21"/>
      <c r="Q786" s="21"/>
      <c r="R786" s="21"/>
    </row>
    <row r="787" spans="1:18" x14ac:dyDescent="0.35">
      <c r="A787" s="21"/>
      <c r="B787" s="21"/>
      <c r="C787" s="21"/>
      <c r="D787" s="21"/>
      <c r="E787" s="21"/>
      <c r="F787" s="21"/>
      <c r="G787" s="21"/>
      <c r="H787" s="21"/>
      <c r="I787" s="18"/>
      <c r="J787" s="19"/>
      <c r="K787" s="19"/>
      <c r="L787" s="21"/>
      <c r="M787" s="21"/>
      <c r="N787" s="21"/>
      <c r="O787" s="21"/>
      <c r="P787" s="21"/>
      <c r="Q787" s="21"/>
      <c r="R787" s="21"/>
    </row>
    <row r="788" spans="1:18" x14ac:dyDescent="0.35">
      <c r="A788" s="21"/>
      <c r="B788" s="21"/>
      <c r="C788" s="21"/>
      <c r="D788" s="21"/>
      <c r="E788" s="21"/>
      <c r="F788" s="21"/>
      <c r="G788" s="21"/>
      <c r="H788" s="21"/>
      <c r="I788" s="18"/>
      <c r="J788" s="19"/>
      <c r="K788" s="19"/>
      <c r="L788" s="21"/>
      <c r="M788" s="21"/>
      <c r="N788" s="21"/>
      <c r="O788" s="21"/>
      <c r="P788" s="21"/>
      <c r="Q788" s="21"/>
      <c r="R788" s="21"/>
    </row>
    <row r="789" spans="1:18" x14ac:dyDescent="0.35">
      <c r="A789" s="21"/>
      <c r="B789" s="21"/>
      <c r="C789" s="21"/>
      <c r="D789" s="21"/>
      <c r="E789" s="21"/>
      <c r="F789" s="21"/>
      <c r="G789" s="21"/>
      <c r="H789" s="21"/>
      <c r="I789" s="18"/>
      <c r="J789" s="19"/>
      <c r="K789" s="19"/>
      <c r="L789" s="21"/>
      <c r="M789" s="21"/>
      <c r="N789" s="21"/>
      <c r="O789" s="21"/>
      <c r="P789" s="21"/>
      <c r="Q789" s="21"/>
      <c r="R789" s="21"/>
    </row>
    <row r="790" spans="1:18" x14ac:dyDescent="0.35">
      <c r="A790" s="21"/>
      <c r="B790" s="21"/>
      <c r="C790" s="21"/>
      <c r="D790" s="21"/>
      <c r="E790" s="21"/>
      <c r="F790" s="21"/>
      <c r="G790" s="21"/>
      <c r="H790" s="21"/>
      <c r="I790" s="18"/>
      <c r="J790" s="19"/>
      <c r="K790" s="19"/>
      <c r="L790" s="21"/>
      <c r="M790" s="21"/>
      <c r="N790" s="21"/>
      <c r="O790" s="21"/>
      <c r="P790" s="21"/>
      <c r="Q790" s="21"/>
      <c r="R790" s="21"/>
    </row>
    <row r="791" spans="1:18" x14ac:dyDescent="0.35">
      <c r="A791" s="21"/>
      <c r="B791" s="21"/>
      <c r="C791" s="21"/>
      <c r="D791" s="21"/>
      <c r="E791" s="21"/>
      <c r="F791" s="21"/>
      <c r="G791" s="21"/>
      <c r="H791" s="21"/>
      <c r="I791" s="18"/>
      <c r="J791" s="19"/>
      <c r="K791" s="19"/>
      <c r="L791" s="21"/>
      <c r="M791" s="21"/>
      <c r="N791" s="21"/>
      <c r="O791" s="21"/>
      <c r="P791" s="21"/>
      <c r="Q791" s="21"/>
      <c r="R791" s="21"/>
    </row>
    <row r="792" spans="1:18" x14ac:dyDescent="0.35">
      <c r="A792" s="21"/>
      <c r="B792" s="21"/>
      <c r="C792" s="21"/>
      <c r="D792" s="21"/>
      <c r="E792" s="21"/>
      <c r="F792" s="21"/>
      <c r="G792" s="21"/>
      <c r="H792" s="21"/>
      <c r="I792" s="18"/>
      <c r="J792" s="19"/>
      <c r="K792" s="19"/>
      <c r="L792" s="21"/>
      <c r="M792" s="21"/>
      <c r="N792" s="21"/>
      <c r="O792" s="21"/>
      <c r="P792" s="21"/>
      <c r="Q792" s="21"/>
      <c r="R792" s="21"/>
    </row>
    <row r="793" spans="1:18" x14ac:dyDescent="0.35">
      <c r="A793" s="21"/>
      <c r="B793" s="21"/>
      <c r="C793" s="21"/>
      <c r="D793" s="21"/>
      <c r="E793" s="21"/>
      <c r="F793" s="21"/>
      <c r="G793" s="21"/>
      <c r="H793" s="21"/>
      <c r="I793" s="18"/>
      <c r="J793" s="19"/>
      <c r="K793" s="19"/>
      <c r="L793" s="21"/>
      <c r="M793" s="21"/>
      <c r="N793" s="21"/>
      <c r="O793" s="21"/>
      <c r="P793" s="21"/>
      <c r="Q793" s="21"/>
      <c r="R793" s="21"/>
    </row>
    <row r="794" spans="1:18" x14ac:dyDescent="0.35">
      <c r="A794" s="21"/>
      <c r="B794" s="21"/>
      <c r="C794" s="21"/>
      <c r="D794" s="21"/>
      <c r="E794" s="21"/>
      <c r="F794" s="21"/>
      <c r="G794" s="21"/>
      <c r="H794" s="21"/>
      <c r="I794" s="18"/>
      <c r="J794" s="19"/>
      <c r="K794" s="19"/>
      <c r="L794" s="21"/>
      <c r="M794" s="21"/>
      <c r="N794" s="21"/>
      <c r="O794" s="21"/>
      <c r="P794" s="21"/>
      <c r="Q794" s="21"/>
      <c r="R794" s="21"/>
    </row>
    <row r="795" spans="1:18" x14ac:dyDescent="0.35">
      <c r="A795" s="21"/>
      <c r="B795" s="21"/>
      <c r="C795" s="21"/>
      <c r="D795" s="21"/>
      <c r="E795" s="21"/>
      <c r="F795" s="21"/>
      <c r="G795" s="21"/>
      <c r="H795" s="21"/>
      <c r="I795" s="18"/>
      <c r="J795" s="19"/>
      <c r="K795" s="19"/>
      <c r="L795" s="21"/>
      <c r="M795" s="21"/>
      <c r="N795" s="21"/>
      <c r="O795" s="21"/>
      <c r="P795" s="21"/>
      <c r="Q795" s="21"/>
      <c r="R795" s="21"/>
    </row>
    <row r="796" spans="1:18" x14ac:dyDescent="0.35">
      <c r="A796" s="21"/>
      <c r="B796" s="21"/>
      <c r="C796" s="21"/>
      <c r="D796" s="21"/>
      <c r="E796" s="21"/>
      <c r="F796" s="21"/>
      <c r="G796" s="21"/>
      <c r="H796" s="21"/>
      <c r="I796" s="18"/>
      <c r="J796" s="19"/>
      <c r="K796" s="19"/>
      <c r="L796" s="21"/>
      <c r="M796" s="21"/>
      <c r="N796" s="21"/>
      <c r="O796" s="21"/>
      <c r="P796" s="21"/>
      <c r="Q796" s="21"/>
      <c r="R796" s="21"/>
    </row>
    <row r="797" spans="1:18" x14ac:dyDescent="0.35">
      <c r="A797" s="21"/>
      <c r="B797" s="21"/>
      <c r="C797" s="21"/>
      <c r="D797" s="21"/>
      <c r="E797" s="21"/>
      <c r="F797" s="21"/>
      <c r="G797" s="21"/>
      <c r="H797" s="21"/>
      <c r="I797" s="18"/>
      <c r="J797" s="19"/>
      <c r="K797" s="19"/>
      <c r="L797" s="21"/>
      <c r="M797" s="21"/>
      <c r="N797" s="21"/>
      <c r="O797" s="21"/>
      <c r="P797" s="21"/>
      <c r="Q797" s="21"/>
      <c r="R797" s="21"/>
    </row>
    <row r="798" spans="1:18" x14ac:dyDescent="0.35">
      <c r="A798" s="21"/>
      <c r="B798" s="21"/>
      <c r="C798" s="21"/>
      <c r="D798" s="21"/>
      <c r="E798" s="21"/>
      <c r="F798" s="21"/>
      <c r="G798" s="21"/>
      <c r="H798" s="21"/>
      <c r="I798" s="18"/>
      <c r="J798" s="19"/>
      <c r="K798" s="19"/>
      <c r="L798" s="21"/>
      <c r="M798" s="21"/>
      <c r="N798" s="21"/>
      <c r="O798" s="21"/>
      <c r="P798" s="21"/>
      <c r="Q798" s="21"/>
      <c r="R798" s="21"/>
    </row>
    <row r="799" spans="1:18" x14ac:dyDescent="0.35">
      <c r="A799" s="21"/>
      <c r="B799" s="21"/>
      <c r="C799" s="21"/>
      <c r="D799" s="21"/>
      <c r="E799" s="21"/>
      <c r="F799" s="21"/>
      <c r="G799" s="21"/>
      <c r="H799" s="21"/>
      <c r="I799" s="18"/>
      <c r="J799" s="19"/>
      <c r="K799" s="19"/>
      <c r="L799" s="21"/>
      <c r="M799" s="21"/>
      <c r="N799" s="21"/>
      <c r="O799" s="21"/>
      <c r="P799" s="21"/>
      <c r="Q799" s="21"/>
      <c r="R799" s="21"/>
    </row>
    <row r="800" spans="1:18" x14ac:dyDescent="0.35">
      <c r="A800" s="21"/>
      <c r="B800" s="21"/>
      <c r="C800" s="21"/>
      <c r="D800" s="21"/>
      <c r="E800" s="21"/>
      <c r="F800" s="21"/>
      <c r="G800" s="21"/>
      <c r="H800" s="21"/>
      <c r="I800" s="18"/>
      <c r="J800" s="19"/>
      <c r="K800" s="19"/>
      <c r="L800" s="21"/>
      <c r="M800" s="21"/>
      <c r="N800" s="21"/>
      <c r="O800" s="21"/>
      <c r="P800" s="21"/>
      <c r="Q800" s="21"/>
      <c r="R800" s="21"/>
    </row>
    <row r="801" spans="1:18" x14ac:dyDescent="0.35">
      <c r="A801" s="21"/>
      <c r="B801" s="21"/>
      <c r="C801" s="21"/>
      <c r="D801" s="21"/>
      <c r="E801" s="21"/>
      <c r="F801" s="21"/>
      <c r="G801" s="21"/>
      <c r="H801" s="21"/>
      <c r="I801" s="18"/>
      <c r="J801" s="19"/>
      <c r="K801" s="19"/>
      <c r="L801" s="21"/>
      <c r="M801" s="21"/>
      <c r="N801" s="21"/>
      <c r="O801" s="21"/>
      <c r="P801" s="21"/>
      <c r="Q801" s="21"/>
      <c r="R801" s="21"/>
    </row>
    <row r="802" spans="1:18" x14ac:dyDescent="0.35">
      <c r="A802" s="21"/>
      <c r="B802" s="21"/>
      <c r="C802" s="21"/>
      <c r="D802" s="21"/>
      <c r="E802" s="21"/>
      <c r="F802" s="21"/>
      <c r="G802" s="21"/>
      <c r="H802" s="21"/>
      <c r="I802" s="18"/>
      <c r="J802" s="19"/>
      <c r="K802" s="19"/>
      <c r="L802" s="21"/>
      <c r="M802" s="21"/>
      <c r="N802" s="21"/>
      <c r="O802" s="21"/>
      <c r="P802" s="21"/>
      <c r="Q802" s="21"/>
      <c r="R802" s="21"/>
    </row>
    <row r="803" spans="1:18" x14ac:dyDescent="0.35">
      <c r="A803" s="21"/>
      <c r="B803" s="21"/>
      <c r="C803" s="21"/>
      <c r="D803" s="21"/>
      <c r="E803" s="21"/>
      <c r="F803" s="21"/>
      <c r="G803" s="21"/>
      <c r="H803" s="21"/>
      <c r="I803" s="18"/>
      <c r="J803" s="19"/>
      <c r="K803" s="19"/>
      <c r="L803" s="21"/>
      <c r="M803" s="21"/>
      <c r="N803" s="21"/>
      <c r="O803" s="21"/>
      <c r="P803" s="21"/>
      <c r="Q803" s="21"/>
      <c r="R803" s="21"/>
    </row>
    <row r="804" spans="1:18" x14ac:dyDescent="0.35">
      <c r="A804" s="21"/>
      <c r="B804" s="21"/>
      <c r="C804" s="21"/>
      <c r="D804" s="21"/>
      <c r="E804" s="21"/>
      <c r="F804" s="21"/>
      <c r="G804" s="21"/>
      <c r="H804" s="21"/>
      <c r="I804" s="18"/>
      <c r="J804" s="19"/>
      <c r="K804" s="19"/>
      <c r="L804" s="21"/>
      <c r="M804" s="21"/>
      <c r="N804" s="21"/>
      <c r="O804" s="21"/>
      <c r="P804" s="21"/>
      <c r="Q804" s="21"/>
      <c r="R804" s="21"/>
    </row>
    <row r="805" spans="1:18" x14ac:dyDescent="0.35">
      <c r="A805" s="21"/>
      <c r="B805" s="21"/>
      <c r="C805" s="21"/>
      <c r="D805" s="21"/>
      <c r="E805" s="21"/>
      <c r="F805" s="21"/>
      <c r="G805" s="21"/>
      <c r="H805" s="21"/>
      <c r="I805" s="18"/>
      <c r="J805" s="19"/>
      <c r="K805" s="19"/>
      <c r="L805" s="21"/>
      <c r="M805" s="21"/>
      <c r="N805" s="21"/>
      <c r="O805" s="21"/>
      <c r="P805" s="21"/>
      <c r="Q805" s="21"/>
      <c r="R805" s="21"/>
    </row>
    <row r="806" spans="1:18" x14ac:dyDescent="0.35">
      <c r="A806" s="21"/>
      <c r="B806" s="21"/>
      <c r="C806" s="21"/>
      <c r="D806" s="21"/>
      <c r="E806" s="21"/>
      <c r="F806" s="21"/>
      <c r="G806" s="21"/>
      <c r="H806" s="21"/>
      <c r="I806" s="18"/>
      <c r="J806" s="19"/>
      <c r="K806" s="19"/>
      <c r="L806" s="21"/>
      <c r="M806" s="21"/>
      <c r="N806" s="21"/>
      <c r="O806" s="21"/>
      <c r="P806" s="21"/>
      <c r="Q806" s="21"/>
      <c r="R806" s="21"/>
    </row>
    <row r="807" spans="1:18" x14ac:dyDescent="0.35">
      <c r="A807" s="21"/>
      <c r="B807" s="21"/>
      <c r="C807" s="21"/>
      <c r="D807" s="21"/>
      <c r="E807" s="21"/>
      <c r="F807" s="21"/>
      <c r="G807" s="21"/>
      <c r="H807" s="21"/>
      <c r="I807" s="18"/>
      <c r="J807" s="19"/>
      <c r="K807" s="19"/>
      <c r="L807" s="21"/>
      <c r="M807" s="21"/>
      <c r="N807" s="21"/>
      <c r="O807" s="21"/>
      <c r="P807" s="21"/>
      <c r="Q807" s="21"/>
      <c r="R807" s="21"/>
    </row>
    <row r="808" spans="1:18" x14ac:dyDescent="0.35">
      <c r="A808" s="21"/>
      <c r="B808" s="21"/>
      <c r="C808" s="21"/>
      <c r="D808" s="21"/>
      <c r="E808" s="21"/>
      <c r="F808" s="21"/>
      <c r="G808" s="21"/>
      <c r="H808" s="21"/>
      <c r="I808" s="18"/>
      <c r="J808" s="19"/>
      <c r="K808" s="19"/>
      <c r="L808" s="21"/>
      <c r="M808" s="21"/>
      <c r="N808" s="21"/>
      <c r="O808" s="21"/>
      <c r="P808" s="21"/>
      <c r="Q808" s="21"/>
      <c r="R808" s="21"/>
    </row>
    <row r="809" spans="1:18" x14ac:dyDescent="0.35">
      <c r="A809" s="21"/>
      <c r="B809" s="21"/>
      <c r="C809" s="21"/>
      <c r="D809" s="21"/>
      <c r="E809" s="21"/>
      <c r="F809" s="21"/>
      <c r="G809" s="21"/>
      <c r="H809" s="21"/>
      <c r="I809" s="18"/>
      <c r="J809" s="19"/>
      <c r="K809" s="19"/>
      <c r="L809" s="21"/>
      <c r="M809" s="21"/>
      <c r="N809" s="21"/>
      <c r="O809" s="21"/>
      <c r="P809" s="21"/>
      <c r="Q809" s="21"/>
      <c r="R809" s="21"/>
    </row>
    <row r="810" spans="1:18" x14ac:dyDescent="0.35">
      <c r="A810" s="21"/>
      <c r="B810" s="21"/>
      <c r="C810" s="21"/>
      <c r="D810" s="21"/>
      <c r="E810" s="21"/>
      <c r="F810" s="21"/>
      <c r="G810" s="21"/>
      <c r="H810" s="21"/>
      <c r="I810" s="18"/>
      <c r="J810" s="19"/>
      <c r="K810" s="19"/>
      <c r="L810" s="21"/>
      <c r="M810" s="21"/>
      <c r="N810" s="21"/>
      <c r="O810" s="21"/>
      <c r="P810" s="21"/>
      <c r="Q810" s="21"/>
      <c r="R810" s="21"/>
    </row>
    <row r="811" spans="1:18" x14ac:dyDescent="0.35">
      <c r="A811" s="21"/>
      <c r="B811" s="21"/>
      <c r="C811" s="21"/>
      <c r="D811" s="21"/>
      <c r="E811" s="21"/>
      <c r="F811" s="21"/>
      <c r="G811" s="21"/>
      <c r="H811" s="21"/>
      <c r="I811" s="18"/>
      <c r="J811" s="19"/>
      <c r="K811" s="19"/>
      <c r="L811" s="21"/>
      <c r="M811" s="21"/>
      <c r="N811" s="21"/>
      <c r="O811" s="21"/>
      <c r="P811" s="21"/>
      <c r="Q811" s="21"/>
      <c r="R811" s="21"/>
    </row>
    <row r="812" spans="1:18" x14ac:dyDescent="0.35">
      <c r="A812" s="21"/>
      <c r="B812" s="21"/>
      <c r="C812" s="21"/>
      <c r="D812" s="21"/>
      <c r="E812" s="21"/>
      <c r="F812" s="21"/>
      <c r="G812" s="21"/>
      <c r="H812" s="21"/>
      <c r="I812" s="18"/>
      <c r="J812" s="19"/>
      <c r="K812" s="19"/>
      <c r="L812" s="21"/>
      <c r="M812" s="21"/>
      <c r="N812" s="21"/>
      <c r="O812" s="21"/>
      <c r="P812" s="21"/>
      <c r="Q812" s="21"/>
      <c r="R812" s="21"/>
    </row>
    <row r="813" spans="1:18" x14ac:dyDescent="0.35">
      <c r="A813" s="21"/>
      <c r="B813" s="21"/>
      <c r="C813" s="21"/>
      <c r="D813" s="21"/>
      <c r="E813" s="21"/>
      <c r="F813" s="21"/>
      <c r="G813" s="21"/>
      <c r="H813" s="21"/>
      <c r="I813" s="18"/>
      <c r="J813" s="19"/>
      <c r="K813" s="19"/>
      <c r="L813" s="21"/>
      <c r="M813" s="21"/>
      <c r="N813" s="21"/>
      <c r="O813" s="21"/>
      <c r="P813" s="21"/>
      <c r="Q813" s="21"/>
      <c r="R813" s="21"/>
    </row>
    <row r="814" spans="1:18" x14ac:dyDescent="0.35">
      <c r="A814" s="21"/>
      <c r="B814" s="21"/>
      <c r="C814" s="21"/>
      <c r="D814" s="21"/>
      <c r="E814" s="21"/>
      <c r="F814" s="21"/>
      <c r="G814" s="21"/>
      <c r="H814" s="21"/>
      <c r="I814" s="18"/>
      <c r="J814" s="19"/>
      <c r="K814" s="19"/>
      <c r="L814" s="21"/>
      <c r="M814" s="21"/>
      <c r="N814" s="21"/>
      <c r="O814" s="21"/>
      <c r="P814" s="21"/>
      <c r="Q814" s="21"/>
      <c r="R814" s="21"/>
    </row>
    <row r="815" spans="1:18" x14ac:dyDescent="0.35">
      <c r="A815" s="21"/>
      <c r="B815" s="21"/>
      <c r="C815" s="21"/>
      <c r="D815" s="21"/>
      <c r="E815" s="21"/>
      <c r="F815" s="21"/>
      <c r="G815" s="21"/>
      <c r="H815" s="21"/>
      <c r="I815" s="18"/>
      <c r="J815" s="19"/>
      <c r="K815" s="19"/>
      <c r="L815" s="21"/>
      <c r="M815" s="21"/>
      <c r="N815" s="21"/>
      <c r="O815" s="21"/>
      <c r="P815" s="21"/>
      <c r="Q815" s="21"/>
      <c r="R815" s="21"/>
    </row>
    <row r="816" spans="1:18" x14ac:dyDescent="0.35">
      <c r="A816" s="21"/>
      <c r="B816" s="21"/>
      <c r="C816" s="21"/>
      <c r="D816" s="21"/>
      <c r="E816" s="21"/>
      <c r="F816" s="21"/>
      <c r="G816" s="21"/>
      <c r="H816" s="21"/>
      <c r="I816" s="18"/>
      <c r="J816" s="19"/>
      <c r="K816" s="19"/>
      <c r="L816" s="21"/>
      <c r="M816" s="21"/>
      <c r="N816" s="21"/>
      <c r="O816" s="21"/>
      <c r="P816" s="21"/>
      <c r="Q816" s="21"/>
      <c r="R816" s="21"/>
    </row>
    <row r="817" spans="1:18" x14ac:dyDescent="0.35">
      <c r="A817" s="21"/>
      <c r="B817" s="21"/>
      <c r="C817" s="21"/>
      <c r="D817" s="21"/>
      <c r="E817" s="21"/>
      <c r="F817" s="21"/>
      <c r="G817" s="21"/>
      <c r="H817" s="21"/>
      <c r="I817" s="18"/>
      <c r="J817" s="19"/>
      <c r="K817" s="19"/>
      <c r="L817" s="21"/>
      <c r="M817" s="21"/>
      <c r="N817" s="21"/>
      <c r="O817" s="21"/>
      <c r="P817" s="21"/>
      <c r="Q817" s="21"/>
      <c r="R817" s="21"/>
    </row>
    <row r="818" spans="1:18" x14ac:dyDescent="0.35">
      <c r="A818" s="21"/>
      <c r="B818" s="21"/>
      <c r="C818" s="21"/>
      <c r="D818" s="21"/>
      <c r="E818" s="21"/>
      <c r="F818" s="21"/>
      <c r="G818" s="21"/>
      <c r="H818" s="21"/>
      <c r="I818" s="18"/>
      <c r="J818" s="19"/>
      <c r="K818" s="19"/>
      <c r="L818" s="21"/>
      <c r="M818" s="21"/>
      <c r="N818" s="21"/>
      <c r="O818" s="21"/>
      <c r="P818" s="21"/>
      <c r="Q818" s="21"/>
      <c r="R818" s="21"/>
    </row>
    <row r="819" spans="1:18" x14ac:dyDescent="0.35">
      <c r="A819" s="21"/>
      <c r="B819" s="21"/>
      <c r="C819" s="21"/>
      <c r="D819" s="21"/>
      <c r="E819" s="21"/>
      <c r="F819" s="21"/>
      <c r="G819" s="21"/>
      <c r="H819" s="21"/>
      <c r="I819" s="18"/>
      <c r="J819" s="19"/>
      <c r="K819" s="19"/>
      <c r="L819" s="21"/>
      <c r="M819" s="21"/>
      <c r="N819" s="21"/>
      <c r="O819" s="21"/>
      <c r="P819" s="21"/>
      <c r="Q819" s="21"/>
      <c r="R819" s="21"/>
    </row>
    <row r="820" spans="1:18" x14ac:dyDescent="0.35">
      <c r="A820" s="21"/>
      <c r="B820" s="21"/>
      <c r="C820" s="21"/>
      <c r="D820" s="21"/>
      <c r="E820" s="21"/>
      <c r="F820" s="21"/>
      <c r="G820" s="21"/>
      <c r="H820" s="21"/>
      <c r="I820" s="18"/>
      <c r="J820" s="19"/>
      <c r="K820" s="19"/>
      <c r="L820" s="21"/>
      <c r="M820" s="21"/>
      <c r="N820" s="21"/>
      <c r="O820" s="21"/>
      <c r="P820" s="21"/>
      <c r="Q820" s="21"/>
      <c r="R820" s="21"/>
    </row>
    <row r="821" spans="1:18" x14ac:dyDescent="0.35">
      <c r="A821" s="21"/>
      <c r="B821" s="21"/>
      <c r="C821" s="21"/>
      <c r="D821" s="21"/>
      <c r="E821" s="21"/>
      <c r="F821" s="21"/>
      <c r="G821" s="21"/>
      <c r="H821" s="21"/>
      <c r="I821" s="18"/>
      <c r="J821" s="19"/>
      <c r="K821" s="19"/>
      <c r="L821" s="21"/>
      <c r="M821" s="21"/>
      <c r="N821" s="21"/>
      <c r="O821" s="21"/>
      <c r="P821" s="21"/>
      <c r="Q821" s="21"/>
      <c r="R821" s="21"/>
    </row>
    <row r="822" spans="1:18" x14ac:dyDescent="0.35">
      <c r="A822" s="21"/>
      <c r="B822" s="21"/>
      <c r="C822" s="21"/>
      <c r="D822" s="21"/>
      <c r="E822" s="21"/>
      <c r="F822" s="21"/>
      <c r="G822" s="21"/>
      <c r="H822" s="21"/>
      <c r="I822" s="18"/>
      <c r="J822" s="19"/>
      <c r="K822" s="19"/>
      <c r="L822" s="21"/>
      <c r="M822" s="21"/>
      <c r="N822" s="21"/>
      <c r="O822" s="21"/>
      <c r="P822" s="21"/>
      <c r="Q822" s="21"/>
      <c r="R822" s="21"/>
    </row>
    <row r="823" spans="1:18" x14ac:dyDescent="0.35">
      <c r="A823" s="21"/>
      <c r="B823" s="21"/>
      <c r="C823" s="21"/>
      <c r="D823" s="21"/>
      <c r="E823" s="21"/>
      <c r="F823" s="21"/>
      <c r="G823" s="21"/>
      <c r="H823" s="21"/>
      <c r="I823" s="18"/>
      <c r="J823" s="19"/>
      <c r="K823" s="19"/>
      <c r="L823" s="21"/>
      <c r="M823" s="21"/>
      <c r="N823" s="21"/>
      <c r="O823" s="21"/>
      <c r="P823" s="21"/>
      <c r="Q823" s="21"/>
      <c r="R823" s="21"/>
    </row>
    <row r="824" spans="1:18" x14ac:dyDescent="0.35">
      <c r="A824" s="21"/>
      <c r="B824" s="21"/>
      <c r="C824" s="21"/>
      <c r="D824" s="21"/>
      <c r="E824" s="21"/>
      <c r="F824" s="21"/>
      <c r="G824" s="21"/>
      <c r="H824" s="21"/>
      <c r="I824" s="18"/>
      <c r="J824" s="19"/>
      <c r="K824" s="19"/>
      <c r="L824" s="21"/>
      <c r="M824" s="21"/>
      <c r="N824" s="21"/>
      <c r="O824" s="21"/>
      <c r="P824" s="21"/>
      <c r="Q824" s="21"/>
      <c r="R824" s="21"/>
    </row>
    <row r="825" spans="1:18" x14ac:dyDescent="0.35">
      <c r="A825" s="21"/>
      <c r="B825" s="21"/>
      <c r="C825" s="21"/>
      <c r="D825" s="21"/>
      <c r="E825" s="21"/>
      <c r="F825" s="21"/>
      <c r="G825" s="21"/>
      <c r="H825" s="21"/>
      <c r="I825" s="18"/>
      <c r="J825" s="19"/>
      <c r="K825" s="19"/>
      <c r="L825" s="21"/>
      <c r="M825" s="21"/>
      <c r="N825" s="21"/>
      <c r="O825" s="21"/>
      <c r="P825" s="21"/>
      <c r="Q825" s="21"/>
      <c r="R825" s="21"/>
    </row>
    <row r="826" spans="1:18" x14ac:dyDescent="0.35">
      <c r="A826" s="21"/>
      <c r="B826" s="21"/>
      <c r="C826" s="21"/>
      <c r="D826" s="21"/>
      <c r="E826" s="21"/>
      <c r="F826" s="21"/>
      <c r="G826" s="21"/>
      <c r="H826" s="21"/>
      <c r="I826" s="18"/>
      <c r="J826" s="19"/>
      <c r="K826" s="19"/>
      <c r="L826" s="21"/>
      <c r="M826" s="21"/>
      <c r="N826" s="21"/>
      <c r="O826" s="21"/>
      <c r="P826" s="21"/>
      <c r="Q826" s="21"/>
      <c r="R826" s="21"/>
    </row>
    <row r="827" spans="1:18" x14ac:dyDescent="0.35">
      <c r="A827" s="21"/>
      <c r="B827" s="21"/>
      <c r="C827" s="21"/>
      <c r="D827" s="21"/>
      <c r="E827" s="21"/>
      <c r="F827" s="21"/>
      <c r="G827" s="21"/>
      <c r="H827" s="21"/>
      <c r="I827" s="18"/>
      <c r="J827" s="19"/>
      <c r="K827" s="19"/>
      <c r="L827" s="21"/>
      <c r="M827" s="21"/>
      <c r="N827" s="21"/>
      <c r="O827" s="21"/>
      <c r="P827" s="21"/>
      <c r="Q827" s="21"/>
      <c r="R827" s="21"/>
    </row>
    <row r="828" spans="1:18" x14ac:dyDescent="0.35">
      <c r="A828" s="21"/>
      <c r="B828" s="21"/>
      <c r="C828" s="21"/>
      <c r="D828" s="21"/>
      <c r="E828" s="21"/>
      <c r="F828" s="21"/>
      <c r="G828" s="21"/>
      <c r="H828" s="21"/>
      <c r="I828" s="18"/>
      <c r="J828" s="19"/>
      <c r="K828" s="19"/>
      <c r="L828" s="21"/>
      <c r="M828" s="21"/>
      <c r="N828" s="21"/>
      <c r="O828" s="21"/>
      <c r="P828" s="21"/>
      <c r="Q828" s="21"/>
      <c r="R828" s="21"/>
    </row>
    <row r="829" spans="1:18" x14ac:dyDescent="0.35">
      <c r="A829" s="21"/>
      <c r="B829" s="21"/>
      <c r="C829" s="21"/>
      <c r="D829" s="21"/>
      <c r="E829" s="21"/>
      <c r="F829" s="21"/>
      <c r="G829" s="21"/>
      <c r="H829" s="21"/>
      <c r="I829" s="18"/>
      <c r="J829" s="19"/>
      <c r="K829" s="19"/>
      <c r="L829" s="21"/>
      <c r="M829" s="21"/>
      <c r="N829" s="21"/>
      <c r="O829" s="21"/>
      <c r="P829" s="21"/>
      <c r="Q829" s="21"/>
      <c r="R829" s="21"/>
    </row>
    <row r="830" spans="1:18" x14ac:dyDescent="0.35">
      <c r="A830" s="21"/>
      <c r="B830" s="21"/>
      <c r="C830" s="21"/>
      <c r="D830" s="21"/>
      <c r="E830" s="21"/>
      <c r="F830" s="21"/>
      <c r="G830" s="21"/>
      <c r="H830" s="21"/>
      <c r="I830" s="18"/>
      <c r="J830" s="19"/>
      <c r="K830" s="19"/>
      <c r="L830" s="21"/>
      <c r="M830" s="21"/>
      <c r="N830" s="21"/>
      <c r="O830" s="21"/>
      <c r="P830" s="21"/>
      <c r="Q830" s="21"/>
      <c r="R830" s="21"/>
    </row>
    <row r="831" spans="1:18" x14ac:dyDescent="0.35">
      <c r="A831" s="21"/>
      <c r="B831" s="21"/>
      <c r="C831" s="21"/>
      <c r="D831" s="21"/>
      <c r="E831" s="21"/>
      <c r="F831" s="21"/>
      <c r="G831" s="21"/>
      <c r="H831" s="21"/>
      <c r="I831" s="18"/>
      <c r="J831" s="19"/>
      <c r="K831" s="19"/>
      <c r="L831" s="21"/>
      <c r="M831" s="21"/>
      <c r="N831" s="21"/>
      <c r="O831" s="21"/>
      <c r="P831" s="21"/>
      <c r="Q831" s="21"/>
      <c r="R831" s="21"/>
    </row>
    <row r="832" spans="1:18" x14ac:dyDescent="0.35">
      <c r="A832" s="21"/>
      <c r="B832" s="21"/>
      <c r="C832" s="21"/>
      <c r="D832" s="21"/>
      <c r="E832" s="21"/>
      <c r="F832" s="21"/>
      <c r="G832" s="21"/>
      <c r="H832" s="21"/>
      <c r="I832" s="18"/>
      <c r="J832" s="19"/>
      <c r="K832" s="19"/>
      <c r="L832" s="21"/>
      <c r="M832" s="21"/>
      <c r="N832" s="21"/>
      <c r="O832" s="21"/>
      <c r="P832" s="21"/>
      <c r="Q832" s="21"/>
      <c r="R832" s="21"/>
    </row>
    <row r="833" spans="1:18" x14ac:dyDescent="0.35">
      <c r="A833" s="21"/>
      <c r="B833" s="21"/>
      <c r="C833" s="21"/>
      <c r="D833" s="21"/>
      <c r="E833" s="21"/>
      <c r="F833" s="21"/>
      <c r="G833" s="21"/>
      <c r="H833" s="21"/>
      <c r="I833" s="18"/>
      <c r="J833" s="19"/>
      <c r="K833" s="19"/>
      <c r="L833" s="21"/>
      <c r="M833" s="21"/>
      <c r="N833" s="21"/>
      <c r="O833" s="21"/>
      <c r="P833" s="21"/>
      <c r="Q833" s="21"/>
      <c r="R833" s="21"/>
    </row>
    <row r="834" spans="1:18" x14ac:dyDescent="0.35">
      <c r="A834" s="21"/>
      <c r="B834" s="21"/>
      <c r="C834" s="21"/>
      <c r="D834" s="21"/>
      <c r="E834" s="21"/>
      <c r="F834" s="21"/>
      <c r="G834" s="21"/>
      <c r="H834" s="21"/>
      <c r="I834" s="18"/>
      <c r="J834" s="19"/>
      <c r="K834" s="19"/>
      <c r="L834" s="21"/>
      <c r="M834" s="21"/>
      <c r="N834" s="21"/>
      <c r="O834" s="21"/>
      <c r="P834" s="21"/>
      <c r="Q834" s="21"/>
      <c r="R834" s="21"/>
    </row>
    <row r="835" spans="1:18" x14ac:dyDescent="0.35">
      <c r="A835" s="21"/>
      <c r="B835" s="21"/>
      <c r="C835" s="21"/>
      <c r="D835" s="21"/>
      <c r="E835" s="21"/>
      <c r="F835" s="21"/>
      <c r="G835" s="21"/>
      <c r="H835" s="21"/>
      <c r="I835" s="18"/>
      <c r="J835" s="19"/>
      <c r="K835" s="19"/>
      <c r="L835" s="21"/>
      <c r="M835" s="21"/>
      <c r="N835" s="21"/>
      <c r="O835" s="21"/>
      <c r="P835" s="21"/>
      <c r="Q835" s="21"/>
      <c r="R835" s="21"/>
    </row>
    <row r="836" spans="1:18" x14ac:dyDescent="0.35">
      <c r="A836" s="21"/>
      <c r="B836" s="21"/>
      <c r="C836" s="21"/>
      <c r="D836" s="21"/>
      <c r="E836" s="21"/>
      <c r="F836" s="21"/>
      <c r="G836" s="21"/>
      <c r="H836" s="21"/>
      <c r="I836" s="18"/>
      <c r="J836" s="19"/>
      <c r="K836" s="19"/>
      <c r="L836" s="21"/>
      <c r="M836" s="21"/>
      <c r="N836" s="21"/>
      <c r="O836" s="21"/>
      <c r="P836" s="21"/>
      <c r="Q836" s="21"/>
      <c r="R836" s="21"/>
    </row>
    <row r="837" spans="1:18" x14ac:dyDescent="0.35">
      <c r="A837" s="21"/>
      <c r="B837" s="21"/>
      <c r="C837" s="21"/>
      <c r="D837" s="21"/>
      <c r="E837" s="21"/>
      <c r="F837" s="21"/>
      <c r="G837" s="21"/>
      <c r="H837" s="21"/>
      <c r="I837" s="18"/>
      <c r="J837" s="19"/>
      <c r="K837" s="19"/>
      <c r="L837" s="21"/>
      <c r="M837" s="21"/>
      <c r="N837" s="21"/>
      <c r="O837" s="21"/>
      <c r="P837" s="21"/>
      <c r="Q837" s="21"/>
      <c r="R837" s="21"/>
    </row>
    <row r="838" spans="1:18" x14ac:dyDescent="0.35">
      <c r="A838" s="21"/>
      <c r="B838" s="21"/>
      <c r="C838" s="21"/>
      <c r="D838" s="21"/>
      <c r="E838" s="21"/>
      <c r="F838" s="21"/>
      <c r="G838" s="21"/>
      <c r="H838" s="21"/>
      <c r="I838" s="18"/>
      <c r="J838" s="19"/>
      <c r="K838" s="19"/>
      <c r="L838" s="21"/>
      <c r="M838" s="21"/>
      <c r="N838" s="21"/>
      <c r="O838" s="21"/>
      <c r="P838" s="21"/>
      <c r="Q838" s="21"/>
      <c r="R838" s="21"/>
    </row>
    <row r="839" spans="1:18" x14ac:dyDescent="0.35">
      <c r="A839" s="21"/>
      <c r="B839" s="21"/>
      <c r="C839" s="21"/>
      <c r="D839" s="21"/>
      <c r="E839" s="21"/>
      <c r="F839" s="21"/>
      <c r="G839" s="21"/>
      <c r="H839" s="21"/>
      <c r="I839" s="18"/>
      <c r="J839" s="19"/>
      <c r="K839" s="19"/>
      <c r="L839" s="21"/>
      <c r="M839" s="21"/>
      <c r="N839" s="21"/>
      <c r="O839" s="21"/>
      <c r="P839" s="21"/>
      <c r="Q839" s="21"/>
      <c r="R839" s="21"/>
    </row>
    <row r="840" spans="1:18" x14ac:dyDescent="0.35">
      <c r="A840" s="21"/>
      <c r="B840" s="21"/>
      <c r="C840" s="21"/>
      <c r="D840" s="21"/>
      <c r="E840" s="21"/>
      <c r="F840" s="21"/>
      <c r="G840" s="21"/>
      <c r="H840" s="21"/>
      <c r="I840" s="18"/>
      <c r="J840" s="19"/>
      <c r="K840" s="19"/>
      <c r="L840" s="21"/>
      <c r="M840" s="21"/>
      <c r="N840" s="21"/>
      <c r="O840" s="21"/>
      <c r="P840" s="21"/>
      <c r="Q840" s="21"/>
      <c r="R840" s="21"/>
    </row>
    <row r="841" spans="1:18" x14ac:dyDescent="0.35">
      <c r="A841" s="21"/>
      <c r="B841" s="21"/>
      <c r="C841" s="21"/>
      <c r="D841" s="21"/>
      <c r="E841" s="21"/>
      <c r="F841" s="21"/>
      <c r="G841" s="21"/>
      <c r="H841" s="21"/>
      <c r="I841" s="18"/>
      <c r="J841" s="19"/>
      <c r="K841" s="19"/>
      <c r="L841" s="21"/>
      <c r="M841" s="21"/>
      <c r="N841" s="21"/>
      <c r="O841" s="21"/>
      <c r="P841" s="21"/>
      <c r="Q841" s="21"/>
      <c r="R841" s="21"/>
    </row>
    <row r="842" spans="1:18" x14ac:dyDescent="0.35">
      <c r="A842" s="21"/>
      <c r="B842" s="21"/>
      <c r="C842" s="21"/>
      <c r="D842" s="21"/>
      <c r="E842" s="21"/>
      <c r="F842" s="21"/>
      <c r="G842" s="21"/>
      <c r="H842" s="21"/>
      <c r="I842" s="18"/>
      <c r="J842" s="19"/>
      <c r="K842" s="19"/>
      <c r="L842" s="21"/>
      <c r="M842" s="21"/>
      <c r="N842" s="21"/>
      <c r="O842" s="21"/>
      <c r="P842" s="21"/>
      <c r="Q842" s="21"/>
      <c r="R842" s="21"/>
    </row>
    <row r="843" spans="1:18" x14ac:dyDescent="0.35">
      <c r="A843" s="21"/>
      <c r="B843" s="21"/>
      <c r="C843" s="21"/>
      <c r="D843" s="21"/>
      <c r="E843" s="21"/>
      <c r="F843" s="21"/>
      <c r="G843" s="21"/>
      <c r="H843" s="21"/>
      <c r="I843" s="18"/>
      <c r="J843" s="19"/>
      <c r="K843" s="19"/>
      <c r="L843" s="21"/>
      <c r="M843" s="21"/>
      <c r="N843" s="21"/>
      <c r="O843" s="21"/>
      <c r="P843" s="21"/>
      <c r="Q843" s="21"/>
      <c r="R843" s="21"/>
    </row>
    <row r="844" spans="1:18" x14ac:dyDescent="0.35">
      <c r="A844" s="21"/>
      <c r="B844" s="21"/>
      <c r="C844" s="21"/>
      <c r="D844" s="21"/>
      <c r="E844" s="21"/>
      <c r="F844" s="21"/>
      <c r="G844" s="21"/>
      <c r="H844" s="21"/>
      <c r="I844" s="18"/>
      <c r="J844" s="19"/>
      <c r="K844" s="19"/>
      <c r="L844" s="21"/>
      <c r="M844" s="21"/>
      <c r="N844" s="21"/>
      <c r="O844" s="21"/>
      <c r="P844" s="21"/>
      <c r="Q844" s="21"/>
      <c r="R844" s="21"/>
    </row>
    <row r="845" spans="1:18" x14ac:dyDescent="0.35">
      <c r="A845" s="21"/>
      <c r="B845" s="21"/>
      <c r="C845" s="21"/>
      <c r="D845" s="21"/>
      <c r="E845" s="21"/>
      <c r="F845" s="21"/>
      <c r="G845" s="21"/>
      <c r="H845" s="21"/>
      <c r="I845" s="18"/>
      <c r="J845" s="19"/>
      <c r="K845" s="19"/>
      <c r="L845" s="21"/>
      <c r="M845" s="21"/>
      <c r="N845" s="21"/>
      <c r="O845" s="21"/>
      <c r="P845" s="21"/>
      <c r="Q845" s="21"/>
      <c r="R845" s="21"/>
    </row>
    <row r="846" spans="1:18" x14ac:dyDescent="0.35">
      <c r="A846" s="21"/>
      <c r="B846" s="21"/>
      <c r="C846" s="21"/>
      <c r="D846" s="21"/>
      <c r="E846" s="21"/>
      <c r="F846" s="21"/>
      <c r="G846" s="21"/>
      <c r="H846" s="21"/>
      <c r="I846" s="18"/>
      <c r="J846" s="19"/>
      <c r="K846" s="19"/>
      <c r="L846" s="21"/>
      <c r="M846" s="21"/>
      <c r="N846" s="21"/>
      <c r="O846" s="21"/>
      <c r="P846" s="21"/>
      <c r="Q846" s="21"/>
      <c r="R846" s="21"/>
    </row>
    <row r="847" spans="1:18" x14ac:dyDescent="0.35">
      <c r="A847" s="21"/>
      <c r="B847" s="21"/>
      <c r="C847" s="21"/>
      <c r="D847" s="21"/>
      <c r="E847" s="21"/>
      <c r="F847" s="21"/>
      <c r="G847" s="21"/>
      <c r="H847" s="21"/>
      <c r="I847" s="18"/>
      <c r="J847" s="19"/>
      <c r="K847" s="19"/>
      <c r="L847" s="21"/>
      <c r="M847" s="21"/>
      <c r="N847" s="21"/>
      <c r="O847" s="21"/>
      <c r="P847" s="21"/>
      <c r="Q847" s="21"/>
      <c r="R847" s="21"/>
    </row>
    <row r="848" spans="1:18" x14ac:dyDescent="0.35">
      <c r="A848" s="21"/>
      <c r="B848" s="21"/>
      <c r="C848" s="21"/>
      <c r="D848" s="21"/>
      <c r="E848" s="21"/>
      <c r="F848" s="21"/>
      <c r="G848" s="21"/>
      <c r="H848" s="21"/>
      <c r="I848" s="18"/>
      <c r="J848" s="19"/>
      <c r="K848" s="19"/>
      <c r="L848" s="21"/>
      <c r="M848" s="21"/>
      <c r="N848" s="21"/>
      <c r="O848" s="21"/>
      <c r="P848" s="21"/>
      <c r="Q848" s="21"/>
      <c r="R848" s="21"/>
    </row>
    <row r="849" spans="1:18" x14ac:dyDescent="0.35">
      <c r="A849" s="21"/>
      <c r="B849" s="21"/>
      <c r="C849" s="21"/>
      <c r="D849" s="21"/>
      <c r="E849" s="21"/>
      <c r="F849" s="21"/>
      <c r="G849" s="21"/>
      <c r="H849" s="21"/>
      <c r="I849" s="18"/>
      <c r="J849" s="19"/>
      <c r="K849" s="19"/>
      <c r="L849" s="21"/>
      <c r="M849" s="21"/>
      <c r="N849" s="21"/>
      <c r="O849" s="21"/>
      <c r="P849" s="21"/>
      <c r="Q849" s="21"/>
      <c r="R849" s="21"/>
    </row>
    <row r="850" spans="1:18" x14ac:dyDescent="0.35">
      <c r="A850" s="21"/>
      <c r="B850" s="21"/>
      <c r="C850" s="21"/>
      <c r="D850" s="21"/>
      <c r="E850" s="21"/>
      <c r="F850" s="21"/>
      <c r="G850" s="21"/>
      <c r="H850" s="21"/>
      <c r="I850" s="18"/>
      <c r="J850" s="19"/>
      <c r="K850" s="19"/>
      <c r="L850" s="21"/>
      <c r="M850" s="21"/>
      <c r="N850" s="21"/>
      <c r="O850" s="21"/>
      <c r="P850" s="21"/>
      <c r="Q850" s="21"/>
      <c r="R850" s="21"/>
    </row>
    <row r="851" spans="1:18" x14ac:dyDescent="0.35">
      <c r="A851" s="21"/>
      <c r="B851" s="21"/>
      <c r="C851" s="21"/>
      <c r="D851" s="21"/>
      <c r="E851" s="21"/>
      <c r="F851" s="21"/>
      <c r="G851" s="21"/>
      <c r="H851" s="21"/>
      <c r="I851" s="18"/>
      <c r="J851" s="19"/>
      <c r="K851" s="19"/>
      <c r="L851" s="21"/>
      <c r="M851" s="21"/>
      <c r="N851" s="21"/>
      <c r="O851" s="21"/>
      <c r="P851" s="21"/>
      <c r="Q851" s="21"/>
      <c r="R851" s="21"/>
    </row>
    <row r="852" spans="1:18" x14ac:dyDescent="0.35">
      <c r="A852" s="21"/>
      <c r="B852" s="21"/>
      <c r="C852" s="21"/>
      <c r="D852" s="21"/>
      <c r="E852" s="21"/>
      <c r="F852" s="21"/>
      <c r="G852" s="21"/>
      <c r="H852" s="21"/>
      <c r="I852" s="18"/>
      <c r="J852" s="19"/>
      <c r="K852" s="19"/>
      <c r="L852" s="21"/>
      <c r="M852" s="21"/>
      <c r="N852" s="21"/>
      <c r="O852" s="21"/>
      <c r="P852" s="21"/>
      <c r="Q852" s="21"/>
      <c r="R852" s="21"/>
    </row>
    <row r="853" spans="1:18" x14ac:dyDescent="0.35">
      <c r="A853" s="21"/>
      <c r="B853" s="21"/>
      <c r="C853" s="21"/>
      <c r="D853" s="21"/>
      <c r="E853" s="21"/>
      <c r="F853" s="21"/>
      <c r="G853" s="21"/>
      <c r="H853" s="21"/>
      <c r="I853" s="18"/>
      <c r="J853" s="19"/>
      <c r="K853" s="19"/>
      <c r="L853" s="21"/>
      <c r="M853" s="21"/>
      <c r="N853" s="21"/>
      <c r="O853" s="21"/>
      <c r="P853" s="21"/>
      <c r="Q853" s="21"/>
      <c r="R853" s="21"/>
    </row>
    <row r="854" spans="1:18" x14ac:dyDescent="0.35">
      <c r="A854" s="21"/>
      <c r="B854" s="21"/>
      <c r="C854" s="21"/>
      <c r="D854" s="21"/>
      <c r="E854" s="21"/>
      <c r="F854" s="21"/>
      <c r="G854" s="21"/>
      <c r="H854" s="21"/>
      <c r="I854" s="18"/>
      <c r="J854" s="19"/>
      <c r="K854" s="19"/>
      <c r="L854" s="21"/>
      <c r="M854" s="21"/>
      <c r="N854" s="21"/>
      <c r="O854" s="21"/>
      <c r="P854" s="21"/>
      <c r="Q854" s="21"/>
      <c r="R854" s="21"/>
    </row>
    <row r="855" spans="1:18" x14ac:dyDescent="0.35">
      <c r="A855" s="21"/>
      <c r="B855" s="21"/>
      <c r="C855" s="21"/>
      <c r="D855" s="21"/>
      <c r="E855" s="21"/>
      <c r="F855" s="21"/>
      <c r="G855" s="21"/>
      <c r="H855" s="21"/>
      <c r="I855" s="18"/>
      <c r="J855" s="19"/>
      <c r="K855" s="19"/>
      <c r="L855" s="21"/>
      <c r="M855" s="21"/>
      <c r="N855" s="21"/>
      <c r="O855" s="21"/>
      <c r="P855" s="21"/>
      <c r="Q855" s="21"/>
      <c r="R855" s="21"/>
    </row>
    <row r="856" spans="1:18" x14ac:dyDescent="0.35">
      <c r="A856" s="21"/>
      <c r="B856" s="21"/>
      <c r="C856" s="21"/>
      <c r="D856" s="21"/>
      <c r="E856" s="21"/>
      <c r="F856" s="21"/>
      <c r="G856" s="21"/>
      <c r="H856" s="21"/>
      <c r="I856" s="18"/>
      <c r="J856" s="19"/>
      <c r="K856" s="19"/>
      <c r="L856" s="21"/>
      <c r="M856" s="21"/>
      <c r="N856" s="21"/>
      <c r="O856" s="21"/>
      <c r="P856" s="21"/>
      <c r="Q856" s="21"/>
      <c r="R856" s="21"/>
    </row>
    <row r="857" spans="1:18" x14ac:dyDescent="0.35">
      <c r="A857" s="21"/>
      <c r="B857" s="21"/>
      <c r="C857" s="21"/>
      <c r="D857" s="21"/>
      <c r="E857" s="21"/>
      <c r="F857" s="21"/>
      <c r="G857" s="21"/>
      <c r="H857" s="21"/>
      <c r="I857" s="18"/>
      <c r="J857" s="19"/>
      <c r="K857" s="19"/>
      <c r="L857" s="21"/>
      <c r="M857" s="21"/>
      <c r="N857" s="21"/>
      <c r="O857" s="21"/>
      <c r="P857" s="21"/>
      <c r="Q857" s="21"/>
      <c r="R857" s="21"/>
    </row>
    <row r="858" spans="1:18" x14ac:dyDescent="0.35">
      <c r="A858" s="21"/>
      <c r="B858" s="21"/>
      <c r="C858" s="21"/>
      <c r="D858" s="21"/>
      <c r="E858" s="21"/>
      <c r="F858" s="21"/>
      <c r="G858" s="21"/>
      <c r="H858" s="21"/>
      <c r="I858" s="18"/>
      <c r="J858" s="19"/>
      <c r="K858" s="19"/>
      <c r="L858" s="21"/>
      <c r="M858" s="21"/>
      <c r="N858" s="21"/>
      <c r="O858" s="21"/>
      <c r="P858" s="21"/>
      <c r="Q858" s="21"/>
      <c r="R858" s="21"/>
    </row>
    <row r="859" spans="1:18" x14ac:dyDescent="0.35">
      <c r="A859" s="21"/>
      <c r="B859" s="21"/>
      <c r="C859" s="21"/>
      <c r="D859" s="21"/>
      <c r="E859" s="21"/>
      <c r="F859" s="21"/>
      <c r="G859" s="21"/>
      <c r="H859" s="21"/>
      <c r="I859" s="18"/>
      <c r="J859" s="19"/>
      <c r="K859" s="19"/>
      <c r="L859" s="21"/>
      <c r="M859" s="21"/>
      <c r="N859" s="21"/>
      <c r="O859" s="21"/>
      <c r="P859" s="21"/>
      <c r="Q859" s="21"/>
      <c r="R859" s="21"/>
    </row>
    <row r="860" spans="1:18" x14ac:dyDescent="0.35">
      <c r="A860" s="21"/>
      <c r="B860" s="21"/>
      <c r="C860" s="21"/>
      <c r="D860" s="21"/>
      <c r="E860" s="21"/>
      <c r="F860" s="21"/>
      <c r="G860" s="21"/>
      <c r="H860" s="21"/>
      <c r="I860" s="18"/>
      <c r="J860" s="19"/>
      <c r="K860" s="19"/>
      <c r="L860" s="21"/>
      <c r="M860" s="21"/>
      <c r="N860" s="21"/>
      <c r="O860" s="21"/>
      <c r="P860" s="21"/>
      <c r="Q860" s="21"/>
      <c r="R860" s="21"/>
    </row>
    <row r="861" spans="1:18" x14ac:dyDescent="0.35">
      <c r="A861" s="21"/>
      <c r="B861" s="21"/>
      <c r="C861" s="21"/>
      <c r="D861" s="21"/>
      <c r="E861" s="21"/>
      <c r="F861" s="21"/>
      <c r="G861" s="21"/>
      <c r="H861" s="21"/>
      <c r="I861" s="18"/>
      <c r="J861" s="19"/>
      <c r="K861" s="19"/>
      <c r="L861" s="21"/>
      <c r="M861" s="21"/>
      <c r="N861" s="21"/>
      <c r="O861" s="21"/>
      <c r="P861" s="21"/>
      <c r="Q861" s="21"/>
      <c r="R861" s="21"/>
    </row>
    <row r="862" spans="1:18" x14ac:dyDescent="0.35">
      <c r="A862" s="21"/>
      <c r="B862" s="21"/>
      <c r="C862" s="21"/>
      <c r="D862" s="21"/>
      <c r="E862" s="21"/>
      <c r="F862" s="21"/>
      <c r="G862" s="21"/>
      <c r="H862" s="21"/>
      <c r="I862" s="18"/>
      <c r="J862" s="19"/>
      <c r="K862" s="19"/>
      <c r="L862" s="21"/>
      <c r="M862" s="21"/>
      <c r="N862" s="21"/>
      <c r="O862" s="21"/>
      <c r="P862" s="21"/>
      <c r="Q862" s="21"/>
      <c r="R862" s="21"/>
    </row>
    <row r="863" spans="1:18" x14ac:dyDescent="0.35">
      <c r="A863" s="21"/>
      <c r="B863" s="21"/>
      <c r="C863" s="21"/>
      <c r="D863" s="21"/>
      <c r="E863" s="21"/>
      <c r="F863" s="21"/>
      <c r="G863" s="21"/>
      <c r="H863" s="21"/>
      <c r="I863" s="18"/>
      <c r="J863" s="19"/>
      <c r="K863" s="19"/>
      <c r="L863" s="21"/>
      <c r="M863" s="21"/>
      <c r="N863" s="21"/>
      <c r="O863" s="21"/>
      <c r="P863" s="21"/>
      <c r="Q863" s="21"/>
      <c r="R863" s="21"/>
    </row>
    <row r="864" spans="1:18" x14ac:dyDescent="0.35">
      <c r="A864" s="21"/>
      <c r="B864" s="21"/>
      <c r="C864" s="21"/>
      <c r="D864" s="21"/>
      <c r="E864" s="21"/>
      <c r="F864" s="21"/>
      <c r="G864" s="21"/>
      <c r="H864" s="21"/>
      <c r="I864" s="18"/>
      <c r="J864" s="19"/>
      <c r="K864" s="19"/>
      <c r="L864" s="21"/>
      <c r="M864" s="21"/>
      <c r="N864" s="21"/>
      <c r="O864" s="21"/>
      <c r="P864" s="21"/>
      <c r="Q864" s="21"/>
      <c r="R864" s="21"/>
    </row>
    <row r="865" spans="1:18" x14ac:dyDescent="0.35">
      <c r="A865" s="21"/>
      <c r="B865" s="21"/>
      <c r="C865" s="21"/>
      <c r="D865" s="21"/>
      <c r="E865" s="21"/>
      <c r="F865" s="21"/>
      <c r="G865" s="21"/>
      <c r="H865" s="21"/>
      <c r="I865" s="18"/>
      <c r="J865" s="19"/>
      <c r="K865" s="19"/>
      <c r="L865" s="21"/>
      <c r="M865" s="21"/>
      <c r="N865" s="21"/>
      <c r="O865" s="21"/>
      <c r="P865" s="21"/>
      <c r="Q865" s="21"/>
      <c r="R865" s="21"/>
    </row>
    <row r="866" spans="1:18" x14ac:dyDescent="0.35">
      <c r="A866" s="21"/>
      <c r="B866" s="21"/>
      <c r="C866" s="21"/>
      <c r="D866" s="21"/>
      <c r="E866" s="21"/>
      <c r="F866" s="21"/>
      <c r="G866" s="21"/>
      <c r="H866" s="21"/>
      <c r="I866" s="18"/>
      <c r="J866" s="19"/>
      <c r="K866" s="19"/>
      <c r="L866" s="21"/>
      <c r="M866" s="21"/>
      <c r="N866" s="21"/>
      <c r="O866" s="21"/>
      <c r="P866" s="21"/>
      <c r="Q866" s="21"/>
      <c r="R866" s="21"/>
    </row>
    <row r="867" spans="1:18" x14ac:dyDescent="0.35">
      <c r="A867" s="21"/>
      <c r="B867" s="21"/>
      <c r="C867" s="21"/>
      <c r="D867" s="21"/>
      <c r="E867" s="21"/>
      <c r="F867" s="21"/>
      <c r="G867" s="21"/>
      <c r="H867" s="21"/>
      <c r="I867" s="18"/>
      <c r="J867" s="19"/>
      <c r="K867" s="19"/>
      <c r="L867" s="21"/>
      <c r="M867" s="21"/>
      <c r="N867" s="21"/>
      <c r="O867" s="21"/>
      <c r="P867" s="21"/>
      <c r="Q867" s="21"/>
      <c r="R867" s="21"/>
    </row>
    <row r="868" spans="1:18" x14ac:dyDescent="0.35">
      <c r="A868" s="21"/>
      <c r="B868" s="21"/>
      <c r="C868" s="21"/>
      <c r="D868" s="21"/>
      <c r="E868" s="21"/>
      <c r="F868" s="21"/>
      <c r="G868" s="21"/>
      <c r="H868" s="21"/>
      <c r="I868" s="18"/>
      <c r="J868" s="19"/>
      <c r="K868" s="19"/>
      <c r="L868" s="21"/>
      <c r="M868" s="21"/>
      <c r="N868" s="21"/>
      <c r="O868" s="21"/>
      <c r="P868" s="21"/>
      <c r="Q868" s="21"/>
      <c r="R868" s="21"/>
    </row>
    <row r="869" spans="1:18" x14ac:dyDescent="0.35">
      <c r="A869" s="21"/>
      <c r="B869" s="21"/>
      <c r="C869" s="21"/>
      <c r="D869" s="21"/>
      <c r="E869" s="21"/>
      <c r="F869" s="21"/>
      <c r="G869" s="21"/>
      <c r="H869" s="21"/>
      <c r="I869" s="18"/>
      <c r="J869" s="19"/>
      <c r="K869" s="19"/>
      <c r="L869" s="21"/>
      <c r="M869" s="21"/>
      <c r="N869" s="21"/>
      <c r="O869" s="21"/>
      <c r="P869" s="21"/>
      <c r="Q869" s="21"/>
      <c r="R869" s="21"/>
    </row>
    <row r="870" spans="1:18" x14ac:dyDescent="0.35">
      <c r="A870" s="21"/>
      <c r="B870" s="21"/>
      <c r="C870" s="21"/>
      <c r="D870" s="21"/>
      <c r="E870" s="21"/>
      <c r="F870" s="21"/>
      <c r="G870" s="21"/>
      <c r="H870" s="21"/>
      <c r="I870" s="18"/>
      <c r="J870" s="19"/>
      <c r="K870" s="19"/>
      <c r="L870" s="21"/>
      <c r="M870" s="21"/>
      <c r="N870" s="21"/>
      <c r="O870" s="21"/>
      <c r="P870" s="21"/>
      <c r="Q870" s="21"/>
      <c r="R870" s="21"/>
    </row>
    <row r="871" spans="1:18" x14ac:dyDescent="0.35">
      <c r="A871" s="21"/>
      <c r="B871" s="21"/>
      <c r="C871" s="21"/>
      <c r="D871" s="21"/>
      <c r="E871" s="21"/>
      <c r="F871" s="21"/>
      <c r="G871" s="21"/>
      <c r="H871" s="21"/>
      <c r="I871" s="18"/>
      <c r="J871" s="19"/>
      <c r="K871" s="19"/>
      <c r="L871" s="21"/>
      <c r="M871" s="21"/>
      <c r="N871" s="21"/>
      <c r="O871" s="21"/>
      <c r="P871" s="21"/>
      <c r="Q871" s="21"/>
      <c r="R871" s="21"/>
    </row>
    <row r="872" spans="1:18" x14ac:dyDescent="0.35">
      <c r="A872" s="21"/>
      <c r="B872" s="21"/>
      <c r="C872" s="21"/>
      <c r="D872" s="21"/>
      <c r="E872" s="21"/>
      <c r="F872" s="21"/>
      <c r="G872" s="21"/>
      <c r="H872" s="21"/>
      <c r="I872" s="18"/>
      <c r="J872" s="19"/>
      <c r="K872" s="19"/>
      <c r="L872" s="21"/>
      <c r="M872" s="21"/>
      <c r="N872" s="21"/>
      <c r="O872" s="21"/>
      <c r="P872" s="21"/>
      <c r="Q872" s="21"/>
      <c r="R872" s="21"/>
    </row>
    <row r="873" spans="1:18" x14ac:dyDescent="0.35">
      <c r="A873" s="21"/>
      <c r="B873" s="21"/>
      <c r="C873" s="21"/>
      <c r="D873" s="21"/>
      <c r="E873" s="21"/>
      <c r="F873" s="21"/>
      <c r="G873" s="21"/>
      <c r="H873" s="21"/>
      <c r="I873" s="18"/>
      <c r="J873" s="19"/>
      <c r="K873" s="19"/>
      <c r="L873" s="21"/>
      <c r="M873" s="21"/>
      <c r="N873" s="21"/>
      <c r="O873" s="21"/>
      <c r="P873" s="21"/>
      <c r="Q873" s="21"/>
      <c r="R873" s="21"/>
    </row>
    <row r="874" spans="1:18" x14ac:dyDescent="0.35">
      <c r="A874" s="21"/>
      <c r="B874" s="21"/>
      <c r="C874" s="21"/>
      <c r="D874" s="21"/>
      <c r="E874" s="21"/>
      <c r="F874" s="21"/>
      <c r="G874" s="21"/>
      <c r="H874" s="21"/>
      <c r="I874" s="18"/>
      <c r="J874" s="19"/>
      <c r="K874" s="19"/>
      <c r="L874" s="21"/>
      <c r="M874" s="21"/>
      <c r="N874" s="21"/>
      <c r="O874" s="21"/>
      <c r="P874" s="21"/>
      <c r="Q874" s="21"/>
      <c r="R874" s="21"/>
    </row>
    <row r="875" spans="1:18" x14ac:dyDescent="0.35">
      <c r="A875" s="21"/>
      <c r="B875" s="21"/>
      <c r="C875" s="21"/>
      <c r="D875" s="21"/>
      <c r="E875" s="21"/>
      <c r="F875" s="21"/>
      <c r="G875" s="21"/>
      <c r="H875" s="21"/>
      <c r="I875" s="18"/>
      <c r="J875" s="19"/>
      <c r="K875" s="19"/>
      <c r="L875" s="21"/>
      <c r="M875" s="21"/>
      <c r="N875" s="21"/>
      <c r="O875" s="21"/>
      <c r="P875" s="21"/>
      <c r="Q875" s="21"/>
      <c r="R875" s="21"/>
    </row>
    <row r="876" spans="1:18" x14ac:dyDescent="0.35">
      <c r="A876" s="21"/>
      <c r="B876" s="21"/>
      <c r="C876" s="21"/>
      <c r="D876" s="21"/>
      <c r="E876" s="21"/>
      <c r="F876" s="21"/>
      <c r="G876" s="21"/>
      <c r="H876" s="21"/>
      <c r="I876" s="18"/>
      <c r="J876" s="19"/>
      <c r="K876" s="19"/>
      <c r="L876" s="21"/>
      <c r="M876" s="21"/>
      <c r="N876" s="21"/>
      <c r="O876" s="21"/>
      <c r="P876" s="21"/>
      <c r="Q876" s="21"/>
      <c r="R876" s="21"/>
    </row>
    <row r="877" spans="1:18" x14ac:dyDescent="0.35">
      <c r="A877" s="21"/>
      <c r="B877" s="21"/>
      <c r="C877" s="21"/>
      <c r="D877" s="21"/>
      <c r="E877" s="21"/>
      <c r="F877" s="21"/>
      <c r="G877" s="21"/>
      <c r="H877" s="21"/>
      <c r="I877" s="18"/>
      <c r="J877" s="19"/>
      <c r="K877" s="19"/>
      <c r="L877" s="21"/>
      <c r="M877" s="21"/>
      <c r="N877" s="21"/>
      <c r="O877" s="21"/>
      <c r="P877" s="21"/>
      <c r="Q877" s="21"/>
      <c r="R877" s="21"/>
    </row>
    <row r="878" spans="1:18" x14ac:dyDescent="0.35">
      <c r="A878" s="21"/>
      <c r="B878" s="21"/>
      <c r="C878" s="21"/>
      <c r="D878" s="21"/>
      <c r="E878" s="21"/>
      <c r="F878" s="21"/>
      <c r="G878" s="21"/>
      <c r="H878" s="21"/>
      <c r="I878" s="18"/>
      <c r="J878" s="19"/>
      <c r="K878" s="19"/>
      <c r="L878" s="21"/>
      <c r="M878" s="21"/>
      <c r="N878" s="21"/>
      <c r="O878" s="21"/>
      <c r="P878" s="21"/>
      <c r="Q878" s="21"/>
      <c r="R878" s="21"/>
    </row>
    <row r="879" spans="1:18" x14ac:dyDescent="0.35">
      <c r="A879" s="21"/>
      <c r="B879" s="21"/>
      <c r="C879" s="21"/>
      <c r="D879" s="21"/>
      <c r="E879" s="21"/>
      <c r="F879" s="21"/>
      <c r="G879" s="21"/>
      <c r="H879" s="21"/>
      <c r="I879" s="18"/>
      <c r="J879" s="19"/>
      <c r="K879" s="19"/>
      <c r="L879" s="21"/>
      <c r="M879" s="21"/>
      <c r="N879" s="21"/>
      <c r="O879" s="21"/>
      <c r="P879" s="21"/>
      <c r="Q879" s="21"/>
      <c r="R879" s="21"/>
    </row>
    <row r="880" spans="1:18" x14ac:dyDescent="0.35">
      <c r="A880" s="21"/>
      <c r="B880" s="21"/>
      <c r="C880" s="21"/>
      <c r="D880" s="21"/>
      <c r="E880" s="21"/>
      <c r="F880" s="21"/>
      <c r="G880" s="21"/>
      <c r="H880" s="21"/>
      <c r="I880" s="18"/>
      <c r="J880" s="19"/>
      <c r="K880" s="19"/>
      <c r="L880" s="21"/>
      <c r="M880" s="21"/>
      <c r="N880" s="21"/>
      <c r="O880" s="21"/>
      <c r="P880" s="21"/>
      <c r="Q880" s="21"/>
      <c r="R880" s="21"/>
    </row>
    <row r="881" spans="1:18" x14ac:dyDescent="0.35">
      <c r="A881" s="21"/>
      <c r="B881" s="21"/>
      <c r="C881" s="21"/>
      <c r="D881" s="21"/>
      <c r="E881" s="21"/>
      <c r="F881" s="21"/>
      <c r="G881" s="21"/>
      <c r="H881" s="21"/>
      <c r="I881" s="18"/>
      <c r="J881" s="19"/>
      <c r="K881" s="19"/>
      <c r="L881" s="21"/>
      <c r="M881" s="21"/>
      <c r="N881" s="21"/>
      <c r="O881" s="21"/>
      <c r="P881" s="21"/>
      <c r="Q881" s="21"/>
      <c r="R881" s="21"/>
    </row>
    <row r="882" spans="1:18" x14ac:dyDescent="0.35">
      <c r="A882" s="21"/>
      <c r="B882" s="21"/>
      <c r="C882" s="21"/>
      <c r="D882" s="21"/>
      <c r="E882" s="21"/>
      <c r="F882" s="21"/>
      <c r="G882" s="21"/>
      <c r="H882" s="21"/>
      <c r="I882" s="18"/>
      <c r="J882" s="19"/>
      <c r="K882" s="19"/>
      <c r="L882" s="21"/>
      <c r="M882" s="21"/>
      <c r="N882" s="21"/>
      <c r="O882" s="21"/>
      <c r="P882" s="21"/>
      <c r="Q882" s="21"/>
      <c r="R882" s="21"/>
    </row>
    <row r="883" spans="1:18" x14ac:dyDescent="0.35">
      <c r="A883" s="21"/>
      <c r="B883" s="21"/>
      <c r="C883" s="21"/>
      <c r="D883" s="21"/>
      <c r="E883" s="21"/>
      <c r="F883" s="21"/>
      <c r="G883" s="21"/>
      <c r="H883" s="21"/>
      <c r="I883" s="18"/>
      <c r="J883" s="19"/>
      <c r="K883" s="19"/>
      <c r="L883" s="21"/>
      <c r="M883" s="21"/>
      <c r="N883" s="21"/>
      <c r="O883" s="21"/>
      <c r="P883" s="21"/>
      <c r="Q883" s="21"/>
      <c r="R883" s="21"/>
    </row>
    <row r="884" spans="1:18" x14ac:dyDescent="0.35">
      <c r="A884" s="21"/>
      <c r="B884" s="21"/>
      <c r="C884" s="21"/>
      <c r="D884" s="21"/>
      <c r="E884" s="21"/>
      <c r="F884" s="21"/>
      <c r="G884" s="21"/>
      <c r="H884" s="21"/>
      <c r="I884" s="18"/>
      <c r="J884" s="19"/>
      <c r="K884" s="19"/>
      <c r="L884" s="21"/>
      <c r="M884" s="21"/>
      <c r="N884" s="21"/>
      <c r="O884" s="21"/>
      <c r="P884" s="21"/>
      <c r="Q884" s="21"/>
      <c r="R884" s="21"/>
    </row>
    <row r="885" spans="1:18" x14ac:dyDescent="0.35">
      <c r="A885" s="21"/>
      <c r="B885" s="21"/>
      <c r="C885" s="21"/>
      <c r="D885" s="21"/>
      <c r="E885" s="21"/>
      <c r="F885" s="21"/>
      <c r="G885" s="21"/>
      <c r="H885" s="21"/>
      <c r="I885" s="18"/>
      <c r="J885" s="19"/>
      <c r="K885" s="19"/>
      <c r="L885" s="21"/>
      <c r="M885" s="21"/>
      <c r="N885" s="21"/>
      <c r="O885" s="21"/>
      <c r="P885" s="21"/>
      <c r="Q885" s="21"/>
      <c r="R885" s="21"/>
    </row>
    <row r="886" spans="1:18" x14ac:dyDescent="0.35">
      <c r="A886" s="21"/>
      <c r="B886" s="21"/>
      <c r="C886" s="21"/>
      <c r="D886" s="21"/>
      <c r="E886" s="21"/>
      <c r="F886" s="21"/>
      <c r="G886" s="21"/>
      <c r="H886" s="21"/>
      <c r="I886" s="18"/>
      <c r="J886" s="19"/>
      <c r="K886" s="19"/>
      <c r="L886" s="21"/>
      <c r="M886" s="21"/>
      <c r="N886" s="21"/>
      <c r="O886" s="21"/>
      <c r="P886" s="21"/>
      <c r="Q886" s="21"/>
      <c r="R886" s="21"/>
    </row>
    <row r="887" spans="1:18" x14ac:dyDescent="0.35">
      <c r="A887" s="21"/>
      <c r="B887" s="21"/>
      <c r="C887" s="21"/>
      <c r="D887" s="21"/>
      <c r="E887" s="21"/>
      <c r="F887" s="21"/>
      <c r="G887" s="21"/>
      <c r="H887" s="21"/>
      <c r="I887" s="18"/>
      <c r="J887" s="19"/>
      <c r="K887" s="19"/>
      <c r="L887" s="21"/>
      <c r="M887" s="21"/>
      <c r="N887" s="21"/>
      <c r="O887" s="21"/>
      <c r="P887" s="21"/>
      <c r="Q887" s="21"/>
      <c r="R887" s="21"/>
    </row>
    <row r="888" spans="1:18" x14ac:dyDescent="0.35">
      <c r="A888" s="21"/>
      <c r="B888" s="21"/>
      <c r="C888" s="21"/>
      <c r="D888" s="21"/>
      <c r="E888" s="21"/>
      <c r="F888" s="21"/>
      <c r="G888" s="21"/>
      <c r="H888" s="21"/>
      <c r="I888" s="18"/>
      <c r="J888" s="19"/>
      <c r="K888" s="19"/>
      <c r="L888" s="21"/>
      <c r="M888" s="21"/>
      <c r="N888" s="21"/>
      <c r="O888" s="21"/>
      <c r="P888" s="21"/>
      <c r="Q888" s="21"/>
      <c r="R888" s="21"/>
    </row>
    <row r="889" spans="1:18" x14ac:dyDescent="0.35">
      <c r="A889" s="21"/>
      <c r="B889" s="21"/>
      <c r="C889" s="21"/>
      <c r="D889" s="21"/>
      <c r="E889" s="21"/>
      <c r="F889" s="21"/>
      <c r="G889" s="21"/>
      <c r="H889" s="21"/>
      <c r="I889" s="18"/>
      <c r="J889" s="19"/>
      <c r="K889" s="19"/>
      <c r="L889" s="21"/>
      <c r="M889" s="21"/>
      <c r="N889" s="21"/>
      <c r="O889" s="21"/>
      <c r="P889" s="21"/>
      <c r="Q889" s="21"/>
      <c r="R889" s="21"/>
    </row>
    <row r="890" spans="1:18" x14ac:dyDescent="0.35">
      <c r="A890" s="21"/>
      <c r="B890" s="21"/>
      <c r="C890" s="21"/>
      <c r="D890" s="21"/>
      <c r="E890" s="21"/>
      <c r="F890" s="21"/>
      <c r="G890" s="21"/>
      <c r="H890" s="21"/>
      <c r="I890" s="18"/>
      <c r="J890" s="19"/>
      <c r="K890" s="19"/>
      <c r="L890" s="21"/>
      <c r="M890" s="21"/>
      <c r="N890" s="21"/>
      <c r="O890" s="21"/>
      <c r="P890" s="21"/>
      <c r="Q890" s="21"/>
      <c r="R890" s="21"/>
    </row>
    <row r="891" spans="1:18" x14ac:dyDescent="0.35">
      <c r="A891" s="21"/>
      <c r="B891" s="21"/>
      <c r="C891" s="21"/>
      <c r="D891" s="21"/>
      <c r="E891" s="21"/>
      <c r="F891" s="21"/>
      <c r="G891" s="21"/>
      <c r="H891" s="21"/>
      <c r="I891" s="18"/>
      <c r="J891" s="19"/>
      <c r="K891" s="19"/>
      <c r="L891" s="21"/>
      <c r="M891" s="21"/>
      <c r="N891" s="21"/>
      <c r="O891" s="21"/>
      <c r="P891" s="21"/>
      <c r="Q891" s="21"/>
      <c r="R891" s="21"/>
    </row>
    <row r="892" spans="1:18" x14ac:dyDescent="0.35">
      <c r="A892" s="21"/>
      <c r="B892" s="21"/>
      <c r="C892" s="21"/>
      <c r="D892" s="21"/>
      <c r="E892" s="21"/>
      <c r="F892" s="21"/>
      <c r="G892" s="21"/>
      <c r="H892" s="21"/>
      <c r="I892" s="18"/>
      <c r="J892" s="19"/>
      <c r="K892" s="19"/>
      <c r="L892" s="21"/>
      <c r="M892" s="21"/>
      <c r="N892" s="21"/>
      <c r="O892" s="21"/>
      <c r="P892" s="21"/>
      <c r="Q892" s="21"/>
      <c r="R892" s="21"/>
    </row>
    <row r="893" spans="1:18" x14ac:dyDescent="0.35">
      <c r="A893" s="21"/>
      <c r="B893" s="21"/>
      <c r="C893" s="21"/>
      <c r="D893" s="21"/>
      <c r="E893" s="21"/>
      <c r="F893" s="21"/>
      <c r="G893" s="21"/>
      <c r="H893" s="21"/>
      <c r="I893" s="18"/>
      <c r="J893" s="19"/>
      <c r="K893" s="19"/>
      <c r="L893" s="21"/>
      <c r="M893" s="21"/>
      <c r="N893" s="21"/>
      <c r="O893" s="21"/>
      <c r="P893" s="21"/>
      <c r="Q893" s="21"/>
      <c r="R893" s="21"/>
    </row>
    <row r="894" spans="1:18" x14ac:dyDescent="0.35">
      <c r="A894" s="21"/>
      <c r="B894" s="21"/>
      <c r="C894" s="21"/>
      <c r="D894" s="21"/>
      <c r="E894" s="21"/>
      <c r="F894" s="21"/>
      <c r="G894" s="21"/>
      <c r="H894" s="21"/>
      <c r="I894" s="18"/>
      <c r="J894" s="19"/>
      <c r="K894" s="19"/>
      <c r="L894" s="21"/>
      <c r="M894" s="21"/>
      <c r="N894" s="21"/>
      <c r="O894" s="21"/>
      <c r="P894" s="21"/>
      <c r="Q894" s="21"/>
      <c r="R894" s="21"/>
    </row>
    <row r="895" spans="1:18" x14ac:dyDescent="0.35">
      <c r="A895" s="21"/>
      <c r="B895" s="21"/>
      <c r="C895" s="21"/>
      <c r="D895" s="21"/>
      <c r="E895" s="21"/>
      <c r="F895" s="21"/>
      <c r="G895" s="21"/>
      <c r="H895" s="21"/>
      <c r="I895" s="18"/>
      <c r="J895" s="19"/>
      <c r="K895" s="19"/>
      <c r="L895" s="21"/>
      <c r="M895" s="21"/>
      <c r="N895" s="21"/>
      <c r="O895" s="21"/>
      <c r="P895" s="21"/>
      <c r="Q895" s="21"/>
      <c r="R895" s="21"/>
    </row>
    <row r="896" spans="1:18" x14ac:dyDescent="0.35">
      <c r="A896" s="21"/>
      <c r="B896" s="21"/>
      <c r="C896" s="21"/>
      <c r="D896" s="21"/>
      <c r="E896" s="21"/>
      <c r="F896" s="21"/>
      <c r="G896" s="21"/>
      <c r="H896" s="21"/>
      <c r="I896" s="18"/>
      <c r="J896" s="19"/>
      <c r="K896" s="19"/>
      <c r="L896" s="21"/>
      <c r="M896" s="21"/>
      <c r="N896" s="21"/>
      <c r="O896" s="21"/>
      <c r="P896" s="21"/>
      <c r="Q896" s="21"/>
      <c r="R896" s="21"/>
    </row>
    <row r="897" spans="1:18" x14ac:dyDescent="0.35">
      <c r="A897" s="21"/>
      <c r="B897" s="21"/>
      <c r="C897" s="21"/>
      <c r="D897" s="21"/>
      <c r="E897" s="21"/>
      <c r="F897" s="21"/>
      <c r="G897" s="21"/>
      <c r="H897" s="21"/>
      <c r="I897" s="18"/>
      <c r="J897" s="19"/>
      <c r="K897" s="19"/>
      <c r="L897" s="21"/>
      <c r="M897" s="21"/>
      <c r="N897" s="21"/>
      <c r="O897" s="21"/>
      <c r="P897" s="21"/>
      <c r="Q897" s="21"/>
      <c r="R897" s="21"/>
    </row>
    <row r="898" spans="1:18" x14ac:dyDescent="0.35">
      <c r="A898" s="21"/>
      <c r="B898" s="21"/>
      <c r="C898" s="21"/>
      <c r="D898" s="21"/>
      <c r="E898" s="21"/>
      <c r="F898" s="21"/>
      <c r="G898" s="21"/>
      <c r="H898" s="21"/>
      <c r="I898" s="18"/>
      <c r="J898" s="19"/>
      <c r="K898" s="19"/>
      <c r="L898" s="21"/>
      <c r="M898" s="21"/>
      <c r="N898" s="21"/>
      <c r="O898" s="21"/>
      <c r="P898" s="21"/>
      <c r="Q898" s="21"/>
      <c r="R898" s="21"/>
    </row>
    <row r="899" spans="1:18" x14ac:dyDescent="0.35">
      <c r="A899" s="21"/>
      <c r="B899" s="21"/>
      <c r="C899" s="21"/>
      <c r="D899" s="21"/>
      <c r="E899" s="21"/>
      <c r="F899" s="21"/>
      <c r="G899" s="21"/>
      <c r="H899" s="21"/>
      <c r="I899" s="18"/>
      <c r="J899" s="19"/>
      <c r="K899" s="19"/>
      <c r="L899" s="21"/>
      <c r="M899" s="21"/>
      <c r="N899" s="21"/>
      <c r="O899" s="21"/>
      <c r="P899" s="21"/>
      <c r="Q899" s="21"/>
      <c r="R899" s="21"/>
    </row>
    <row r="900" spans="1:18" x14ac:dyDescent="0.35">
      <c r="A900" s="21"/>
      <c r="B900" s="21"/>
      <c r="C900" s="21"/>
      <c r="D900" s="21"/>
      <c r="E900" s="21"/>
      <c r="F900" s="21"/>
      <c r="G900" s="21"/>
      <c r="H900" s="21"/>
      <c r="I900" s="18"/>
      <c r="J900" s="19"/>
      <c r="K900" s="19"/>
      <c r="L900" s="21"/>
      <c r="M900" s="21"/>
      <c r="N900" s="21"/>
      <c r="O900" s="21"/>
      <c r="P900" s="21"/>
      <c r="Q900" s="21"/>
      <c r="R900" s="21"/>
    </row>
    <row r="901" spans="1:18" x14ac:dyDescent="0.35">
      <c r="A901" s="21"/>
      <c r="B901" s="21"/>
      <c r="C901" s="21"/>
      <c r="D901" s="21"/>
      <c r="E901" s="21"/>
      <c r="F901" s="21"/>
      <c r="G901" s="21"/>
      <c r="H901" s="21"/>
      <c r="I901" s="18"/>
      <c r="J901" s="19"/>
      <c r="K901" s="19"/>
      <c r="L901" s="21"/>
      <c r="M901" s="21"/>
      <c r="N901" s="21"/>
      <c r="O901" s="21"/>
      <c r="P901" s="21"/>
      <c r="Q901" s="21"/>
      <c r="R901" s="21"/>
    </row>
    <row r="902" spans="1:18" x14ac:dyDescent="0.35">
      <c r="A902" s="21"/>
      <c r="B902" s="21"/>
      <c r="C902" s="21"/>
      <c r="D902" s="21"/>
      <c r="E902" s="21"/>
      <c r="F902" s="21"/>
      <c r="G902" s="21"/>
      <c r="H902" s="21"/>
      <c r="I902" s="18"/>
      <c r="J902" s="19"/>
      <c r="K902" s="19"/>
      <c r="L902" s="21"/>
      <c r="M902" s="21"/>
      <c r="N902" s="21"/>
      <c r="O902" s="21"/>
      <c r="P902" s="21"/>
      <c r="Q902" s="21"/>
      <c r="R902" s="21"/>
    </row>
    <row r="903" spans="1:18" x14ac:dyDescent="0.35">
      <c r="A903" s="21"/>
      <c r="B903" s="21"/>
      <c r="C903" s="21"/>
      <c r="D903" s="21"/>
      <c r="E903" s="21"/>
      <c r="F903" s="21"/>
      <c r="G903" s="21"/>
      <c r="H903" s="21"/>
      <c r="I903" s="18"/>
      <c r="J903" s="19"/>
      <c r="K903" s="19"/>
      <c r="L903" s="21"/>
      <c r="M903" s="21"/>
      <c r="N903" s="21"/>
      <c r="O903" s="21"/>
      <c r="P903" s="21"/>
      <c r="Q903" s="21"/>
      <c r="R903" s="21"/>
    </row>
    <row r="904" spans="1:18" x14ac:dyDescent="0.35">
      <c r="A904" s="21"/>
      <c r="B904" s="21"/>
      <c r="C904" s="21"/>
      <c r="D904" s="21"/>
      <c r="E904" s="21"/>
      <c r="F904" s="21"/>
      <c r="G904" s="21"/>
      <c r="H904" s="21"/>
      <c r="I904" s="18"/>
      <c r="J904" s="19"/>
      <c r="K904" s="19"/>
      <c r="L904" s="21"/>
      <c r="M904" s="21"/>
      <c r="N904" s="21"/>
      <c r="O904" s="21"/>
      <c r="P904" s="21"/>
      <c r="Q904" s="21"/>
      <c r="R904" s="21"/>
    </row>
    <row r="905" spans="1:18" x14ac:dyDescent="0.35">
      <c r="A905" s="21"/>
      <c r="B905" s="21"/>
      <c r="C905" s="21"/>
      <c r="D905" s="21"/>
      <c r="E905" s="21"/>
      <c r="F905" s="21"/>
      <c r="G905" s="21"/>
      <c r="H905" s="21"/>
      <c r="I905" s="18"/>
      <c r="J905" s="19"/>
      <c r="K905" s="19"/>
      <c r="L905" s="21"/>
      <c r="M905" s="21"/>
      <c r="N905" s="21"/>
      <c r="O905" s="21"/>
      <c r="P905" s="21"/>
      <c r="Q905" s="21"/>
      <c r="R905" s="21"/>
    </row>
    <row r="906" spans="1:18" x14ac:dyDescent="0.35">
      <c r="A906" s="21"/>
      <c r="B906" s="21"/>
      <c r="C906" s="21"/>
      <c r="D906" s="21"/>
      <c r="E906" s="21"/>
      <c r="F906" s="21"/>
      <c r="G906" s="21"/>
      <c r="H906" s="21"/>
      <c r="I906" s="18"/>
      <c r="J906" s="19"/>
      <c r="K906" s="19"/>
      <c r="L906" s="21"/>
      <c r="M906" s="21"/>
      <c r="N906" s="21"/>
      <c r="O906" s="21"/>
      <c r="P906" s="21"/>
      <c r="Q906" s="21"/>
      <c r="R906" s="21"/>
    </row>
    <row r="907" spans="1:18" x14ac:dyDescent="0.35">
      <c r="A907" s="21"/>
      <c r="B907" s="21"/>
      <c r="C907" s="21"/>
      <c r="D907" s="21"/>
      <c r="E907" s="21"/>
      <c r="F907" s="21"/>
      <c r="G907" s="21"/>
      <c r="H907" s="21"/>
      <c r="I907" s="18"/>
      <c r="J907" s="19"/>
      <c r="K907" s="19"/>
      <c r="L907" s="21"/>
      <c r="M907" s="21"/>
      <c r="N907" s="21"/>
      <c r="O907" s="21"/>
      <c r="P907" s="21"/>
      <c r="Q907" s="21"/>
      <c r="R907" s="21"/>
    </row>
    <row r="908" spans="1:18" x14ac:dyDescent="0.35">
      <c r="A908" s="21"/>
      <c r="B908" s="21"/>
      <c r="C908" s="21"/>
      <c r="D908" s="21"/>
      <c r="E908" s="21"/>
      <c r="F908" s="21"/>
      <c r="G908" s="21"/>
      <c r="H908" s="21"/>
      <c r="I908" s="18"/>
      <c r="J908" s="19"/>
      <c r="K908" s="19"/>
      <c r="L908" s="21"/>
      <c r="M908" s="21"/>
      <c r="N908" s="21"/>
      <c r="O908" s="21"/>
      <c r="P908" s="21"/>
      <c r="Q908" s="21"/>
      <c r="R908" s="21"/>
    </row>
    <row r="909" spans="1:18" x14ac:dyDescent="0.35">
      <c r="A909" s="21"/>
      <c r="B909" s="21"/>
      <c r="C909" s="21"/>
      <c r="D909" s="21"/>
      <c r="E909" s="21"/>
      <c r="F909" s="21"/>
      <c r="G909" s="21"/>
      <c r="H909" s="21"/>
      <c r="I909" s="18"/>
      <c r="J909" s="19"/>
      <c r="K909" s="19"/>
      <c r="L909" s="21"/>
      <c r="M909" s="21"/>
      <c r="N909" s="21"/>
      <c r="O909" s="21"/>
      <c r="P909" s="21"/>
      <c r="Q909" s="21"/>
      <c r="R909" s="21"/>
    </row>
    <row r="910" spans="1:18" x14ac:dyDescent="0.35">
      <c r="A910" s="21"/>
      <c r="B910" s="21"/>
      <c r="C910" s="21"/>
      <c r="D910" s="21"/>
      <c r="E910" s="21"/>
      <c r="F910" s="21"/>
      <c r="G910" s="21"/>
      <c r="H910" s="21"/>
      <c r="I910" s="18"/>
      <c r="J910" s="19"/>
      <c r="K910" s="19"/>
      <c r="L910" s="21"/>
      <c r="M910" s="21"/>
      <c r="N910" s="21"/>
      <c r="O910" s="21"/>
      <c r="P910" s="21"/>
      <c r="Q910" s="21"/>
      <c r="R910" s="21"/>
    </row>
    <row r="911" spans="1:18" x14ac:dyDescent="0.35">
      <c r="A911" s="21"/>
      <c r="B911" s="21"/>
      <c r="C911" s="21"/>
      <c r="D911" s="21"/>
      <c r="E911" s="21"/>
      <c r="F911" s="21"/>
      <c r="G911" s="21"/>
      <c r="H911" s="21"/>
      <c r="I911" s="18"/>
      <c r="J911" s="19"/>
      <c r="K911" s="19"/>
      <c r="L911" s="21"/>
      <c r="M911" s="21"/>
      <c r="N911" s="21"/>
      <c r="O911" s="21"/>
      <c r="P911" s="21"/>
      <c r="Q911" s="21"/>
      <c r="R911" s="21"/>
    </row>
    <row r="912" spans="1:18" x14ac:dyDescent="0.35">
      <c r="A912" s="21"/>
      <c r="B912" s="21"/>
      <c r="C912" s="21"/>
      <c r="D912" s="21"/>
      <c r="E912" s="21"/>
      <c r="F912" s="21"/>
      <c r="G912" s="21"/>
      <c r="H912" s="21"/>
      <c r="I912" s="18"/>
      <c r="J912" s="19"/>
      <c r="K912" s="19"/>
      <c r="L912" s="21"/>
      <c r="M912" s="21"/>
      <c r="N912" s="21"/>
      <c r="O912" s="21"/>
      <c r="P912" s="21"/>
      <c r="Q912" s="21"/>
      <c r="R912" s="21"/>
    </row>
    <row r="913" spans="1:18" x14ac:dyDescent="0.35">
      <c r="A913" s="21"/>
      <c r="B913" s="21"/>
      <c r="C913" s="21"/>
      <c r="D913" s="21"/>
      <c r="E913" s="21"/>
      <c r="F913" s="21"/>
      <c r="G913" s="21"/>
      <c r="H913" s="21"/>
      <c r="I913" s="18"/>
      <c r="J913" s="19"/>
      <c r="K913" s="19"/>
      <c r="L913" s="21"/>
      <c r="M913" s="21"/>
      <c r="N913" s="21"/>
      <c r="O913" s="21"/>
      <c r="P913" s="21"/>
      <c r="Q913" s="21"/>
      <c r="R913" s="21"/>
    </row>
    <row r="914" spans="1:18" x14ac:dyDescent="0.35">
      <c r="A914" s="21"/>
      <c r="B914" s="21"/>
      <c r="C914" s="21"/>
      <c r="D914" s="21"/>
      <c r="E914" s="21"/>
      <c r="F914" s="21"/>
      <c r="G914" s="21"/>
      <c r="H914" s="21"/>
      <c r="I914" s="18"/>
      <c r="J914" s="19"/>
      <c r="K914" s="19"/>
      <c r="L914" s="21"/>
      <c r="M914" s="21"/>
      <c r="N914" s="21"/>
      <c r="O914" s="21"/>
      <c r="P914" s="21"/>
      <c r="Q914" s="21"/>
      <c r="R914" s="21"/>
    </row>
    <row r="915" spans="1:18" x14ac:dyDescent="0.35">
      <c r="A915" s="21"/>
      <c r="B915" s="21"/>
      <c r="C915" s="21"/>
      <c r="D915" s="21"/>
      <c r="E915" s="21"/>
      <c r="F915" s="21"/>
      <c r="G915" s="21"/>
      <c r="H915" s="21"/>
      <c r="I915" s="18"/>
      <c r="J915" s="19"/>
      <c r="K915" s="19"/>
      <c r="L915" s="21"/>
      <c r="M915" s="21"/>
      <c r="N915" s="21"/>
      <c r="O915" s="21"/>
      <c r="P915" s="21"/>
      <c r="Q915" s="21"/>
      <c r="R915" s="21"/>
    </row>
    <row r="916" spans="1:18" x14ac:dyDescent="0.35">
      <c r="A916" s="21"/>
      <c r="B916" s="21"/>
      <c r="C916" s="21"/>
      <c r="D916" s="21"/>
      <c r="E916" s="21"/>
      <c r="F916" s="21"/>
      <c r="G916" s="21"/>
      <c r="H916" s="21"/>
      <c r="I916" s="18"/>
      <c r="J916" s="19"/>
      <c r="K916" s="19"/>
      <c r="L916" s="21"/>
      <c r="M916" s="21"/>
      <c r="N916" s="21"/>
      <c r="O916" s="21"/>
      <c r="P916" s="21"/>
      <c r="Q916" s="21"/>
      <c r="R916" s="21"/>
    </row>
    <row r="917" spans="1:18" x14ac:dyDescent="0.35">
      <c r="A917" s="21"/>
      <c r="B917" s="21"/>
      <c r="C917" s="21"/>
      <c r="D917" s="21"/>
      <c r="E917" s="21"/>
      <c r="F917" s="21"/>
      <c r="G917" s="21"/>
      <c r="H917" s="21"/>
      <c r="I917" s="18"/>
      <c r="J917" s="19"/>
      <c r="K917" s="19"/>
      <c r="L917" s="21"/>
      <c r="M917" s="21"/>
      <c r="N917" s="21"/>
      <c r="O917" s="21"/>
      <c r="P917" s="21"/>
      <c r="Q917" s="21"/>
      <c r="R917" s="21"/>
    </row>
    <row r="918" spans="1:18" x14ac:dyDescent="0.35">
      <c r="A918" s="21"/>
      <c r="B918" s="21"/>
      <c r="C918" s="21"/>
      <c r="D918" s="21"/>
      <c r="E918" s="21"/>
      <c r="F918" s="21"/>
      <c r="G918" s="21"/>
      <c r="H918" s="21"/>
      <c r="I918" s="18"/>
      <c r="J918" s="19"/>
      <c r="K918" s="19"/>
      <c r="L918" s="21"/>
      <c r="M918" s="21"/>
      <c r="N918" s="21"/>
      <c r="O918" s="21"/>
      <c r="P918" s="21"/>
      <c r="Q918" s="21"/>
      <c r="R918" s="21"/>
    </row>
    <row r="919" spans="1:18" x14ac:dyDescent="0.35">
      <c r="A919" s="21"/>
      <c r="B919" s="21"/>
      <c r="C919" s="21"/>
      <c r="D919" s="21"/>
      <c r="E919" s="21"/>
      <c r="F919" s="21"/>
      <c r="G919" s="21"/>
      <c r="H919" s="21"/>
      <c r="I919" s="18"/>
      <c r="J919" s="19"/>
      <c r="K919" s="19"/>
      <c r="L919" s="21"/>
      <c r="M919" s="21"/>
      <c r="N919" s="21"/>
      <c r="O919" s="21"/>
      <c r="P919" s="21"/>
      <c r="Q919" s="21"/>
      <c r="R919" s="21"/>
    </row>
    <row r="920" spans="1:18" x14ac:dyDescent="0.35">
      <c r="A920" s="21"/>
      <c r="B920" s="21"/>
      <c r="C920" s="21"/>
      <c r="D920" s="21"/>
      <c r="E920" s="21"/>
      <c r="F920" s="21"/>
      <c r="G920" s="21"/>
      <c r="H920" s="21"/>
      <c r="I920" s="18"/>
      <c r="J920" s="19"/>
      <c r="K920" s="19"/>
      <c r="L920" s="21"/>
      <c r="M920" s="21"/>
      <c r="N920" s="21"/>
      <c r="O920" s="21"/>
      <c r="P920" s="21"/>
      <c r="Q920" s="21"/>
      <c r="R920" s="21"/>
    </row>
    <row r="921" spans="1:18" x14ac:dyDescent="0.35">
      <c r="A921" s="21"/>
      <c r="B921" s="21"/>
      <c r="C921" s="21"/>
      <c r="D921" s="21"/>
      <c r="E921" s="21"/>
      <c r="F921" s="21"/>
      <c r="G921" s="21"/>
      <c r="H921" s="21"/>
      <c r="I921" s="18"/>
      <c r="J921" s="19"/>
      <c r="K921" s="19"/>
      <c r="L921" s="21"/>
      <c r="M921" s="21"/>
      <c r="N921" s="21"/>
      <c r="O921" s="21"/>
      <c r="P921" s="21"/>
      <c r="Q921" s="21"/>
      <c r="R921" s="21"/>
    </row>
    <row r="922" spans="1:18" x14ac:dyDescent="0.35">
      <c r="A922" s="21"/>
      <c r="B922" s="21"/>
      <c r="C922" s="21"/>
      <c r="D922" s="21"/>
      <c r="E922" s="21"/>
      <c r="F922" s="21"/>
      <c r="G922" s="21"/>
      <c r="H922" s="21"/>
      <c r="I922" s="18"/>
      <c r="J922" s="19"/>
      <c r="K922" s="19"/>
      <c r="L922" s="21"/>
      <c r="M922" s="21"/>
      <c r="N922" s="21"/>
      <c r="O922" s="21"/>
      <c r="P922" s="21"/>
      <c r="Q922" s="21"/>
      <c r="R922" s="21"/>
    </row>
    <row r="923" spans="1:18" x14ac:dyDescent="0.35">
      <c r="A923" s="21"/>
      <c r="B923" s="21"/>
      <c r="C923" s="21"/>
      <c r="D923" s="21"/>
      <c r="E923" s="21"/>
      <c r="F923" s="21"/>
      <c r="G923" s="21"/>
      <c r="H923" s="21"/>
      <c r="I923" s="18"/>
      <c r="J923" s="19"/>
      <c r="K923" s="19"/>
      <c r="L923" s="21"/>
      <c r="M923" s="21"/>
      <c r="N923" s="21"/>
      <c r="O923" s="21"/>
      <c r="P923" s="21"/>
      <c r="Q923" s="21"/>
      <c r="R923" s="21"/>
    </row>
    <row r="924" spans="1:18" x14ac:dyDescent="0.35">
      <c r="A924" s="21"/>
      <c r="B924" s="21"/>
      <c r="C924" s="21"/>
      <c r="D924" s="21"/>
      <c r="E924" s="21"/>
      <c r="F924" s="21"/>
      <c r="G924" s="21"/>
      <c r="H924" s="21"/>
      <c r="I924" s="18"/>
      <c r="J924" s="19"/>
      <c r="K924" s="19"/>
      <c r="L924" s="21"/>
      <c r="M924" s="21"/>
      <c r="N924" s="21"/>
      <c r="O924" s="21"/>
      <c r="P924" s="21"/>
      <c r="Q924" s="21"/>
      <c r="R924" s="21"/>
    </row>
    <row r="925" spans="1:18" x14ac:dyDescent="0.35">
      <c r="A925" s="21"/>
      <c r="B925" s="21"/>
      <c r="C925" s="21"/>
      <c r="D925" s="21"/>
      <c r="E925" s="21"/>
      <c r="F925" s="21"/>
      <c r="G925" s="21"/>
      <c r="H925" s="21"/>
      <c r="I925" s="18"/>
      <c r="J925" s="19"/>
      <c r="K925" s="19"/>
      <c r="L925" s="21"/>
      <c r="M925" s="21"/>
      <c r="N925" s="21"/>
      <c r="O925" s="21"/>
      <c r="P925" s="21"/>
      <c r="Q925" s="21"/>
      <c r="R925" s="21"/>
    </row>
    <row r="926" spans="1:18" x14ac:dyDescent="0.35">
      <c r="A926" s="21"/>
      <c r="B926" s="21"/>
      <c r="C926" s="21"/>
      <c r="D926" s="21"/>
      <c r="E926" s="21"/>
      <c r="F926" s="21"/>
      <c r="G926" s="21"/>
      <c r="H926" s="21"/>
      <c r="I926" s="18"/>
      <c r="J926" s="19"/>
      <c r="K926" s="19"/>
      <c r="L926" s="21"/>
      <c r="M926" s="21"/>
      <c r="N926" s="21"/>
      <c r="O926" s="21"/>
      <c r="P926" s="21"/>
      <c r="Q926" s="21"/>
      <c r="R926" s="21"/>
    </row>
    <row r="927" spans="1:18" x14ac:dyDescent="0.35">
      <c r="A927" s="21"/>
      <c r="B927" s="21"/>
      <c r="C927" s="21"/>
      <c r="D927" s="21"/>
      <c r="E927" s="21"/>
      <c r="F927" s="21"/>
      <c r="G927" s="21"/>
      <c r="H927" s="21"/>
      <c r="I927" s="18"/>
      <c r="J927" s="19"/>
      <c r="K927" s="19"/>
      <c r="L927" s="21"/>
      <c r="M927" s="21"/>
      <c r="N927" s="21"/>
      <c r="O927" s="21"/>
      <c r="P927" s="21"/>
      <c r="Q927" s="21"/>
      <c r="R927" s="21"/>
    </row>
    <row r="928" spans="1:18" x14ac:dyDescent="0.35">
      <c r="A928" s="21"/>
      <c r="B928" s="21"/>
      <c r="C928" s="21"/>
      <c r="D928" s="21"/>
      <c r="E928" s="21"/>
      <c r="F928" s="21"/>
      <c r="G928" s="21"/>
      <c r="H928" s="21"/>
      <c r="I928" s="18"/>
      <c r="J928" s="19"/>
      <c r="K928" s="19"/>
      <c r="L928" s="21"/>
      <c r="M928" s="21"/>
      <c r="N928" s="21"/>
      <c r="O928" s="21"/>
      <c r="P928" s="21"/>
      <c r="Q928" s="21"/>
      <c r="R928" s="21"/>
    </row>
    <row r="929" spans="1:18" x14ac:dyDescent="0.35">
      <c r="A929" s="21"/>
      <c r="B929" s="21"/>
      <c r="C929" s="21"/>
      <c r="D929" s="21"/>
      <c r="E929" s="21"/>
      <c r="F929" s="21"/>
      <c r="G929" s="21"/>
      <c r="H929" s="21"/>
      <c r="I929" s="18"/>
      <c r="J929" s="19"/>
      <c r="K929" s="19"/>
      <c r="L929" s="21"/>
      <c r="M929" s="21"/>
      <c r="N929" s="21"/>
      <c r="O929" s="21"/>
      <c r="P929" s="21"/>
      <c r="Q929" s="21"/>
      <c r="R929" s="21"/>
    </row>
    <row r="930" spans="1:18" x14ac:dyDescent="0.35">
      <c r="A930" s="21"/>
      <c r="B930" s="21"/>
      <c r="C930" s="21"/>
      <c r="D930" s="21"/>
      <c r="E930" s="21"/>
      <c r="F930" s="21"/>
      <c r="G930" s="21"/>
      <c r="H930" s="21"/>
      <c r="I930" s="18"/>
      <c r="J930" s="19"/>
      <c r="K930" s="19"/>
      <c r="L930" s="21"/>
      <c r="M930" s="21"/>
      <c r="N930" s="21"/>
      <c r="O930" s="21"/>
      <c r="P930" s="21"/>
      <c r="Q930" s="21"/>
      <c r="R930" s="21"/>
    </row>
    <row r="931" spans="1:18" x14ac:dyDescent="0.35">
      <c r="A931" s="21"/>
      <c r="B931" s="21"/>
      <c r="C931" s="21"/>
      <c r="D931" s="21"/>
      <c r="E931" s="21"/>
      <c r="F931" s="21"/>
      <c r="G931" s="21"/>
      <c r="H931" s="21"/>
      <c r="I931" s="18"/>
      <c r="J931" s="19"/>
      <c r="K931" s="19"/>
      <c r="L931" s="21"/>
      <c r="M931" s="21"/>
      <c r="N931" s="21"/>
      <c r="O931" s="21"/>
      <c r="P931" s="21"/>
      <c r="Q931" s="21"/>
      <c r="R931" s="21"/>
    </row>
    <row r="932" spans="1:18" x14ac:dyDescent="0.35">
      <c r="A932" s="21"/>
      <c r="B932" s="21"/>
      <c r="C932" s="21"/>
      <c r="D932" s="21"/>
      <c r="E932" s="21"/>
      <c r="F932" s="21"/>
      <c r="G932" s="21"/>
      <c r="H932" s="21"/>
      <c r="I932" s="18"/>
      <c r="J932" s="19"/>
      <c r="K932" s="19"/>
      <c r="L932" s="21"/>
      <c r="M932" s="21"/>
      <c r="N932" s="21"/>
      <c r="O932" s="21"/>
      <c r="P932" s="21"/>
      <c r="Q932" s="21"/>
      <c r="R932" s="21"/>
    </row>
    <row r="933" spans="1:18" x14ac:dyDescent="0.35">
      <c r="A933" s="21"/>
      <c r="B933" s="21"/>
      <c r="C933" s="21"/>
      <c r="D933" s="21"/>
      <c r="E933" s="21"/>
      <c r="F933" s="21"/>
      <c r="G933" s="21"/>
      <c r="H933" s="21"/>
      <c r="I933" s="18"/>
      <c r="J933" s="19"/>
      <c r="K933" s="19"/>
      <c r="L933" s="21"/>
      <c r="M933" s="21"/>
      <c r="N933" s="21"/>
      <c r="O933" s="21"/>
      <c r="P933" s="21"/>
      <c r="Q933" s="21"/>
      <c r="R933" s="21"/>
    </row>
    <row r="934" spans="1:18" x14ac:dyDescent="0.35">
      <c r="A934" s="21"/>
      <c r="B934" s="21"/>
      <c r="C934" s="21"/>
      <c r="D934" s="21"/>
      <c r="E934" s="21"/>
      <c r="F934" s="21"/>
      <c r="G934" s="21"/>
      <c r="H934" s="21"/>
      <c r="I934" s="18"/>
      <c r="J934" s="19"/>
      <c r="K934" s="19"/>
      <c r="L934" s="21"/>
      <c r="M934" s="21"/>
      <c r="N934" s="21"/>
      <c r="O934" s="21"/>
      <c r="P934" s="21"/>
      <c r="Q934" s="21"/>
      <c r="R934" s="21"/>
    </row>
    <row r="935" spans="1:18" x14ac:dyDescent="0.35">
      <c r="A935" s="21"/>
      <c r="B935" s="21"/>
      <c r="C935" s="21"/>
      <c r="D935" s="21"/>
      <c r="E935" s="21"/>
      <c r="F935" s="21"/>
      <c r="G935" s="21"/>
      <c r="H935" s="21"/>
      <c r="I935" s="18"/>
      <c r="J935" s="19"/>
      <c r="K935" s="19"/>
      <c r="L935" s="21"/>
      <c r="M935" s="21"/>
      <c r="N935" s="21"/>
      <c r="O935" s="21"/>
      <c r="P935" s="21"/>
      <c r="Q935" s="21"/>
      <c r="R935" s="21"/>
    </row>
    <row r="936" spans="1:18" x14ac:dyDescent="0.35">
      <c r="A936" s="21"/>
      <c r="B936" s="21"/>
      <c r="C936" s="21"/>
      <c r="D936" s="21"/>
      <c r="E936" s="21"/>
      <c r="F936" s="21"/>
      <c r="G936" s="21"/>
      <c r="H936" s="21"/>
      <c r="I936" s="18"/>
      <c r="J936" s="19"/>
      <c r="K936" s="19"/>
      <c r="L936" s="21"/>
      <c r="M936" s="21"/>
      <c r="N936" s="21"/>
      <c r="O936" s="21"/>
      <c r="P936" s="21"/>
      <c r="Q936" s="21"/>
      <c r="R936" s="21"/>
    </row>
    <row r="937" spans="1:18" x14ac:dyDescent="0.35">
      <c r="A937" s="21"/>
      <c r="B937" s="21"/>
      <c r="C937" s="21"/>
      <c r="D937" s="21"/>
      <c r="E937" s="21"/>
      <c r="F937" s="21"/>
      <c r="G937" s="21"/>
      <c r="H937" s="21"/>
      <c r="I937" s="18"/>
      <c r="J937" s="19"/>
      <c r="K937" s="19"/>
      <c r="L937" s="21"/>
      <c r="M937" s="21"/>
      <c r="N937" s="21"/>
      <c r="O937" s="21"/>
      <c r="P937" s="21"/>
      <c r="Q937" s="21"/>
      <c r="R937" s="21"/>
    </row>
    <row r="938" spans="1:18" x14ac:dyDescent="0.35">
      <c r="A938" s="21"/>
      <c r="B938" s="21"/>
      <c r="C938" s="21"/>
      <c r="D938" s="21"/>
      <c r="E938" s="21"/>
      <c r="F938" s="21"/>
      <c r="G938" s="21"/>
      <c r="H938" s="21"/>
      <c r="I938" s="18"/>
      <c r="J938" s="19"/>
      <c r="K938" s="19"/>
      <c r="L938" s="21"/>
      <c r="M938" s="21"/>
      <c r="N938" s="21"/>
      <c r="O938" s="21"/>
      <c r="P938" s="21"/>
      <c r="Q938" s="21"/>
      <c r="R938" s="21"/>
    </row>
    <row r="939" spans="1:18" x14ac:dyDescent="0.35">
      <c r="A939" s="21"/>
      <c r="B939" s="21"/>
      <c r="C939" s="21"/>
      <c r="D939" s="21"/>
      <c r="E939" s="21"/>
      <c r="F939" s="21"/>
      <c r="G939" s="21"/>
      <c r="H939" s="21"/>
      <c r="I939" s="18"/>
      <c r="J939" s="19"/>
      <c r="K939" s="19"/>
      <c r="L939" s="21"/>
      <c r="M939" s="21"/>
      <c r="N939" s="21"/>
      <c r="O939" s="21"/>
      <c r="P939" s="21"/>
      <c r="Q939" s="21"/>
      <c r="R939" s="21"/>
    </row>
    <row r="940" spans="1:18" x14ac:dyDescent="0.35">
      <c r="A940" s="21"/>
      <c r="B940" s="21"/>
      <c r="C940" s="21"/>
      <c r="D940" s="21"/>
      <c r="E940" s="21"/>
      <c r="F940" s="21"/>
      <c r="G940" s="21"/>
      <c r="H940" s="21"/>
      <c r="I940" s="18"/>
      <c r="J940" s="19"/>
      <c r="K940" s="19"/>
      <c r="L940" s="21"/>
      <c r="M940" s="21"/>
      <c r="N940" s="21"/>
      <c r="O940" s="21"/>
      <c r="P940" s="21"/>
      <c r="Q940" s="21"/>
      <c r="R940" s="21"/>
    </row>
    <row r="941" spans="1:18" x14ac:dyDescent="0.35">
      <c r="A941" s="21"/>
      <c r="B941" s="21"/>
      <c r="C941" s="21"/>
      <c r="D941" s="21"/>
      <c r="E941" s="21"/>
      <c r="F941" s="21"/>
      <c r="G941" s="21"/>
      <c r="H941" s="21"/>
      <c r="I941" s="18"/>
      <c r="J941" s="19"/>
      <c r="K941" s="19"/>
      <c r="L941" s="21"/>
      <c r="M941" s="21"/>
      <c r="N941" s="21"/>
      <c r="O941" s="21"/>
      <c r="P941" s="21"/>
      <c r="Q941" s="21"/>
      <c r="R941" s="21"/>
    </row>
    <row r="942" spans="1:18" x14ac:dyDescent="0.35">
      <c r="A942" s="21"/>
      <c r="B942" s="21"/>
      <c r="C942" s="21"/>
      <c r="D942" s="21"/>
      <c r="E942" s="21"/>
      <c r="F942" s="21"/>
      <c r="G942" s="21"/>
      <c r="H942" s="21"/>
      <c r="I942" s="18"/>
      <c r="J942" s="19"/>
      <c r="K942" s="19"/>
      <c r="L942" s="21"/>
      <c r="M942" s="21"/>
      <c r="N942" s="21"/>
      <c r="O942" s="21"/>
      <c r="P942" s="21"/>
      <c r="Q942" s="21"/>
      <c r="R942" s="21"/>
    </row>
    <row r="943" spans="1:18" x14ac:dyDescent="0.35">
      <c r="A943" s="21"/>
      <c r="B943" s="21"/>
      <c r="C943" s="21"/>
      <c r="D943" s="21"/>
      <c r="E943" s="21"/>
      <c r="F943" s="21"/>
      <c r="G943" s="21"/>
      <c r="H943" s="21"/>
      <c r="I943" s="18"/>
      <c r="J943" s="19"/>
      <c r="K943" s="19"/>
      <c r="L943" s="21"/>
      <c r="M943" s="21"/>
      <c r="N943" s="21"/>
      <c r="O943" s="21"/>
      <c r="P943" s="21"/>
      <c r="Q943" s="21"/>
      <c r="R943" s="21"/>
    </row>
    <row r="944" spans="1:18" x14ac:dyDescent="0.35">
      <c r="A944" s="21"/>
      <c r="B944" s="21"/>
      <c r="C944" s="21"/>
      <c r="D944" s="21"/>
      <c r="E944" s="21"/>
      <c r="F944" s="21"/>
      <c r="G944" s="21"/>
      <c r="H944" s="21"/>
      <c r="I944" s="18"/>
      <c r="J944" s="19"/>
      <c r="K944" s="19"/>
      <c r="L944" s="21"/>
      <c r="M944" s="21"/>
      <c r="N944" s="21"/>
      <c r="O944" s="21"/>
      <c r="P944" s="21"/>
      <c r="Q944" s="21"/>
      <c r="R944" s="21"/>
    </row>
    <row r="945" spans="1:18" x14ac:dyDescent="0.35">
      <c r="A945" s="21"/>
      <c r="B945" s="21"/>
      <c r="C945" s="21"/>
      <c r="D945" s="21"/>
      <c r="E945" s="21"/>
      <c r="F945" s="21"/>
      <c r="G945" s="21"/>
      <c r="H945" s="21"/>
      <c r="I945" s="18"/>
      <c r="J945" s="19"/>
      <c r="K945" s="19"/>
      <c r="L945" s="21"/>
      <c r="M945" s="21"/>
      <c r="N945" s="21"/>
      <c r="O945" s="21"/>
      <c r="P945" s="21"/>
      <c r="Q945" s="21"/>
      <c r="R945" s="21"/>
    </row>
    <row r="946" spans="1:18" x14ac:dyDescent="0.35">
      <c r="A946" s="21"/>
      <c r="B946" s="21"/>
      <c r="C946" s="21"/>
      <c r="D946" s="21"/>
      <c r="E946" s="21"/>
      <c r="F946" s="21"/>
      <c r="G946" s="21"/>
      <c r="H946" s="21"/>
      <c r="I946" s="18"/>
      <c r="J946" s="19"/>
      <c r="K946" s="19"/>
      <c r="L946" s="21"/>
      <c r="M946" s="21"/>
      <c r="N946" s="21"/>
      <c r="O946" s="21"/>
      <c r="P946" s="21"/>
      <c r="Q946" s="21"/>
      <c r="R946" s="21"/>
    </row>
    <row r="947" spans="1:18" x14ac:dyDescent="0.35">
      <c r="A947" s="21"/>
      <c r="B947" s="21"/>
      <c r="C947" s="21"/>
      <c r="D947" s="21"/>
      <c r="E947" s="21"/>
      <c r="F947" s="21"/>
      <c r="G947" s="21"/>
      <c r="H947" s="21"/>
      <c r="I947" s="18"/>
      <c r="J947" s="19"/>
      <c r="K947" s="19"/>
      <c r="L947" s="21"/>
      <c r="M947" s="21"/>
      <c r="N947" s="21"/>
      <c r="O947" s="21"/>
      <c r="P947" s="21"/>
      <c r="Q947" s="21"/>
      <c r="R947" s="21"/>
    </row>
    <row r="948" spans="1:18" x14ac:dyDescent="0.35">
      <c r="A948" s="21"/>
      <c r="B948" s="21"/>
      <c r="C948" s="21"/>
      <c r="D948" s="21"/>
      <c r="E948" s="21"/>
      <c r="F948" s="21"/>
      <c r="G948" s="21"/>
      <c r="H948" s="21"/>
      <c r="I948" s="18"/>
      <c r="J948" s="19"/>
      <c r="K948" s="19"/>
      <c r="L948" s="21"/>
      <c r="M948" s="21"/>
      <c r="N948" s="21"/>
      <c r="O948" s="21"/>
      <c r="P948" s="21"/>
      <c r="Q948" s="21"/>
      <c r="R948" s="21"/>
    </row>
    <row r="949" spans="1:18" x14ac:dyDescent="0.35">
      <c r="A949" s="21"/>
      <c r="B949" s="21"/>
      <c r="C949" s="21"/>
      <c r="D949" s="21"/>
      <c r="E949" s="21"/>
      <c r="F949" s="21"/>
      <c r="G949" s="21"/>
      <c r="H949" s="21"/>
      <c r="I949" s="18"/>
      <c r="J949" s="19"/>
      <c r="K949" s="19"/>
      <c r="L949" s="21"/>
      <c r="M949" s="21"/>
      <c r="N949" s="21"/>
      <c r="O949" s="21"/>
      <c r="P949" s="21"/>
      <c r="Q949" s="21"/>
      <c r="R949" s="21"/>
    </row>
    <row r="950" spans="1:18" x14ac:dyDescent="0.35">
      <c r="A950" s="21"/>
      <c r="B950" s="21"/>
      <c r="C950" s="21"/>
      <c r="D950" s="21"/>
      <c r="E950" s="21"/>
      <c r="F950" s="21"/>
      <c r="G950" s="21"/>
      <c r="H950" s="21"/>
      <c r="I950" s="18"/>
      <c r="J950" s="19"/>
      <c r="K950" s="19"/>
      <c r="L950" s="21"/>
      <c r="M950" s="21"/>
      <c r="N950" s="21"/>
      <c r="O950" s="21"/>
      <c r="P950" s="21"/>
      <c r="Q950" s="21"/>
      <c r="R950" s="21"/>
    </row>
    <row r="951" spans="1:18" x14ac:dyDescent="0.35">
      <c r="A951" s="21"/>
      <c r="B951" s="21"/>
      <c r="C951" s="21"/>
      <c r="D951" s="21"/>
      <c r="E951" s="21"/>
      <c r="F951" s="21"/>
      <c r="G951" s="21"/>
      <c r="H951" s="21"/>
      <c r="I951" s="18"/>
      <c r="J951" s="19"/>
      <c r="K951" s="19"/>
      <c r="L951" s="21"/>
      <c r="M951" s="21"/>
      <c r="N951" s="21"/>
      <c r="O951" s="21"/>
      <c r="P951" s="21"/>
      <c r="Q951" s="21"/>
      <c r="R951" s="21"/>
    </row>
    <row r="952" spans="1:18" x14ac:dyDescent="0.35">
      <c r="A952" s="21"/>
      <c r="B952" s="21"/>
      <c r="C952" s="21"/>
      <c r="D952" s="21"/>
      <c r="E952" s="21"/>
      <c r="F952" s="21"/>
      <c r="G952" s="21"/>
      <c r="H952" s="21"/>
      <c r="I952" s="18"/>
      <c r="J952" s="19"/>
      <c r="K952" s="19"/>
      <c r="L952" s="21"/>
      <c r="M952" s="21"/>
      <c r="N952" s="21"/>
      <c r="O952" s="21"/>
      <c r="P952" s="21"/>
      <c r="Q952" s="21"/>
      <c r="R952" s="21"/>
    </row>
    <row r="953" spans="1:18" x14ac:dyDescent="0.35">
      <c r="A953" s="21"/>
      <c r="B953" s="21"/>
      <c r="C953" s="21"/>
      <c r="D953" s="21"/>
      <c r="E953" s="21"/>
      <c r="F953" s="21"/>
      <c r="G953" s="21"/>
      <c r="H953" s="21"/>
      <c r="I953" s="18"/>
      <c r="J953" s="19"/>
      <c r="K953" s="19"/>
      <c r="L953" s="21"/>
      <c r="M953" s="21"/>
      <c r="N953" s="21"/>
      <c r="O953" s="21"/>
      <c r="P953" s="21"/>
      <c r="Q953" s="21"/>
      <c r="R953" s="21"/>
    </row>
    <row r="954" spans="1:18" x14ac:dyDescent="0.35">
      <c r="A954" s="21"/>
      <c r="B954" s="21"/>
      <c r="C954" s="21"/>
      <c r="D954" s="21"/>
      <c r="E954" s="21"/>
      <c r="F954" s="21"/>
      <c r="G954" s="21"/>
      <c r="H954" s="21"/>
      <c r="I954" s="18"/>
      <c r="J954" s="19"/>
      <c r="K954" s="19"/>
      <c r="L954" s="21"/>
      <c r="M954" s="21"/>
      <c r="N954" s="21"/>
      <c r="O954" s="21"/>
      <c r="P954" s="21"/>
      <c r="Q954" s="21"/>
      <c r="R954" s="21"/>
    </row>
    <row r="955" spans="1:18" x14ac:dyDescent="0.35">
      <c r="A955" s="21"/>
      <c r="B955" s="21"/>
      <c r="C955" s="21"/>
      <c r="D955" s="21"/>
      <c r="E955" s="21"/>
      <c r="F955" s="21"/>
      <c r="G955" s="21"/>
      <c r="H955" s="21"/>
      <c r="I955" s="18"/>
      <c r="J955" s="19"/>
      <c r="K955" s="19"/>
      <c r="L955" s="21"/>
      <c r="M955" s="21"/>
      <c r="N955" s="21"/>
      <c r="O955" s="21"/>
      <c r="P955" s="21"/>
      <c r="Q955" s="21"/>
      <c r="R955" s="21"/>
    </row>
    <row r="956" spans="1:18" x14ac:dyDescent="0.35">
      <c r="A956" s="21"/>
      <c r="B956" s="21"/>
      <c r="C956" s="21"/>
      <c r="D956" s="21"/>
      <c r="E956" s="21"/>
      <c r="F956" s="21"/>
      <c r="G956" s="21"/>
      <c r="H956" s="21"/>
      <c r="I956" s="18"/>
      <c r="J956" s="19"/>
      <c r="K956" s="19"/>
      <c r="L956" s="21"/>
      <c r="M956" s="21"/>
      <c r="N956" s="21"/>
      <c r="O956" s="21"/>
      <c r="P956" s="21"/>
      <c r="Q956" s="21"/>
      <c r="R956" s="21"/>
    </row>
    <row r="957" spans="1:18" x14ac:dyDescent="0.35">
      <c r="A957" s="21"/>
      <c r="B957" s="21"/>
      <c r="C957" s="21"/>
      <c r="D957" s="21"/>
      <c r="E957" s="21"/>
      <c r="F957" s="21"/>
      <c r="G957" s="21"/>
      <c r="H957" s="21"/>
      <c r="I957" s="18"/>
      <c r="J957" s="19"/>
      <c r="K957" s="19"/>
      <c r="L957" s="21"/>
      <c r="M957" s="21"/>
      <c r="N957" s="21"/>
      <c r="O957" s="21"/>
      <c r="P957" s="21"/>
      <c r="Q957" s="21"/>
      <c r="R957" s="21"/>
    </row>
    <row r="958" spans="1:18" x14ac:dyDescent="0.35">
      <c r="A958" s="21"/>
      <c r="B958" s="21"/>
      <c r="C958" s="21"/>
      <c r="D958" s="21"/>
      <c r="E958" s="21"/>
      <c r="F958" s="21"/>
      <c r="G958" s="21"/>
      <c r="H958" s="21"/>
      <c r="I958" s="18"/>
      <c r="J958" s="19"/>
      <c r="K958" s="19"/>
      <c r="L958" s="21"/>
      <c r="M958" s="21"/>
      <c r="N958" s="21"/>
      <c r="O958" s="21"/>
      <c r="P958" s="21"/>
      <c r="Q958" s="21"/>
      <c r="R958" s="21"/>
    </row>
    <row r="959" spans="1:18" x14ac:dyDescent="0.35">
      <c r="A959" s="21"/>
      <c r="B959" s="21"/>
      <c r="C959" s="21"/>
      <c r="D959" s="21"/>
      <c r="E959" s="21"/>
      <c r="F959" s="21"/>
      <c r="G959" s="21"/>
      <c r="H959" s="21"/>
      <c r="I959" s="18"/>
      <c r="J959" s="19"/>
      <c r="K959" s="19"/>
      <c r="L959" s="21"/>
      <c r="M959" s="21"/>
      <c r="N959" s="21"/>
      <c r="O959" s="21"/>
      <c r="P959" s="21"/>
      <c r="Q959" s="21"/>
      <c r="R959" s="21"/>
    </row>
    <row r="960" spans="1:18" x14ac:dyDescent="0.35">
      <c r="A960" s="21"/>
      <c r="B960" s="21"/>
      <c r="C960" s="21"/>
      <c r="D960" s="21"/>
      <c r="E960" s="21"/>
      <c r="F960" s="21"/>
      <c r="G960" s="21"/>
      <c r="H960" s="21"/>
      <c r="I960" s="18"/>
      <c r="J960" s="19"/>
      <c r="K960" s="19"/>
      <c r="L960" s="21"/>
      <c r="M960" s="21"/>
      <c r="N960" s="21"/>
      <c r="O960" s="21"/>
      <c r="P960" s="21"/>
      <c r="Q960" s="21"/>
      <c r="R960" s="21"/>
    </row>
    <row r="961" spans="1:18" x14ac:dyDescent="0.35">
      <c r="A961" s="21"/>
      <c r="B961" s="21"/>
      <c r="C961" s="21"/>
      <c r="D961" s="21"/>
      <c r="E961" s="21"/>
      <c r="F961" s="21"/>
      <c r="G961" s="21"/>
      <c r="H961" s="21"/>
      <c r="I961" s="18"/>
      <c r="J961" s="19"/>
      <c r="K961" s="19"/>
      <c r="L961" s="21"/>
      <c r="M961" s="21"/>
      <c r="N961" s="21"/>
      <c r="O961" s="21"/>
      <c r="P961" s="21"/>
      <c r="Q961" s="21"/>
      <c r="R961" s="21"/>
    </row>
    <row r="962" spans="1:18" x14ac:dyDescent="0.35">
      <c r="A962" s="21"/>
      <c r="B962" s="21"/>
      <c r="C962" s="21"/>
      <c r="D962" s="21"/>
      <c r="E962" s="21"/>
      <c r="F962" s="21"/>
      <c r="G962" s="21"/>
      <c r="H962" s="21"/>
      <c r="I962" s="18"/>
      <c r="J962" s="19"/>
      <c r="K962" s="19"/>
      <c r="L962" s="21"/>
      <c r="M962" s="21"/>
      <c r="N962" s="21"/>
      <c r="O962" s="21"/>
      <c r="P962" s="21"/>
      <c r="Q962" s="21"/>
      <c r="R962" s="21"/>
    </row>
    <row r="963" spans="1:18" x14ac:dyDescent="0.35">
      <c r="A963" s="21"/>
      <c r="B963" s="21"/>
      <c r="C963" s="21"/>
      <c r="D963" s="21"/>
      <c r="E963" s="21"/>
      <c r="F963" s="21"/>
      <c r="G963" s="21"/>
      <c r="H963" s="21"/>
      <c r="I963" s="18"/>
      <c r="J963" s="19"/>
      <c r="K963" s="19"/>
      <c r="L963" s="21"/>
      <c r="M963" s="21"/>
      <c r="N963" s="21"/>
      <c r="O963" s="21"/>
      <c r="P963" s="21"/>
      <c r="Q963" s="21"/>
      <c r="R963" s="21"/>
    </row>
    <row r="964" spans="1:18" x14ac:dyDescent="0.35">
      <c r="A964" s="21"/>
      <c r="B964" s="21"/>
      <c r="C964" s="21"/>
      <c r="D964" s="21"/>
      <c r="E964" s="21"/>
      <c r="F964" s="21"/>
      <c r="G964" s="21"/>
      <c r="H964" s="21"/>
      <c r="I964" s="18"/>
      <c r="J964" s="19"/>
      <c r="K964" s="19"/>
      <c r="L964" s="21"/>
      <c r="M964" s="21"/>
      <c r="N964" s="21"/>
      <c r="O964" s="21"/>
      <c r="P964" s="21"/>
      <c r="Q964" s="21"/>
      <c r="R964" s="21"/>
    </row>
    <row r="965" spans="1:18" x14ac:dyDescent="0.35">
      <c r="A965" s="21"/>
      <c r="B965" s="21"/>
      <c r="C965" s="21"/>
      <c r="D965" s="21"/>
      <c r="E965" s="21"/>
      <c r="F965" s="21"/>
      <c r="G965" s="21"/>
      <c r="H965" s="21"/>
      <c r="I965" s="18"/>
      <c r="J965" s="19"/>
      <c r="K965" s="19"/>
      <c r="L965" s="21"/>
      <c r="M965" s="21"/>
      <c r="N965" s="21"/>
      <c r="O965" s="21"/>
      <c r="P965" s="21"/>
      <c r="Q965" s="21"/>
      <c r="R965" s="21"/>
    </row>
    <row r="966" spans="1:18" x14ac:dyDescent="0.35">
      <c r="A966" s="21"/>
      <c r="B966" s="21"/>
      <c r="C966" s="21"/>
      <c r="D966" s="21"/>
      <c r="E966" s="21"/>
      <c r="F966" s="21"/>
      <c r="G966" s="21"/>
      <c r="H966" s="21"/>
      <c r="I966" s="18"/>
      <c r="J966" s="19"/>
      <c r="K966" s="19"/>
      <c r="L966" s="21"/>
      <c r="M966" s="21"/>
      <c r="N966" s="21"/>
      <c r="O966" s="21"/>
      <c r="P966" s="21"/>
      <c r="Q966" s="21"/>
      <c r="R966" s="21"/>
    </row>
    <row r="967" spans="1:18" x14ac:dyDescent="0.35">
      <c r="A967" s="21"/>
      <c r="B967" s="21"/>
      <c r="C967" s="21"/>
      <c r="D967" s="21"/>
      <c r="E967" s="21"/>
      <c r="F967" s="21"/>
      <c r="G967" s="21"/>
      <c r="H967" s="21"/>
      <c r="I967" s="18"/>
      <c r="J967" s="19"/>
      <c r="K967" s="19"/>
      <c r="L967" s="21"/>
      <c r="M967" s="21"/>
      <c r="N967" s="21"/>
      <c r="O967" s="21"/>
      <c r="P967" s="21"/>
      <c r="Q967" s="21"/>
      <c r="R967" s="21"/>
    </row>
    <row r="968" spans="1:18" x14ac:dyDescent="0.35">
      <c r="A968" s="21"/>
      <c r="B968" s="21"/>
      <c r="C968" s="21"/>
      <c r="D968" s="21"/>
      <c r="E968" s="21"/>
      <c r="F968" s="21"/>
      <c r="G968" s="21"/>
      <c r="H968" s="21"/>
      <c r="I968" s="18"/>
      <c r="J968" s="19"/>
      <c r="K968" s="19"/>
      <c r="L968" s="21"/>
      <c r="M968" s="21"/>
      <c r="N968" s="21"/>
      <c r="O968" s="21"/>
      <c r="P968" s="21"/>
      <c r="Q968" s="21"/>
      <c r="R968" s="21"/>
    </row>
    <row r="969" spans="1:18" x14ac:dyDescent="0.35">
      <c r="A969" s="21"/>
      <c r="B969" s="21"/>
      <c r="C969" s="21"/>
      <c r="D969" s="21"/>
      <c r="E969" s="21"/>
      <c r="F969" s="21"/>
      <c r="G969" s="21"/>
      <c r="H969" s="21"/>
      <c r="I969" s="18"/>
      <c r="J969" s="19"/>
      <c r="K969" s="19"/>
      <c r="L969" s="21"/>
      <c r="M969" s="21"/>
      <c r="N969" s="21"/>
      <c r="O969" s="21"/>
      <c r="P969" s="21"/>
      <c r="Q969" s="21"/>
      <c r="R969" s="21"/>
    </row>
    <row r="970" spans="1:18" x14ac:dyDescent="0.35">
      <c r="A970" s="21"/>
      <c r="B970" s="21"/>
      <c r="C970" s="21"/>
      <c r="D970" s="21"/>
      <c r="E970" s="21"/>
      <c r="F970" s="21"/>
      <c r="G970" s="21"/>
      <c r="H970" s="21"/>
      <c r="I970" s="18"/>
      <c r="J970" s="19"/>
      <c r="K970" s="19"/>
      <c r="L970" s="21"/>
      <c r="M970" s="21"/>
      <c r="N970" s="21"/>
      <c r="O970" s="21"/>
      <c r="P970" s="21"/>
      <c r="Q970" s="21"/>
      <c r="R970" s="21"/>
    </row>
    <row r="971" spans="1:18" x14ac:dyDescent="0.35">
      <c r="A971" s="21"/>
      <c r="B971" s="21"/>
      <c r="C971" s="21"/>
      <c r="D971" s="21"/>
      <c r="E971" s="21"/>
      <c r="F971" s="21"/>
      <c r="G971" s="21"/>
      <c r="H971" s="21"/>
      <c r="I971" s="18"/>
      <c r="J971" s="19"/>
      <c r="K971" s="19"/>
      <c r="L971" s="21"/>
      <c r="M971" s="21"/>
      <c r="N971" s="21"/>
      <c r="O971" s="21"/>
      <c r="P971" s="21"/>
      <c r="Q971" s="21"/>
      <c r="R971" s="21"/>
    </row>
    <row r="972" spans="1:18" x14ac:dyDescent="0.35">
      <c r="A972" s="21"/>
      <c r="B972" s="21"/>
      <c r="C972" s="21"/>
      <c r="D972" s="21"/>
      <c r="E972" s="21"/>
      <c r="F972" s="21"/>
      <c r="G972" s="21"/>
      <c r="H972" s="21"/>
      <c r="I972" s="18"/>
      <c r="J972" s="19"/>
      <c r="K972" s="19"/>
      <c r="L972" s="21"/>
      <c r="M972" s="21"/>
      <c r="N972" s="21"/>
      <c r="O972" s="21"/>
      <c r="P972" s="21"/>
      <c r="Q972" s="21"/>
      <c r="R972" s="21"/>
    </row>
    <row r="973" spans="1:18" x14ac:dyDescent="0.35">
      <c r="A973" s="21"/>
      <c r="B973" s="21"/>
      <c r="C973" s="21"/>
      <c r="D973" s="21"/>
      <c r="E973" s="21"/>
      <c r="F973" s="21"/>
      <c r="G973" s="21"/>
      <c r="H973" s="21"/>
      <c r="I973" s="18"/>
      <c r="J973" s="19"/>
      <c r="K973" s="19"/>
      <c r="L973" s="21"/>
      <c r="M973" s="21"/>
      <c r="N973" s="21"/>
      <c r="O973" s="21"/>
      <c r="P973" s="21"/>
      <c r="Q973" s="21"/>
      <c r="R973" s="21"/>
    </row>
    <row r="974" spans="1:18" x14ac:dyDescent="0.35">
      <c r="A974" s="21"/>
      <c r="B974" s="21"/>
      <c r="C974" s="21"/>
      <c r="D974" s="21"/>
      <c r="E974" s="21"/>
      <c r="F974" s="21"/>
      <c r="G974" s="21"/>
      <c r="H974" s="21"/>
      <c r="I974" s="18"/>
      <c r="J974" s="19"/>
      <c r="K974" s="19"/>
      <c r="L974" s="21"/>
      <c r="M974" s="21"/>
      <c r="N974" s="21"/>
      <c r="O974" s="21"/>
      <c r="P974" s="21"/>
      <c r="Q974" s="21"/>
      <c r="R974" s="21"/>
    </row>
    <row r="975" spans="1:18" x14ac:dyDescent="0.35">
      <c r="A975" s="21"/>
      <c r="B975" s="21"/>
      <c r="C975" s="21"/>
      <c r="D975" s="21"/>
      <c r="E975" s="21"/>
      <c r="F975" s="21"/>
      <c r="G975" s="21"/>
      <c r="H975" s="21"/>
      <c r="I975" s="18"/>
      <c r="J975" s="19"/>
      <c r="K975" s="19"/>
      <c r="L975" s="21"/>
      <c r="M975" s="21"/>
      <c r="N975" s="21"/>
      <c r="O975" s="21"/>
      <c r="P975" s="21"/>
      <c r="Q975" s="21"/>
      <c r="R975" s="21"/>
    </row>
    <row r="976" spans="1:18" x14ac:dyDescent="0.35">
      <c r="A976" s="21"/>
      <c r="B976" s="21"/>
      <c r="C976" s="21"/>
      <c r="D976" s="21"/>
      <c r="E976" s="21"/>
      <c r="F976" s="21"/>
      <c r="G976" s="21"/>
      <c r="H976" s="21"/>
      <c r="I976" s="18"/>
      <c r="J976" s="19"/>
      <c r="K976" s="19"/>
      <c r="L976" s="21"/>
      <c r="M976" s="21"/>
      <c r="N976" s="21"/>
      <c r="O976" s="21"/>
      <c r="P976" s="21"/>
      <c r="Q976" s="21"/>
      <c r="R976" s="21"/>
    </row>
    <row r="977" spans="1:18" x14ac:dyDescent="0.35">
      <c r="A977" s="21"/>
      <c r="B977" s="21"/>
      <c r="C977" s="21"/>
      <c r="D977" s="21"/>
      <c r="E977" s="21"/>
      <c r="F977" s="21"/>
      <c r="G977" s="21"/>
      <c r="H977" s="21"/>
      <c r="I977" s="18"/>
      <c r="J977" s="19"/>
      <c r="K977" s="19"/>
      <c r="L977" s="21"/>
      <c r="M977" s="21"/>
      <c r="N977" s="21"/>
      <c r="O977" s="21"/>
      <c r="P977" s="21"/>
      <c r="Q977" s="21"/>
      <c r="R977" s="21"/>
    </row>
    <row r="978" spans="1:18" x14ac:dyDescent="0.35">
      <c r="A978" s="21"/>
      <c r="B978" s="21"/>
      <c r="C978" s="21"/>
      <c r="D978" s="21"/>
      <c r="E978" s="21"/>
      <c r="F978" s="21"/>
      <c r="G978" s="21"/>
      <c r="H978" s="21"/>
      <c r="I978" s="18"/>
      <c r="J978" s="19"/>
      <c r="K978" s="19"/>
      <c r="L978" s="21"/>
      <c r="M978" s="21"/>
      <c r="N978" s="21"/>
      <c r="O978" s="21"/>
      <c r="P978" s="21"/>
      <c r="Q978" s="21"/>
      <c r="R978" s="21"/>
    </row>
    <row r="979" spans="1:18" x14ac:dyDescent="0.35">
      <c r="A979" s="21"/>
      <c r="B979" s="21"/>
      <c r="C979" s="21"/>
      <c r="D979" s="21"/>
      <c r="E979" s="21"/>
      <c r="F979" s="21"/>
      <c r="G979" s="21"/>
      <c r="H979" s="21"/>
      <c r="I979" s="18"/>
      <c r="J979" s="19"/>
      <c r="K979" s="19"/>
      <c r="L979" s="21"/>
      <c r="M979" s="21"/>
      <c r="N979" s="21"/>
      <c r="O979" s="21"/>
      <c r="P979" s="21"/>
      <c r="Q979" s="21"/>
      <c r="R979" s="21"/>
    </row>
    <row r="980" spans="1:18" x14ac:dyDescent="0.35">
      <c r="A980" s="21"/>
      <c r="B980" s="21"/>
      <c r="C980" s="21"/>
      <c r="D980" s="21"/>
      <c r="E980" s="21"/>
      <c r="F980" s="21"/>
      <c r="G980" s="21"/>
      <c r="H980" s="21"/>
      <c r="I980" s="18"/>
      <c r="J980" s="19"/>
      <c r="K980" s="19"/>
      <c r="L980" s="21"/>
      <c r="M980" s="21"/>
      <c r="N980" s="21"/>
      <c r="O980" s="21"/>
      <c r="P980" s="21"/>
      <c r="Q980" s="21"/>
      <c r="R980" s="21"/>
    </row>
    <row r="981" spans="1:18" x14ac:dyDescent="0.35">
      <c r="A981" s="21"/>
      <c r="B981" s="21"/>
      <c r="C981" s="21"/>
      <c r="D981" s="21"/>
      <c r="E981" s="21"/>
      <c r="F981" s="21"/>
      <c r="G981" s="21"/>
      <c r="H981" s="21"/>
      <c r="I981" s="18"/>
      <c r="J981" s="19"/>
      <c r="K981" s="19"/>
      <c r="L981" s="21"/>
      <c r="M981" s="21"/>
      <c r="N981" s="21"/>
      <c r="O981" s="21"/>
      <c r="P981" s="21"/>
      <c r="Q981" s="21"/>
      <c r="R981" s="21"/>
    </row>
    <row r="982" spans="1:18" x14ac:dyDescent="0.35">
      <c r="A982" s="21"/>
      <c r="B982" s="21"/>
      <c r="C982" s="21"/>
      <c r="D982" s="21"/>
      <c r="E982" s="21"/>
      <c r="F982" s="21"/>
      <c r="G982" s="21"/>
      <c r="H982" s="21"/>
      <c r="I982" s="18"/>
      <c r="J982" s="19"/>
      <c r="K982" s="19"/>
      <c r="L982" s="21"/>
      <c r="M982" s="21"/>
      <c r="N982" s="21"/>
      <c r="O982" s="21"/>
      <c r="P982" s="21"/>
      <c r="Q982" s="21"/>
      <c r="R982" s="21"/>
    </row>
    <row r="983" spans="1:18" x14ac:dyDescent="0.35">
      <c r="A983" s="21"/>
      <c r="B983" s="21"/>
      <c r="C983" s="21"/>
      <c r="D983" s="21"/>
      <c r="E983" s="21"/>
      <c r="F983" s="21"/>
      <c r="G983" s="21"/>
      <c r="H983" s="21"/>
      <c r="I983" s="18"/>
      <c r="J983" s="19"/>
      <c r="K983" s="19"/>
      <c r="L983" s="21"/>
      <c r="M983" s="21"/>
      <c r="N983" s="21"/>
      <c r="O983" s="21"/>
      <c r="P983" s="21"/>
      <c r="Q983" s="21"/>
      <c r="R983" s="21"/>
    </row>
    <row r="984" spans="1:18" x14ac:dyDescent="0.35">
      <c r="A984" s="21"/>
      <c r="B984" s="21"/>
      <c r="C984" s="21"/>
      <c r="D984" s="21"/>
      <c r="E984" s="21"/>
      <c r="F984" s="21"/>
      <c r="G984" s="21"/>
      <c r="H984" s="21"/>
      <c r="I984" s="18"/>
      <c r="J984" s="19"/>
      <c r="K984" s="19"/>
      <c r="L984" s="21"/>
      <c r="M984" s="21"/>
      <c r="N984" s="21"/>
      <c r="O984" s="21"/>
      <c r="P984" s="21"/>
      <c r="Q984" s="21"/>
      <c r="R984" s="21"/>
    </row>
    <row r="985" spans="1:18" x14ac:dyDescent="0.35">
      <c r="A985" s="21"/>
      <c r="B985" s="21"/>
      <c r="C985" s="21"/>
      <c r="D985" s="21"/>
      <c r="E985" s="21"/>
      <c r="F985" s="21"/>
      <c r="G985" s="21"/>
      <c r="H985" s="21"/>
      <c r="I985" s="18"/>
      <c r="J985" s="19"/>
      <c r="K985" s="19"/>
      <c r="L985" s="21"/>
      <c r="M985" s="21"/>
      <c r="N985" s="21"/>
      <c r="O985" s="21"/>
      <c r="P985" s="21"/>
      <c r="Q985" s="21"/>
      <c r="R985" s="21"/>
    </row>
    <row r="986" spans="1:18" x14ac:dyDescent="0.35">
      <c r="A986" s="21"/>
      <c r="B986" s="21"/>
      <c r="C986" s="21"/>
      <c r="D986" s="21"/>
      <c r="E986" s="21"/>
      <c r="F986" s="21"/>
      <c r="G986" s="21"/>
      <c r="H986" s="21"/>
      <c r="I986" s="18"/>
      <c r="J986" s="19"/>
      <c r="K986" s="19"/>
      <c r="L986" s="21"/>
      <c r="M986" s="21"/>
      <c r="N986" s="21"/>
      <c r="O986" s="21"/>
      <c r="P986" s="21"/>
      <c r="Q986" s="21"/>
      <c r="R986" s="21"/>
    </row>
    <row r="987" spans="1:18" x14ac:dyDescent="0.35">
      <c r="A987" s="21"/>
      <c r="B987" s="21"/>
      <c r="C987" s="21"/>
      <c r="D987" s="21"/>
      <c r="E987" s="21"/>
      <c r="F987" s="21"/>
      <c r="G987" s="21"/>
      <c r="H987" s="21"/>
      <c r="I987" s="18"/>
      <c r="J987" s="19"/>
      <c r="K987" s="19"/>
      <c r="L987" s="21"/>
      <c r="M987" s="21"/>
      <c r="N987" s="21"/>
      <c r="O987" s="21"/>
      <c r="P987" s="21"/>
      <c r="Q987" s="21"/>
      <c r="R987" s="21"/>
    </row>
    <row r="988" spans="1:18" x14ac:dyDescent="0.35">
      <c r="A988" s="21"/>
      <c r="B988" s="21"/>
      <c r="C988" s="21"/>
      <c r="D988" s="21"/>
      <c r="E988" s="21"/>
      <c r="F988" s="21"/>
      <c r="G988" s="21"/>
      <c r="H988" s="21"/>
      <c r="I988" s="18"/>
      <c r="J988" s="19"/>
      <c r="K988" s="19"/>
      <c r="L988" s="21"/>
      <c r="M988" s="21"/>
      <c r="N988" s="21"/>
      <c r="O988" s="21"/>
      <c r="P988" s="21"/>
      <c r="Q988" s="21"/>
      <c r="R988" s="21"/>
    </row>
    <row r="989" spans="1:18" x14ac:dyDescent="0.35">
      <c r="A989" s="21"/>
      <c r="B989" s="21"/>
      <c r="C989" s="21"/>
      <c r="D989" s="21"/>
      <c r="E989" s="21"/>
      <c r="F989" s="21"/>
      <c r="G989" s="21"/>
      <c r="H989" s="21"/>
      <c r="I989" s="18"/>
      <c r="J989" s="19"/>
      <c r="K989" s="19"/>
      <c r="L989" s="21"/>
      <c r="M989" s="21"/>
      <c r="N989" s="21"/>
      <c r="O989" s="21"/>
      <c r="P989" s="21"/>
      <c r="Q989" s="21"/>
      <c r="R989" s="21"/>
    </row>
    <row r="990" spans="1:18" x14ac:dyDescent="0.35">
      <c r="A990" s="21"/>
      <c r="B990" s="21"/>
      <c r="C990" s="21"/>
      <c r="D990" s="21"/>
      <c r="E990" s="21"/>
      <c r="F990" s="21"/>
      <c r="G990" s="21"/>
      <c r="H990" s="21"/>
      <c r="I990" s="18"/>
      <c r="J990" s="19"/>
      <c r="K990" s="19"/>
      <c r="L990" s="21"/>
      <c r="M990" s="21"/>
      <c r="N990" s="21"/>
      <c r="O990" s="21"/>
      <c r="P990" s="21"/>
      <c r="Q990" s="21"/>
      <c r="R990" s="21"/>
    </row>
    <row r="991" spans="1:18" x14ac:dyDescent="0.35">
      <c r="A991" s="21"/>
      <c r="B991" s="21"/>
      <c r="C991" s="21"/>
      <c r="D991" s="21"/>
      <c r="E991" s="21"/>
      <c r="F991" s="21"/>
      <c r="G991" s="21"/>
      <c r="H991" s="21"/>
      <c r="I991" s="18"/>
      <c r="J991" s="19"/>
      <c r="K991" s="19"/>
      <c r="L991" s="21"/>
      <c r="M991" s="21"/>
      <c r="N991" s="21"/>
      <c r="O991" s="21"/>
      <c r="P991" s="21"/>
      <c r="Q991" s="21"/>
      <c r="R991" s="21"/>
    </row>
    <row r="992" spans="1:18" x14ac:dyDescent="0.35">
      <c r="A992" s="21"/>
      <c r="B992" s="21"/>
      <c r="C992" s="21"/>
      <c r="D992" s="21"/>
      <c r="E992" s="21"/>
      <c r="F992" s="21"/>
      <c r="G992" s="21"/>
      <c r="H992" s="21"/>
      <c r="I992" s="18"/>
      <c r="J992" s="19"/>
      <c r="K992" s="19"/>
      <c r="L992" s="21"/>
      <c r="M992" s="21"/>
      <c r="N992" s="21"/>
      <c r="O992" s="21"/>
      <c r="P992" s="21"/>
      <c r="Q992" s="21"/>
      <c r="R992" s="21"/>
    </row>
    <row r="993" spans="9:11" x14ac:dyDescent="0.35">
      <c r="I993" s="18"/>
      <c r="J993" s="19"/>
      <c r="K993" s="19"/>
    </row>
    <row r="994" spans="9:11" x14ac:dyDescent="0.35">
      <c r="I994" s="18"/>
      <c r="J994" s="19"/>
      <c r="K994" s="19"/>
    </row>
    <row r="995" spans="9:11" x14ac:dyDescent="0.35">
      <c r="I995" s="18"/>
      <c r="J995" s="19"/>
      <c r="K995" s="19"/>
    </row>
    <row r="996" spans="9:11" x14ac:dyDescent="0.35">
      <c r="I996" s="18"/>
      <c r="J996" s="19"/>
      <c r="K996" s="19"/>
    </row>
    <row r="997" spans="9:11" x14ac:dyDescent="0.35">
      <c r="I997" s="18"/>
      <c r="J997" s="19"/>
      <c r="K997" s="19"/>
    </row>
    <row r="998" spans="9:11" x14ac:dyDescent="0.35">
      <c r="I998" s="18"/>
      <c r="J998" s="19"/>
      <c r="K998" s="19"/>
    </row>
    <row r="999" spans="9:11" x14ac:dyDescent="0.35">
      <c r="I999" s="18"/>
      <c r="J999" s="19"/>
      <c r="K999" s="19"/>
    </row>
    <row r="1000" spans="9:11" x14ac:dyDescent="0.35">
      <c r="I1000" s="18"/>
      <c r="J1000" s="19"/>
      <c r="K1000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82654-9811-4C42-883C-DD760609C605}">
  <dimension ref="A1:N39"/>
  <sheetViews>
    <sheetView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152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46.217494089834474</v>
      </c>
      <c r="D4" s="36" t="s">
        <v>8</v>
      </c>
      <c r="E4" s="37">
        <v>46.217494089834474</v>
      </c>
      <c r="F4" t="str">
        <f>IF(E4&lt;=50,"red",IF(E4&lt;=69, "yellow", IF(E4&lt;=99, "green","blue")))</f>
        <v>red</v>
      </c>
    </row>
    <row r="5" spans="1:14" x14ac:dyDescent="0.35">
      <c r="A5" s="36" t="s">
        <v>13</v>
      </c>
      <c r="B5" s="37">
        <v>75.768321513002348</v>
      </c>
      <c r="D5" s="36" t="s">
        <v>13</v>
      </c>
      <c r="E5" s="37">
        <v>75.768321513002348</v>
      </c>
      <c r="F5" t="str">
        <f t="shared" ref="F5:F38" si="0">IF(E5&lt;=50,"red",IF(E5&lt;=69, "yellow", IF(E5&lt;=99, "green","blue")))</f>
        <v>green</v>
      </c>
    </row>
    <row r="6" spans="1:14" x14ac:dyDescent="0.35">
      <c r="A6" s="36" t="s">
        <v>15</v>
      </c>
      <c r="B6" s="37">
        <v>66.312056737588634</v>
      </c>
      <c r="D6" s="36" t="s">
        <v>15</v>
      </c>
      <c r="E6" s="37">
        <v>66.312056737588634</v>
      </c>
      <c r="F6" t="str">
        <f t="shared" si="0"/>
        <v>yellow</v>
      </c>
    </row>
    <row r="7" spans="1:14" x14ac:dyDescent="0.35">
      <c r="A7" s="36" t="s">
        <v>17</v>
      </c>
      <c r="B7" s="37">
        <v>75.768321513002348</v>
      </c>
      <c r="D7" s="36" t="s">
        <v>17</v>
      </c>
      <c r="E7" s="37">
        <v>75.768321513002348</v>
      </c>
      <c r="F7" t="str">
        <f t="shared" si="0"/>
        <v>green</v>
      </c>
    </row>
    <row r="8" spans="1:14" x14ac:dyDescent="0.35">
      <c r="A8" s="36" t="s">
        <v>19</v>
      </c>
      <c r="B8" s="37">
        <v>72.813238770685558</v>
      </c>
      <c r="D8" s="36" t="s">
        <v>19</v>
      </c>
      <c r="E8" s="37">
        <v>72.813238770685558</v>
      </c>
      <c r="F8" t="str">
        <f t="shared" si="0"/>
        <v>green</v>
      </c>
    </row>
    <row r="9" spans="1:14" x14ac:dyDescent="0.35">
      <c r="A9" s="36" t="s">
        <v>21</v>
      </c>
      <c r="B9" s="37">
        <v>58.037825059101621</v>
      </c>
      <c r="D9" s="36" t="s">
        <v>21</v>
      </c>
      <c r="E9" s="37">
        <v>58.037825059101621</v>
      </c>
      <c r="F9" t="str">
        <f t="shared" si="0"/>
        <v>yellow</v>
      </c>
    </row>
    <row r="10" spans="1:14" x14ac:dyDescent="0.35">
      <c r="A10" s="36" t="s">
        <v>23</v>
      </c>
      <c r="B10" s="37">
        <v>85.224586288416063</v>
      </c>
      <c r="D10" s="36" t="s">
        <v>23</v>
      </c>
      <c r="E10" s="37">
        <v>85.224586288416063</v>
      </c>
      <c r="F10" t="str">
        <f t="shared" si="0"/>
        <v>green</v>
      </c>
    </row>
    <row r="11" spans="1:14" x14ac:dyDescent="0.35">
      <c r="A11" s="36" t="s">
        <v>25</v>
      </c>
      <c r="B11" s="37">
        <v>75.17730496453899</v>
      </c>
      <c r="D11" s="36" t="s">
        <v>25</v>
      </c>
      <c r="E11" s="37">
        <v>75.17730496453899</v>
      </c>
      <c r="F11" t="str">
        <f t="shared" si="0"/>
        <v>green</v>
      </c>
    </row>
    <row r="12" spans="1:14" x14ac:dyDescent="0.35">
      <c r="A12" s="36" t="s">
        <v>27</v>
      </c>
      <c r="B12" s="37">
        <v>75.17730496453899</v>
      </c>
      <c r="D12" s="36" t="s">
        <v>27</v>
      </c>
      <c r="E12" s="37">
        <v>75.17730496453899</v>
      </c>
      <c r="F12" t="str">
        <f t="shared" si="0"/>
        <v>green</v>
      </c>
    </row>
    <row r="13" spans="1:14" x14ac:dyDescent="0.35">
      <c r="A13" s="36" t="s">
        <v>29</v>
      </c>
      <c r="B13" s="37">
        <v>37.943262411347476</v>
      </c>
      <c r="D13" s="36" t="s">
        <v>29</v>
      </c>
      <c r="E13" s="37">
        <v>37.943262411347476</v>
      </c>
      <c r="F13" t="str">
        <f t="shared" si="0"/>
        <v>red</v>
      </c>
    </row>
    <row r="14" spans="1:14" x14ac:dyDescent="0.35">
      <c r="A14" s="36" t="s">
        <v>31</v>
      </c>
      <c r="B14" s="37">
        <v>86.997635933806137</v>
      </c>
      <c r="D14" s="36" t="s">
        <v>31</v>
      </c>
      <c r="E14" s="37">
        <v>86.997635933806137</v>
      </c>
      <c r="F14" t="str">
        <f t="shared" si="0"/>
        <v>green</v>
      </c>
    </row>
    <row r="15" spans="1:14" x14ac:dyDescent="0.35">
      <c r="A15" s="36" t="s">
        <v>33</v>
      </c>
      <c r="B15" s="37">
        <v>62.765957446808471</v>
      </c>
      <c r="D15" s="36" t="s">
        <v>33</v>
      </c>
      <c r="E15" s="37">
        <v>62.765957446808471</v>
      </c>
      <c r="F15" t="str">
        <f t="shared" si="0"/>
        <v>yellow</v>
      </c>
    </row>
    <row r="16" spans="1:14" x14ac:dyDescent="0.35">
      <c r="A16" s="36" t="s">
        <v>35</v>
      </c>
      <c r="B16" s="37">
        <v>80.496453900709199</v>
      </c>
      <c r="D16" s="36" t="s">
        <v>35</v>
      </c>
      <c r="E16" s="37">
        <v>80.496453900709199</v>
      </c>
      <c r="F16" t="str">
        <f t="shared" si="0"/>
        <v>green</v>
      </c>
    </row>
    <row r="17" spans="1:6" x14ac:dyDescent="0.35">
      <c r="A17" s="36" t="s">
        <v>37</v>
      </c>
      <c r="B17" s="37">
        <v>65.130023640661918</v>
      </c>
      <c r="D17" s="36" t="s">
        <v>37</v>
      </c>
      <c r="E17" s="37">
        <v>65.130023640661918</v>
      </c>
      <c r="F17" t="str">
        <f t="shared" si="0"/>
        <v>yellow</v>
      </c>
    </row>
    <row r="18" spans="1:6" x14ac:dyDescent="0.35">
      <c r="A18" s="36" t="s">
        <v>39</v>
      </c>
      <c r="B18" s="37">
        <v>81.678486997635929</v>
      </c>
      <c r="D18" s="36" t="s">
        <v>39</v>
      </c>
      <c r="E18" s="37">
        <v>81.678486997635929</v>
      </c>
      <c r="F18" t="str">
        <f t="shared" si="0"/>
        <v>green</v>
      </c>
    </row>
    <row r="19" spans="1:6" x14ac:dyDescent="0.35">
      <c r="A19" s="36" t="s">
        <v>41</v>
      </c>
      <c r="B19" s="37">
        <v>84.042553191489361</v>
      </c>
      <c r="D19" s="36" t="s">
        <v>41</v>
      </c>
      <c r="E19" s="37">
        <v>84.042553191489361</v>
      </c>
      <c r="F19" t="str">
        <f t="shared" si="0"/>
        <v>green</v>
      </c>
    </row>
    <row r="20" spans="1:6" x14ac:dyDescent="0.35">
      <c r="A20" s="36" t="s">
        <v>43</v>
      </c>
      <c r="B20" s="37">
        <v>40.307328605200901</v>
      </c>
      <c r="D20" s="36" t="s">
        <v>43</v>
      </c>
      <c r="E20" s="37">
        <v>40.307328605200901</v>
      </c>
      <c r="F20" t="str">
        <f t="shared" si="0"/>
        <v>red</v>
      </c>
    </row>
    <row r="21" spans="1:6" x14ac:dyDescent="0.35">
      <c r="A21" s="36" t="s">
        <v>45</v>
      </c>
      <c r="B21" s="37">
        <v>20.803782505910103</v>
      </c>
      <c r="D21" s="36" t="s">
        <v>45</v>
      </c>
      <c r="E21" s="37">
        <v>20.803782505910103</v>
      </c>
      <c r="F21" t="str">
        <f t="shared" si="0"/>
        <v>red</v>
      </c>
    </row>
    <row r="22" spans="1:6" x14ac:dyDescent="0.35">
      <c r="A22" s="36" t="s">
        <v>47</v>
      </c>
      <c r="B22" s="37">
        <v>88.770685579196211</v>
      </c>
      <c r="D22" s="36" t="s">
        <v>47</v>
      </c>
      <c r="E22" s="37">
        <v>88.770685579196211</v>
      </c>
      <c r="F22" t="str">
        <f t="shared" si="0"/>
        <v>green</v>
      </c>
    </row>
    <row r="23" spans="1:6" x14ac:dyDescent="0.35">
      <c r="A23" s="36" t="s">
        <v>49</v>
      </c>
      <c r="B23" s="37">
        <v>78.132387706855781</v>
      </c>
      <c r="D23" s="36" t="s">
        <v>49</v>
      </c>
      <c r="E23" s="37">
        <v>78.132387706855781</v>
      </c>
      <c r="F23" t="str">
        <f t="shared" si="0"/>
        <v>green</v>
      </c>
    </row>
    <row r="24" spans="1:6" x14ac:dyDescent="0.35">
      <c r="A24" s="36" t="s">
        <v>51</v>
      </c>
      <c r="B24" s="37">
        <v>66.903073286051978</v>
      </c>
      <c r="D24" s="36" t="s">
        <v>51</v>
      </c>
      <c r="E24" s="37">
        <v>66.903073286051978</v>
      </c>
      <c r="F24" t="str">
        <f t="shared" si="0"/>
        <v>yellow</v>
      </c>
    </row>
    <row r="25" spans="1:6" x14ac:dyDescent="0.35">
      <c r="A25" s="36" t="s">
        <v>53</v>
      </c>
      <c r="B25" s="37">
        <v>89.952718676122927</v>
      </c>
      <c r="D25" s="36" t="s">
        <v>53</v>
      </c>
      <c r="E25" s="37">
        <v>89.952718676122927</v>
      </c>
      <c r="F25" t="str">
        <f t="shared" si="0"/>
        <v>green</v>
      </c>
    </row>
    <row r="26" spans="1:6" x14ac:dyDescent="0.35">
      <c r="A26" s="36" t="s">
        <v>55</v>
      </c>
      <c r="B26" s="37">
        <v>79.314420803782497</v>
      </c>
      <c r="D26" s="36" t="s">
        <v>55</v>
      </c>
      <c r="E26" s="37">
        <v>79.314420803782497</v>
      </c>
      <c r="F26" t="str">
        <f t="shared" si="0"/>
        <v>green</v>
      </c>
    </row>
    <row r="27" spans="1:6" x14ac:dyDescent="0.35">
      <c r="A27" s="36" t="s">
        <v>57</v>
      </c>
      <c r="B27" s="37">
        <v>0</v>
      </c>
      <c r="D27" s="36" t="s">
        <v>57</v>
      </c>
      <c r="E27" s="37">
        <v>0</v>
      </c>
      <c r="F27" t="str">
        <f t="shared" si="0"/>
        <v>red</v>
      </c>
    </row>
    <row r="28" spans="1:6" x14ac:dyDescent="0.35">
      <c r="A28" s="36" t="s">
        <v>59</v>
      </c>
      <c r="B28" s="37">
        <v>62.765957446808471</v>
      </c>
      <c r="D28" s="36" t="s">
        <v>59</v>
      </c>
      <c r="E28" s="37">
        <v>62.765957446808471</v>
      </c>
      <c r="F28" t="str">
        <f t="shared" si="0"/>
        <v>yellow</v>
      </c>
    </row>
    <row r="29" spans="1:6" x14ac:dyDescent="0.35">
      <c r="A29" s="36" t="s">
        <v>61</v>
      </c>
      <c r="B29" s="37">
        <v>68.676122931442052</v>
      </c>
      <c r="D29" s="36" t="s">
        <v>61</v>
      </c>
      <c r="E29" s="37">
        <v>68.676122931442052</v>
      </c>
      <c r="F29" t="str">
        <f t="shared" si="0"/>
        <v>yellow</v>
      </c>
    </row>
    <row r="30" spans="1:6" x14ac:dyDescent="0.35">
      <c r="A30" s="36" t="s">
        <v>63</v>
      </c>
      <c r="B30" s="37">
        <v>60.401891252955053</v>
      </c>
      <c r="D30" s="36" t="s">
        <v>63</v>
      </c>
      <c r="E30" s="37">
        <v>60.401891252955053</v>
      </c>
      <c r="F30" t="str">
        <f t="shared" si="0"/>
        <v>yellow</v>
      </c>
    </row>
    <row r="31" spans="1:6" x14ac:dyDescent="0.35">
      <c r="A31" s="36" t="s">
        <v>65</v>
      </c>
      <c r="B31" s="37">
        <v>63.356973995271851</v>
      </c>
      <c r="D31" s="36" t="s">
        <v>65</v>
      </c>
      <c r="E31" s="37">
        <v>63.356973995271851</v>
      </c>
      <c r="F31" t="str">
        <f t="shared" si="0"/>
        <v>yellow</v>
      </c>
    </row>
    <row r="32" spans="1:6" x14ac:dyDescent="0.35">
      <c r="A32" s="36" t="s">
        <v>67</v>
      </c>
      <c r="B32" s="37">
        <v>72.222222222222214</v>
      </c>
      <c r="D32" s="36" t="s">
        <v>67</v>
      </c>
      <c r="E32" s="37">
        <v>72.222222222222214</v>
      </c>
      <c r="F32" t="str">
        <f t="shared" si="0"/>
        <v>green</v>
      </c>
    </row>
    <row r="33" spans="1:6" x14ac:dyDescent="0.35">
      <c r="A33" s="36" t="s">
        <v>69</v>
      </c>
      <c r="B33" s="37">
        <v>93.498817966903076</v>
      </c>
      <c r="D33" s="36" t="s">
        <v>69</v>
      </c>
      <c r="E33" s="37">
        <v>93.498817966903076</v>
      </c>
      <c r="F33" t="str">
        <f t="shared" si="0"/>
        <v>green</v>
      </c>
    </row>
    <row r="34" spans="1:6" x14ac:dyDescent="0.35">
      <c r="A34" s="36" t="s">
        <v>71</v>
      </c>
      <c r="B34" s="37">
        <v>69.26713947990541</v>
      </c>
      <c r="D34" s="36" t="s">
        <v>71</v>
      </c>
      <c r="E34" s="37">
        <v>69.26713947990541</v>
      </c>
      <c r="F34" t="str">
        <f t="shared" si="0"/>
        <v>green</v>
      </c>
    </row>
    <row r="35" spans="1:6" x14ac:dyDescent="0.35">
      <c r="A35" s="36" t="s">
        <v>73</v>
      </c>
      <c r="B35" s="37">
        <v>81.087470449172571</v>
      </c>
      <c r="D35" s="36" t="s">
        <v>73</v>
      </c>
      <c r="E35" s="37">
        <v>81.087470449172571</v>
      </c>
      <c r="F35" t="str">
        <f t="shared" si="0"/>
        <v>green</v>
      </c>
    </row>
    <row r="36" spans="1:6" x14ac:dyDescent="0.35">
      <c r="A36" s="36" t="s">
        <v>75</v>
      </c>
      <c r="B36" s="37">
        <v>75.17730496453899</v>
      </c>
      <c r="D36" s="36" t="s">
        <v>75</v>
      </c>
      <c r="E36" s="37">
        <v>75.17730496453899</v>
      </c>
      <c r="F36" t="str">
        <f t="shared" si="0"/>
        <v>green</v>
      </c>
    </row>
    <row r="37" spans="1:6" x14ac:dyDescent="0.35">
      <c r="A37" s="36" t="s">
        <v>77</v>
      </c>
      <c r="B37" s="37">
        <v>59.219858156028337</v>
      </c>
      <c r="D37" s="36" t="s">
        <v>77</v>
      </c>
      <c r="E37" s="37">
        <v>59.219858156028337</v>
      </c>
      <c r="F37" t="str">
        <f t="shared" si="0"/>
        <v>yellow</v>
      </c>
    </row>
    <row r="38" spans="1:6" x14ac:dyDescent="0.35">
      <c r="A38" s="36" t="s">
        <v>79</v>
      </c>
      <c r="B38" s="37">
        <v>79.314420803782497</v>
      </c>
      <c r="D38" s="36" t="s">
        <v>79</v>
      </c>
      <c r="E38" s="37">
        <v>79.314420803782497</v>
      </c>
      <c r="F38" t="str">
        <f t="shared" si="0"/>
        <v>green</v>
      </c>
    </row>
    <row r="39" spans="1:6" x14ac:dyDescent="0.35">
      <c r="A39" s="36" t="s">
        <v>135</v>
      </c>
      <c r="B39" s="37">
        <v>2378.7234042553177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999"/>
  <sheetViews>
    <sheetView workbookViewId="0">
      <selection activeCell="J14" sqref="J14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8.45312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94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9.1</v>
      </c>
      <c r="E2" s="4">
        <v>0</v>
      </c>
      <c r="F2" s="6">
        <f t="shared" ref="F2:F106" si="0">PERCENTILE(D$2:D$106,0.975)</f>
        <v>16.919999999999987</v>
      </c>
      <c r="G2" s="6">
        <f t="shared" ref="G2:G70" si="1">((D2-F2)/(E2-F2))*100</f>
        <v>46.217494089834474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>
        <v>7.9</v>
      </c>
      <c r="E3" s="4">
        <v>0</v>
      </c>
      <c r="F3" s="6">
        <f t="shared" si="0"/>
        <v>16.919999999999987</v>
      </c>
      <c r="G3" s="6">
        <f t="shared" si="1"/>
        <v>53.309692671394757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>
        <v>10.6</v>
      </c>
      <c r="E4" s="4">
        <v>0</v>
      </c>
      <c r="F4" s="6">
        <f t="shared" si="0"/>
        <v>16.919999999999987</v>
      </c>
      <c r="G4" s="6">
        <f t="shared" si="1"/>
        <v>37.352245862884118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4.0999999999999996</v>
      </c>
      <c r="E5" s="4">
        <v>0</v>
      </c>
      <c r="F5" s="6">
        <f t="shared" si="0"/>
        <v>16.919999999999987</v>
      </c>
      <c r="G5" s="6">
        <f t="shared" si="1"/>
        <v>75.768321513002348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3.3</v>
      </c>
      <c r="E6" s="4">
        <v>0</v>
      </c>
      <c r="F6" s="6">
        <f t="shared" si="0"/>
        <v>16.919999999999987</v>
      </c>
      <c r="G6" s="6">
        <f t="shared" si="1"/>
        <v>80.496453900709199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6</v>
      </c>
      <c r="E7" s="4">
        <v>0</v>
      </c>
      <c r="F7" s="6">
        <f t="shared" si="0"/>
        <v>16.919999999999987</v>
      </c>
      <c r="G7" s="6">
        <f t="shared" si="1"/>
        <v>64.539007092198545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5.7</v>
      </c>
      <c r="E8" s="4">
        <v>0</v>
      </c>
      <c r="F8" s="6">
        <f t="shared" si="0"/>
        <v>16.919999999999987</v>
      </c>
      <c r="G8" s="6">
        <f t="shared" si="1"/>
        <v>66.312056737588634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4.8</v>
      </c>
      <c r="E9" s="4">
        <v>0</v>
      </c>
      <c r="F9" s="6">
        <f t="shared" si="0"/>
        <v>16.919999999999987</v>
      </c>
      <c r="G9" s="6">
        <f t="shared" si="1"/>
        <v>71.631205673758842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10.6</v>
      </c>
      <c r="E10" s="4">
        <v>0</v>
      </c>
      <c r="F10" s="6">
        <f t="shared" si="0"/>
        <v>16.919999999999987</v>
      </c>
      <c r="G10" s="6">
        <f t="shared" si="1"/>
        <v>37.352245862884118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4.0999999999999996</v>
      </c>
      <c r="E11" s="4">
        <v>0</v>
      </c>
      <c r="F11" s="6">
        <f t="shared" si="0"/>
        <v>16.919999999999987</v>
      </c>
      <c r="G11" s="6">
        <f t="shared" si="1"/>
        <v>75.768321513002348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3.6</v>
      </c>
      <c r="E12" s="4">
        <v>0</v>
      </c>
      <c r="F12" s="6">
        <f t="shared" si="0"/>
        <v>16.919999999999987</v>
      </c>
      <c r="G12" s="6">
        <f t="shared" si="1"/>
        <v>78.723404255319139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7.8</v>
      </c>
      <c r="E13" s="4">
        <v>0</v>
      </c>
      <c r="F13" s="6">
        <f t="shared" si="0"/>
        <v>16.919999999999987</v>
      </c>
      <c r="G13" s="6">
        <f t="shared" si="1"/>
        <v>53.900709219858122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4.5999999999999996</v>
      </c>
      <c r="E14" s="4">
        <v>0</v>
      </c>
      <c r="F14" s="6">
        <f t="shared" si="0"/>
        <v>16.919999999999987</v>
      </c>
      <c r="G14" s="6">
        <f t="shared" si="1"/>
        <v>72.813238770685558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4.0999999999999996</v>
      </c>
      <c r="E15" s="4">
        <v>0</v>
      </c>
      <c r="F15" s="6">
        <f t="shared" si="0"/>
        <v>16.919999999999987</v>
      </c>
      <c r="G15" s="6">
        <f t="shared" si="1"/>
        <v>75.768321513002348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9.6</v>
      </c>
      <c r="E16" s="4">
        <v>0</v>
      </c>
      <c r="F16" s="6">
        <f t="shared" si="0"/>
        <v>16.919999999999987</v>
      </c>
      <c r="G16" s="6">
        <f t="shared" si="1"/>
        <v>43.262411347517691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>
        <v>7.1</v>
      </c>
      <c r="E17" s="4">
        <v>0</v>
      </c>
      <c r="F17" s="6">
        <f t="shared" si="0"/>
        <v>16.919999999999987</v>
      </c>
      <c r="G17" s="6">
        <f t="shared" si="1"/>
        <v>58.037825059101621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>
        <v>1.5</v>
      </c>
      <c r="E18" s="4">
        <v>0</v>
      </c>
      <c r="F18" s="6">
        <f t="shared" si="0"/>
        <v>16.919999999999987</v>
      </c>
      <c r="G18" s="6">
        <f t="shared" si="1"/>
        <v>91.134751773049643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>
        <v>7.4</v>
      </c>
      <c r="E19" s="4">
        <v>0</v>
      </c>
      <c r="F19" s="6">
        <f t="shared" si="0"/>
        <v>16.919999999999987</v>
      </c>
      <c r="G19" s="6">
        <f t="shared" si="1"/>
        <v>56.264775413711554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2.5</v>
      </c>
      <c r="E20" s="4">
        <v>0</v>
      </c>
      <c r="F20" s="6">
        <f t="shared" si="0"/>
        <v>16.919999999999987</v>
      </c>
      <c r="G20" s="6">
        <f t="shared" si="1"/>
        <v>85.224586288416063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1.8</v>
      </c>
      <c r="E21" s="4">
        <v>0</v>
      </c>
      <c r="F21" s="6">
        <f t="shared" si="0"/>
        <v>16.919999999999987</v>
      </c>
      <c r="G21" s="6">
        <f t="shared" si="1"/>
        <v>89.361702127659555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6.1</v>
      </c>
      <c r="E22" s="4">
        <v>0</v>
      </c>
      <c r="F22" s="6">
        <f t="shared" si="0"/>
        <v>16.919999999999987</v>
      </c>
      <c r="G22" s="6">
        <f t="shared" si="1"/>
        <v>63.947990543735202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4.2</v>
      </c>
      <c r="E23" s="4">
        <v>0</v>
      </c>
      <c r="F23" s="6">
        <f t="shared" si="0"/>
        <v>16.919999999999987</v>
      </c>
      <c r="G23" s="6">
        <f t="shared" si="1"/>
        <v>75.17730496453899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5.2</v>
      </c>
      <c r="E24" s="4">
        <v>0</v>
      </c>
      <c r="F24" s="6">
        <f t="shared" si="0"/>
        <v>16.919999999999987</v>
      </c>
      <c r="G24" s="6">
        <f t="shared" si="1"/>
        <v>69.26713947990541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3.4</v>
      </c>
      <c r="E25" s="4">
        <v>0</v>
      </c>
      <c r="F25" s="6">
        <f t="shared" si="0"/>
        <v>16.919999999999987</v>
      </c>
      <c r="G25" s="6">
        <f t="shared" si="1"/>
        <v>79.905437352245841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4.2</v>
      </c>
      <c r="E26" s="4">
        <v>0</v>
      </c>
      <c r="F26" s="6">
        <f t="shared" si="0"/>
        <v>16.919999999999987</v>
      </c>
      <c r="G26" s="6">
        <f t="shared" si="1"/>
        <v>75.17730496453899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5.2</v>
      </c>
      <c r="E27" s="4">
        <v>0</v>
      </c>
      <c r="F27" s="6">
        <f t="shared" si="0"/>
        <v>16.919999999999987</v>
      </c>
      <c r="G27" s="6">
        <f t="shared" si="1"/>
        <v>69.26713947990541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3.4</v>
      </c>
      <c r="E28" s="4">
        <v>0</v>
      </c>
      <c r="F28" s="6">
        <f t="shared" si="0"/>
        <v>16.919999999999987</v>
      </c>
      <c r="G28" s="6">
        <f t="shared" si="1"/>
        <v>79.905437352245841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10.5</v>
      </c>
      <c r="E29" s="4">
        <v>0</v>
      </c>
      <c r="F29" s="6">
        <f t="shared" si="0"/>
        <v>16.919999999999987</v>
      </c>
      <c r="G29" s="6">
        <f t="shared" si="1"/>
        <v>37.943262411347476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10</v>
      </c>
      <c r="E30" s="4">
        <v>0</v>
      </c>
      <c r="F30" s="6">
        <f t="shared" si="0"/>
        <v>16.919999999999987</v>
      </c>
      <c r="G30" s="6">
        <f t="shared" si="1"/>
        <v>40.898345153664259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10.9</v>
      </c>
      <c r="E31" s="4">
        <v>0</v>
      </c>
      <c r="F31" s="6">
        <f t="shared" si="0"/>
        <v>16.919999999999987</v>
      </c>
      <c r="G31" s="6">
        <f t="shared" si="1"/>
        <v>35.579196217494044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2.2000000000000002</v>
      </c>
      <c r="E32" s="4">
        <v>0</v>
      </c>
      <c r="F32" s="6">
        <f t="shared" si="0"/>
        <v>16.919999999999987</v>
      </c>
      <c r="G32" s="6">
        <f t="shared" si="1"/>
        <v>86.997635933806137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0.8</v>
      </c>
      <c r="E33" s="4">
        <v>0</v>
      </c>
      <c r="F33" s="6">
        <f t="shared" si="0"/>
        <v>16.919999999999987</v>
      </c>
      <c r="G33" s="6">
        <f t="shared" si="1"/>
        <v>95.271867612293136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4.5999999999999996</v>
      </c>
      <c r="E34" s="4">
        <v>0</v>
      </c>
      <c r="F34" s="6">
        <f t="shared" si="0"/>
        <v>16.919999999999987</v>
      </c>
      <c r="G34" s="6">
        <f t="shared" si="1"/>
        <v>72.813238770685558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6.3</v>
      </c>
      <c r="E35" s="4">
        <v>0</v>
      </c>
      <c r="F35" s="6">
        <f t="shared" si="0"/>
        <v>16.919999999999987</v>
      </c>
      <c r="G35" s="6">
        <f t="shared" si="1"/>
        <v>62.765957446808471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5.4</v>
      </c>
      <c r="E36" s="4">
        <v>0</v>
      </c>
      <c r="F36" s="6">
        <f t="shared" si="0"/>
        <v>16.919999999999987</v>
      </c>
      <c r="G36" s="6">
        <f t="shared" si="1"/>
        <v>68.085106382978694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8.1</v>
      </c>
      <c r="E37" s="4">
        <v>0</v>
      </c>
      <c r="F37" s="6">
        <f t="shared" si="0"/>
        <v>16.919999999999987</v>
      </c>
      <c r="G37" s="6">
        <f t="shared" si="1"/>
        <v>52.127659574468055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3.3</v>
      </c>
      <c r="E38" s="4">
        <v>0</v>
      </c>
      <c r="F38" s="6">
        <f t="shared" si="0"/>
        <v>16.919999999999987</v>
      </c>
      <c r="G38" s="6">
        <f t="shared" si="1"/>
        <v>80.496453900709199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3</v>
      </c>
      <c r="E39" s="4">
        <v>0</v>
      </c>
      <c r="F39" s="6">
        <f t="shared" si="0"/>
        <v>16.919999999999987</v>
      </c>
      <c r="G39" s="6">
        <f t="shared" si="1"/>
        <v>82.269503546099273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6.9</v>
      </c>
      <c r="E40" s="4">
        <v>0</v>
      </c>
      <c r="F40" s="6">
        <f t="shared" si="0"/>
        <v>16.919999999999987</v>
      </c>
      <c r="G40" s="6">
        <f t="shared" si="1"/>
        <v>59.219858156028337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5.9</v>
      </c>
      <c r="E41" s="4">
        <v>0</v>
      </c>
      <c r="F41" s="6">
        <f t="shared" si="0"/>
        <v>16.919999999999987</v>
      </c>
      <c r="G41" s="6">
        <f t="shared" si="1"/>
        <v>65.130023640661918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4.3</v>
      </c>
      <c r="E42" s="4">
        <v>0</v>
      </c>
      <c r="F42" s="6">
        <f t="shared" si="0"/>
        <v>16.919999999999987</v>
      </c>
      <c r="G42" s="6">
        <f t="shared" si="1"/>
        <v>74.586288416075632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13.3</v>
      </c>
      <c r="E43" s="4">
        <v>0</v>
      </c>
      <c r="F43" s="6">
        <f t="shared" si="0"/>
        <v>16.919999999999987</v>
      </c>
      <c r="G43" s="6">
        <f t="shared" si="1"/>
        <v>21.394799054373458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3.1</v>
      </c>
      <c r="E44" s="4">
        <v>0</v>
      </c>
      <c r="F44" s="6">
        <f t="shared" si="0"/>
        <v>16.919999999999987</v>
      </c>
      <c r="G44" s="6">
        <f t="shared" si="1"/>
        <v>81.678486997635929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1.9</v>
      </c>
      <c r="E45" s="4">
        <v>0</v>
      </c>
      <c r="F45" s="6">
        <f t="shared" si="0"/>
        <v>16.919999999999987</v>
      </c>
      <c r="G45" s="6">
        <f t="shared" si="1"/>
        <v>88.770685579196211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9.3000000000000007</v>
      </c>
      <c r="E46" s="4">
        <v>0</v>
      </c>
      <c r="F46" s="6">
        <f t="shared" si="0"/>
        <v>16.919999999999987</v>
      </c>
      <c r="G46" s="6">
        <f t="shared" si="1"/>
        <v>45.035460992907758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2.7</v>
      </c>
      <c r="E47" s="4">
        <v>0</v>
      </c>
      <c r="F47" s="6">
        <f t="shared" si="0"/>
        <v>16.919999999999987</v>
      </c>
      <c r="G47" s="6">
        <f t="shared" si="1"/>
        <v>84.042553191489361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2.1</v>
      </c>
      <c r="E48" s="4">
        <v>0</v>
      </c>
      <c r="F48" s="6">
        <f t="shared" si="0"/>
        <v>16.919999999999987</v>
      </c>
      <c r="G48" s="6">
        <f t="shared" si="1"/>
        <v>87.588652482269495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3.8</v>
      </c>
      <c r="E49" s="4">
        <v>0</v>
      </c>
      <c r="F49" s="6">
        <f t="shared" si="0"/>
        <v>16.919999999999987</v>
      </c>
      <c r="G49" s="6">
        <f t="shared" si="1"/>
        <v>77.541371158392408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10.1</v>
      </c>
      <c r="E50" s="4">
        <v>0</v>
      </c>
      <c r="F50" s="6">
        <f t="shared" si="0"/>
        <v>16.919999999999987</v>
      </c>
      <c r="G50" s="6">
        <f t="shared" si="1"/>
        <v>40.307328605200901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8.9</v>
      </c>
      <c r="E51" s="4">
        <v>0</v>
      </c>
      <c r="F51" s="6">
        <f t="shared" si="0"/>
        <v>16.919999999999987</v>
      </c>
      <c r="G51" s="6">
        <f t="shared" si="1"/>
        <v>47.399527186761183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11.6</v>
      </c>
      <c r="E52" s="4">
        <v>0</v>
      </c>
      <c r="F52" s="6">
        <f t="shared" si="0"/>
        <v>16.919999999999987</v>
      </c>
      <c r="G52" s="6">
        <f t="shared" si="1"/>
        <v>31.442080378250541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13.4</v>
      </c>
      <c r="E53" s="4">
        <v>0</v>
      </c>
      <c r="F53" s="6">
        <f t="shared" si="0"/>
        <v>16.919999999999987</v>
      </c>
      <c r="G53" s="6">
        <f t="shared" si="1"/>
        <v>20.803782505910103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3.2</v>
      </c>
      <c r="E54" s="4">
        <v>0</v>
      </c>
      <c r="F54" s="6">
        <f t="shared" si="0"/>
        <v>16.919999999999987</v>
      </c>
      <c r="G54" s="6">
        <f t="shared" si="1"/>
        <v>81.087470449172571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16.399999999999999</v>
      </c>
      <c r="E55" s="4">
        <v>0</v>
      </c>
      <c r="F55" s="6">
        <f t="shared" si="0"/>
        <v>16.919999999999987</v>
      </c>
      <c r="G55" s="6">
        <f t="shared" si="1"/>
        <v>3.0732860520093932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1.9</v>
      </c>
      <c r="E56" s="4">
        <v>0</v>
      </c>
      <c r="F56" s="6">
        <f t="shared" si="0"/>
        <v>16.919999999999987</v>
      </c>
      <c r="G56" s="6">
        <f t="shared" si="1"/>
        <v>88.770685579196211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1.1000000000000001</v>
      </c>
      <c r="E57" s="4">
        <v>0</v>
      </c>
      <c r="F57" s="6">
        <f t="shared" si="0"/>
        <v>16.919999999999987</v>
      </c>
      <c r="G57" s="6">
        <f t="shared" si="1"/>
        <v>93.498817966903076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4.7</v>
      </c>
      <c r="E58" s="4">
        <v>0</v>
      </c>
      <c r="F58" s="6">
        <f t="shared" si="0"/>
        <v>16.919999999999987</v>
      </c>
      <c r="G58" s="6">
        <f t="shared" si="1"/>
        <v>72.222222222222214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3.7</v>
      </c>
      <c r="E59" s="4">
        <v>0</v>
      </c>
      <c r="F59" s="6">
        <f t="shared" si="0"/>
        <v>16.919999999999987</v>
      </c>
      <c r="G59" s="6">
        <f t="shared" si="1"/>
        <v>78.132387706855781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2.2000000000000002</v>
      </c>
      <c r="E60" s="4">
        <v>0</v>
      </c>
      <c r="F60" s="6">
        <f t="shared" si="0"/>
        <v>16.919999999999987</v>
      </c>
      <c r="G60" s="6">
        <f t="shared" si="1"/>
        <v>86.997635933806137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6.5</v>
      </c>
      <c r="E61" s="4">
        <v>0</v>
      </c>
      <c r="F61" s="6">
        <f t="shared" si="0"/>
        <v>16.919999999999987</v>
      </c>
      <c r="G61" s="6">
        <f t="shared" si="1"/>
        <v>61.583924349881769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5.6</v>
      </c>
      <c r="E62" s="4">
        <v>0</v>
      </c>
      <c r="F62" s="6">
        <f t="shared" si="0"/>
        <v>16.919999999999987</v>
      </c>
      <c r="G62" s="6">
        <f t="shared" si="1"/>
        <v>66.903073286051978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3.8</v>
      </c>
      <c r="E63" s="4">
        <v>0</v>
      </c>
      <c r="F63" s="6">
        <f t="shared" si="0"/>
        <v>16.919999999999987</v>
      </c>
      <c r="G63" s="6">
        <f t="shared" si="1"/>
        <v>77.541371158392408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9.9</v>
      </c>
      <c r="E64" s="4">
        <v>0</v>
      </c>
      <c r="F64" s="6">
        <f t="shared" si="0"/>
        <v>16.919999999999987</v>
      </c>
      <c r="G64" s="6">
        <f t="shared" si="1"/>
        <v>41.489361702127617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1.7</v>
      </c>
      <c r="E65" s="4">
        <v>0</v>
      </c>
      <c r="F65" s="6">
        <f t="shared" si="0"/>
        <v>16.919999999999987</v>
      </c>
      <c r="G65" s="6">
        <f t="shared" si="1"/>
        <v>89.952718676122927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0.7</v>
      </c>
      <c r="E66" s="4">
        <v>0</v>
      </c>
      <c r="F66" s="6">
        <f t="shared" si="0"/>
        <v>16.919999999999987</v>
      </c>
      <c r="G66" s="6">
        <f t="shared" si="1"/>
        <v>95.862884160756494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7.1</v>
      </c>
      <c r="E67" s="4">
        <v>0</v>
      </c>
      <c r="F67" s="6">
        <f t="shared" si="0"/>
        <v>16.919999999999987</v>
      </c>
      <c r="G67" s="6">
        <f t="shared" si="1"/>
        <v>58.037825059101621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3.5</v>
      </c>
      <c r="E68" s="4">
        <v>0</v>
      </c>
      <c r="F68" s="6">
        <f t="shared" si="0"/>
        <v>16.919999999999987</v>
      </c>
      <c r="G68" s="6">
        <f t="shared" si="1"/>
        <v>79.314420803782497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2.7</v>
      </c>
      <c r="E69" s="4">
        <v>0</v>
      </c>
      <c r="F69" s="6">
        <f t="shared" si="0"/>
        <v>16.919999999999987</v>
      </c>
      <c r="G69" s="6">
        <f t="shared" si="1"/>
        <v>84.042553191489361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4.4000000000000004</v>
      </c>
      <c r="E70" s="4">
        <v>0</v>
      </c>
      <c r="F70" s="6">
        <f t="shared" si="0"/>
        <v>16.919999999999987</v>
      </c>
      <c r="G70" s="6">
        <f t="shared" si="1"/>
        <v>73.99527186761226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19.2</v>
      </c>
      <c r="E71" s="4">
        <v>0</v>
      </c>
      <c r="F71" s="6">
        <f t="shared" si="0"/>
        <v>16.919999999999987</v>
      </c>
      <c r="G71" s="6">
        <v>0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17.7</v>
      </c>
      <c r="E72" s="4">
        <v>0</v>
      </c>
      <c r="F72" s="6">
        <f t="shared" si="0"/>
        <v>16.919999999999987</v>
      </c>
      <c r="G72" s="6">
        <v>0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24</v>
      </c>
      <c r="E73" s="4">
        <v>0</v>
      </c>
      <c r="F73" s="6">
        <f t="shared" si="0"/>
        <v>16.919999999999987</v>
      </c>
      <c r="G73" s="6">
        <v>0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6.3</v>
      </c>
      <c r="E74" s="4">
        <v>0</v>
      </c>
      <c r="F74" s="6">
        <f t="shared" si="0"/>
        <v>16.919999999999987</v>
      </c>
      <c r="G74" s="6">
        <f t="shared" ref="G74:G106" si="2">((D74-F74)/(E74-F74))*100</f>
        <v>62.765957446808471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5.8</v>
      </c>
      <c r="E75" s="4">
        <v>0</v>
      </c>
      <c r="F75" s="6">
        <f t="shared" si="0"/>
        <v>16.919999999999987</v>
      </c>
      <c r="G75" s="6">
        <f t="shared" si="2"/>
        <v>65.721040189125262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6.3</v>
      </c>
      <c r="E76" s="4">
        <v>0</v>
      </c>
      <c r="F76" s="6">
        <f t="shared" si="0"/>
        <v>16.919999999999987</v>
      </c>
      <c r="G76" s="6">
        <f t="shared" si="2"/>
        <v>62.765957446808471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5.3</v>
      </c>
      <c r="E77" s="4">
        <v>0</v>
      </c>
      <c r="F77" s="6">
        <f t="shared" si="0"/>
        <v>16.919999999999987</v>
      </c>
      <c r="G77" s="6">
        <f t="shared" si="2"/>
        <v>68.676122931442052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4.9000000000000004</v>
      </c>
      <c r="E78" s="4">
        <v>0</v>
      </c>
      <c r="F78" s="6">
        <f t="shared" si="0"/>
        <v>16.919999999999987</v>
      </c>
      <c r="G78" s="6">
        <f t="shared" si="2"/>
        <v>71.040189125295484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7.8</v>
      </c>
      <c r="E79" s="4">
        <v>0</v>
      </c>
      <c r="F79" s="6">
        <f t="shared" si="0"/>
        <v>16.919999999999987</v>
      </c>
      <c r="G79" s="6">
        <f t="shared" si="2"/>
        <v>53.900709219858122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6.7</v>
      </c>
      <c r="E80" s="4">
        <v>0</v>
      </c>
      <c r="F80" s="6">
        <f t="shared" si="0"/>
        <v>16.919999999999987</v>
      </c>
      <c r="G80" s="6">
        <f t="shared" si="2"/>
        <v>60.401891252955053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6</v>
      </c>
      <c r="E81" s="4">
        <v>0</v>
      </c>
      <c r="F81" s="6">
        <f t="shared" si="0"/>
        <v>16.919999999999987</v>
      </c>
      <c r="G81" s="6">
        <f t="shared" si="2"/>
        <v>64.539007092198545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7.2</v>
      </c>
      <c r="E82" s="4">
        <v>0</v>
      </c>
      <c r="F82" s="6">
        <f t="shared" si="0"/>
        <v>16.919999999999987</v>
      </c>
      <c r="G82" s="6">
        <f t="shared" si="2"/>
        <v>57.44680851063827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6.2</v>
      </c>
      <c r="E83" s="4">
        <v>0</v>
      </c>
      <c r="F83" s="6">
        <f t="shared" si="0"/>
        <v>16.919999999999987</v>
      </c>
      <c r="G83" s="6">
        <f t="shared" si="2"/>
        <v>63.356973995271851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6.3</v>
      </c>
      <c r="E84" s="4">
        <v>0</v>
      </c>
      <c r="F84" s="6">
        <f t="shared" si="0"/>
        <v>16.919999999999987</v>
      </c>
      <c r="G84" s="6">
        <f t="shared" si="2"/>
        <v>62.765957446808471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6.1</v>
      </c>
      <c r="E85" s="4">
        <v>0</v>
      </c>
      <c r="F85" s="6">
        <f t="shared" si="0"/>
        <v>16.919999999999987</v>
      </c>
      <c r="G85" s="6">
        <f t="shared" si="2"/>
        <v>63.947990543735202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4.7</v>
      </c>
      <c r="E86" s="4">
        <v>0</v>
      </c>
      <c r="F86" s="6">
        <f t="shared" si="0"/>
        <v>16.919999999999987</v>
      </c>
      <c r="G86" s="6">
        <f t="shared" si="2"/>
        <v>72.222222222222214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3.5</v>
      </c>
      <c r="E87" s="4">
        <v>0</v>
      </c>
      <c r="F87" s="6">
        <f t="shared" si="0"/>
        <v>16.919999999999987</v>
      </c>
      <c r="G87" s="6">
        <f t="shared" si="2"/>
        <v>79.314420803782497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10.199999999999999</v>
      </c>
      <c r="E88" s="4">
        <v>0</v>
      </c>
      <c r="F88" s="6">
        <f t="shared" si="0"/>
        <v>16.919999999999987</v>
      </c>
      <c r="G88" s="6">
        <f t="shared" si="2"/>
        <v>39.716312056737543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1.1000000000000001</v>
      </c>
      <c r="E89" s="4">
        <v>0</v>
      </c>
      <c r="F89" s="6">
        <f t="shared" si="0"/>
        <v>16.919999999999987</v>
      </c>
      <c r="G89" s="6">
        <f t="shared" si="2"/>
        <v>93.498817966903076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0.5</v>
      </c>
      <c r="E90" s="4">
        <v>0</v>
      </c>
      <c r="F90" s="6">
        <f t="shared" si="0"/>
        <v>16.919999999999987</v>
      </c>
      <c r="G90" s="6">
        <f t="shared" si="2"/>
        <v>97.04491725768321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3</v>
      </c>
      <c r="E91" s="4">
        <v>0</v>
      </c>
      <c r="F91" s="6">
        <f t="shared" si="0"/>
        <v>16.919999999999987</v>
      </c>
      <c r="G91" s="6">
        <f t="shared" si="2"/>
        <v>82.269503546099273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5.2</v>
      </c>
      <c r="E92" s="4">
        <v>0</v>
      </c>
      <c r="F92" s="6">
        <f t="shared" si="0"/>
        <v>16.919999999999987</v>
      </c>
      <c r="G92" s="6">
        <f t="shared" si="2"/>
        <v>69.26713947990541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4.8</v>
      </c>
      <c r="E93" s="4">
        <v>0</v>
      </c>
      <c r="F93" s="6">
        <f t="shared" si="0"/>
        <v>16.919999999999987</v>
      </c>
      <c r="G93" s="6">
        <f t="shared" si="2"/>
        <v>71.631205673758842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5.8</v>
      </c>
      <c r="E94" s="4">
        <v>0</v>
      </c>
      <c r="F94" s="6">
        <f t="shared" si="0"/>
        <v>16.919999999999987</v>
      </c>
      <c r="G94" s="6">
        <f t="shared" si="2"/>
        <v>65.721040189125262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3.2</v>
      </c>
      <c r="E95" s="4">
        <v>0</v>
      </c>
      <c r="F95" s="6">
        <f t="shared" si="0"/>
        <v>16.919999999999987</v>
      </c>
      <c r="G95" s="6">
        <f t="shared" si="2"/>
        <v>81.087470449172571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2.9</v>
      </c>
      <c r="E96" s="4">
        <v>0</v>
      </c>
      <c r="F96" s="6">
        <f t="shared" si="0"/>
        <v>16.919999999999987</v>
      </c>
      <c r="G96" s="6">
        <f t="shared" si="2"/>
        <v>82.860520094562631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4.5999999999999996</v>
      </c>
      <c r="E97" s="4">
        <v>0</v>
      </c>
      <c r="F97" s="6">
        <f t="shared" si="0"/>
        <v>16.919999999999987</v>
      </c>
      <c r="G97" s="6">
        <f t="shared" si="2"/>
        <v>72.813238770685558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4.2</v>
      </c>
      <c r="E98" s="4">
        <v>0</v>
      </c>
      <c r="F98" s="6">
        <f t="shared" si="0"/>
        <v>16.919999999999987</v>
      </c>
      <c r="G98" s="6">
        <f t="shared" si="2"/>
        <v>75.17730496453899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3.3</v>
      </c>
      <c r="E99" s="4">
        <v>0</v>
      </c>
      <c r="F99" s="6">
        <f t="shared" si="0"/>
        <v>16.919999999999987</v>
      </c>
      <c r="G99" s="6">
        <f t="shared" si="2"/>
        <v>80.496453900709199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8</v>
      </c>
      <c r="E100" s="4">
        <v>0</v>
      </c>
      <c r="F100" s="6">
        <f t="shared" si="0"/>
        <v>16.919999999999987</v>
      </c>
      <c r="G100" s="6">
        <f t="shared" si="2"/>
        <v>52.718676122931406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6.9</v>
      </c>
      <c r="E101" s="4">
        <v>0</v>
      </c>
      <c r="F101" s="6">
        <f t="shared" si="0"/>
        <v>16.919999999999987</v>
      </c>
      <c r="G101" s="6">
        <f t="shared" si="2"/>
        <v>59.219858156028337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5.5</v>
      </c>
      <c r="E102" s="4">
        <v>0</v>
      </c>
      <c r="F102" s="6">
        <f t="shared" si="0"/>
        <v>16.919999999999987</v>
      </c>
      <c r="G102" s="6">
        <f t="shared" si="2"/>
        <v>67.49408983451535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10.5</v>
      </c>
      <c r="E103" s="4">
        <v>0</v>
      </c>
      <c r="F103" s="6">
        <f t="shared" si="0"/>
        <v>16.919999999999987</v>
      </c>
      <c r="G103" s="6">
        <f t="shared" si="2"/>
        <v>37.943262411347476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3.5</v>
      </c>
      <c r="E104" s="4">
        <v>0</v>
      </c>
      <c r="F104" s="6">
        <f t="shared" si="0"/>
        <v>16.919999999999987</v>
      </c>
      <c r="G104" s="6">
        <f t="shared" si="2"/>
        <v>79.314420803782497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3.2</v>
      </c>
      <c r="E105" s="4">
        <v>0</v>
      </c>
      <c r="F105" s="6">
        <f t="shared" si="0"/>
        <v>16.919999999999987</v>
      </c>
      <c r="G105" s="6">
        <f t="shared" si="2"/>
        <v>81.087470449172571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4.4000000000000004</v>
      </c>
      <c r="E106" s="4">
        <v>0</v>
      </c>
      <c r="F106" s="6">
        <f t="shared" si="0"/>
        <v>16.919999999999987</v>
      </c>
      <c r="G106" s="6">
        <f t="shared" si="2"/>
        <v>73.99527186761226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9848-95D3-465B-B0BB-89FA016C89BE}">
  <dimension ref="A1:N39"/>
  <sheetViews>
    <sheetView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8.26953125" bestFit="1" customWidth="1"/>
  </cols>
  <sheetData>
    <row r="1" spans="1:14" x14ac:dyDescent="0.35">
      <c r="A1" s="35" t="s">
        <v>2</v>
      </c>
      <c r="B1" t="s">
        <v>9</v>
      </c>
      <c r="D1" s="42" t="s">
        <v>153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142</v>
      </c>
    </row>
    <row r="4" spans="1:14" x14ac:dyDescent="0.35">
      <c r="A4" s="36" t="s">
        <v>8</v>
      </c>
      <c r="B4" s="37">
        <v>88.177908046655318</v>
      </c>
      <c r="D4" s="36" t="s">
        <v>8</v>
      </c>
      <c r="E4" s="37">
        <v>88.177908046655318</v>
      </c>
      <c r="F4" t="str">
        <f>IF(E4&lt;=50,"red",IF(E4&lt;=69, "yellow", IF(E4&lt;=99, "green","blue")))</f>
        <v>green</v>
      </c>
    </row>
    <row r="5" spans="1:14" x14ac:dyDescent="0.35">
      <c r="A5" s="36" t="s">
        <v>13</v>
      </c>
      <c r="B5" s="37">
        <v>65.864596355502101</v>
      </c>
      <c r="D5" s="36" t="s">
        <v>13</v>
      </c>
      <c r="E5" s="37">
        <v>65.864596355502101</v>
      </c>
      <c r="F5" t="str">
        <f t="shared" ref="F5:F38" si="0">IF(E5&lt;=50,"red",IF(E5&lt;=69, "yellow", IF(E5&lt;=99, "green","blue")))</f>
        <v>yellow</v>
      </c>
    </row>
    <row r="6" spans="1:14" x14ac:dyDescent="0.35">
      <c r="A6" s="36" t="s">
        <v>15</v>
      </c>
      <c r="B6" s="37">
        <v>32.929446049358631</v>
      </c>
      <c r="D6" s="36" t="s">
        <v>15</v>
      </c>
      <c r="E6" s="37">
        <v>32.929446049358631</v>
      </c>
      <c r="F6" t="str">
        <f t="shared" si="0"/>
        <v>red</v>
      </c>
    </row>
    <row r="7" spans="1:14" x14ac:dyDescent="0.35">
      <c r="A7" s="36" t="s">
        <v>17</v>
      </c>
      <c r="B7" s="37">
        <v>64.434710504694593</v>
      </c>
      <c r="D7" s="36" t="s">
        <v>17</v>
      </c>
      <c r="E7" s="37">
        <v>64.434710504694593</v>
      </c>
      <c r="F7" t="str">
        <f t="shared" si="0"/>
        <v>yellow</v>
      </c>
    </row>
    <row r="8" spans="1:14" x14ac:dyDescent="0.35">
      <c r="A8" s="36" t="s">
        <v>19</v>
      </c>
      <c r="B8" s="37">
        <v>20.30971435571378</v>
      </c>
      <c r="D8" s="36" t="s">
        <v>19</v>
      </c>
      <c r="E8" s="37">
        <v>20.30971435571378</v>
      </c>
      <c r="F8" t="str">
        <f t="shared" si="0"/>
        <v>red</v>
      </c>
    </row>
    <row r="9" spans="1:14" x14ac:dyDescent="0.35">
      <c r="A9" s="36" t="s">
        <v>21</v>
      </c>
      <c r="B9" s="37">
        <v>94.011669008872843</v>
      </c>
      <c r="D9" s="36" t="s">
        <v>21</v>
      </c>
      <c r="E9" s="37">
        <v>94.011669008872843</v>
      </c>
      <c r="F9" t="str">
        <f t="shared" si="0"/>
        <v>green</v>
      </c>
    </row>
    <row r="10" spans="1:14" x14ac:dyDescent="0.35">
      <c r="A10" s="36" t="s">
        <v>23</v>
      </c>
      <c r="B10" s="37">
        <v>0</v>
      </c>
      <c r="D10" s="36" t="s">
        <v>23</v>
      </c>
      <c r="E10" s="37">
        <v>0</v>
      </c>
      <c r="F10" t="str">
        <f t="shared" si="0"/>
        <v>red</v>
      </c>
    </row>
    <row r="11" spans="1:14" x14ac:dyDescent="0.35">
      <c r="A11" s="36" t="s">
        <v>25</v>
      </c>
      <c r="B11" s="37">
        <v>89.644060220476518</v>
      </c>
      <c r="D11" s="36" t="s">
        <v>25</v>
      </c>
      <c r="E11" s="37">
        <v>89.644060220476518</v>
      </c>
      <c r="F11" t="str">
        <f t="shared" si="0"/>
        <v>green</v>
      </c>
    </row>
    <row r="12" spans="1:14" x14ac:dyDescent="0.35">
      <c r="A12" s="36" t="s">
        <v>27</v>
      </c>
      <c r="B12" s="37">
        <v>95.631308050594839</v>
      </c>
      <c r="D12" s="36" t="s">
        <v>27</v>
      </c>
      <c r="E12" s="37">
        <v>95.631308050594839</v>
      </c>
      <c r="F12" t="str">
        <f t="shared" si="0"/>
        <v>green</v>
      </c>
    </row>
    <row r="13" spans="1:14" x14ac:dyDescent="0.35">
      <c r="A13" s="36" t="s">
        <v>29</v>
      </c>
      <c r="B13" s="37">
        <v>90.025235649194158</v>
      </c>
      <c r="D13" s="36" t="s">
        <v>29</v>
      </c>
      <c r="E13" s="37">
        <v>90.025235649194158</v>
      </c>
      <c r="F13" t="str">
        <f t="shared" si="0"/>
        <v>green</v>
      </c>
    </row>
    <row r="14" spans="1:14" x14ac:dyDescent="0.35">
      <c r="A14" s="36" t="s">
        <v>31</v>
      </c>
      <c r="B14" s="37">
        <v>85.034626333644113</v>
      </c>
      <c r="D14" s="36" t="s">
        <v>31</v>
      </c>
      <c r="E14" s="37">
        <v>85.034626333644113</v>
      </c>
      <c r="F14" t="str">
        <f t="shared" si="0"/>
        <v>green</v>
      </c>
    </row>
    <row r="15" spans="1:14" x14ac:dyDescent="0.35">
      <c r="A15" s="36" t="s">
        <v>33</v>
      </c>
      <c r="B15" s="37">
        <v>60.547265502310168</v>
      </c>
      <c r="D15" s="36" t="s">
        <v>33</v>
      </c>
      <c r="E15" s="37">
        <v>60.547265502310168</v>
      </c>
      <c r="F15" t="str">
        <f t="shared" si="0"/>
        <v>yellow</v>
      </c>
    </row>
    <row r="16" spans="1:14" x14ac:dyDescent="0.35">
      <c r="A16" s="36" t="s">
        <v>35</v>
      </c>
      <c r="B16" s="37">
        <v>89.81439981509692</v>
      </c>
      <c r="D16" s="36" t="s">
        <v>35</v>
      </c>
      <c r="E16" s="37">
        <v>89.81439981509692</v>
      </c>
      <c r="F16" t="str">
        <f t="shared" si="0"/>
        <v>green</v>
      </c>
    </row>
    <row r="17" spans="1:6" x14ac:dyDescent="0.35">
      <c r="A17" s="36" t="s">
        <v>37</v>
      </c>
      <c r="B17" s="37">
        <v>57.5304029240597</v>
      </c>
      <c r="D17" s="36" t="s">
        <v>37</v>
      </c>
      <c r="E17" s="37">
        <v>57.5304029240597</v>
      </c>
      <c r="F17" t="str">
        <f t="shared" si="0"/>
        <v>yellow</v>
      </c>
    </row>
    <row r="18" spans="1:6" x14ac:dyDescent="0.35">
      <c r="A18" s="36" t="s">
        <v>39</v>
      </c>
      <c r="B18" s="37">
        <v>11.549380366685096</v>
      </c>
      <c r="D18" s="36" t="s">
        <v>39</v>
      </c>
      <c r="E18" s="37">
        <v>11.549380366685096</v>
      </c>
      <c r="F18" t="str">
        <f t="shared" si="0"/>
        <v>red</v>
      </c>
    </row>
    <row r="19" spans="1:6" x14ac:dyDescent="0.35">
      <c r="A19" s="36" t="s">
        <v>41</v>
      </c>
      <c r="B19" s="37">
        <v>69.155600250784602</v>
      </c>
      <c r="D19" s="36" t="s">
        <v>41</v>
      </c>
      <c r="E19" s="37">
        <v>69.155600250784602</v>
      </c>
      <c r="F19" t="str">
        <f t="shared" si="0"/>
        <v>green</v>
      </c>
    </row>
    <row r="20" spans="1:6" x14ac:dyDescent="0.35">
      <c r="A20" s="36" t="s">
        <v>43</v>
      </c>
      <c r="B20" s="37">
        <v>89.778288333431263</v>
      </c>
      <c r="D20" s="36" t="s">
        <v>43</v>
      </c>
      <c r="E20" s="37">
        <v>89.778288333431263</v>
      </c>
      <c r="F20" t="str">
        <f t="shared" si="0"/>
        <v>green</v>
      </c>
    </row>
    <row r="21" spans="1:6" x14ac:dyDescent="0.35">
      <c r="A21" s="36" t="s">
        <v>45</v>
      </c>
      <c r="B21" s="37">
        <v>84.703610821364251</v>
      </c>
      <c r="D21" s="36" t="s">
        <v>45</v>
      </c>
      <c r="E21" s="37">
        <v>84.703610821364251</v>
      </c>
      <c r="F21" t="str">
        <f t="shared" si="0"/>
        <v>green</v>
      </c>
    </row>
    <row r="22" spans="1:6" x14ac:dyDescent="0.35">
      <c r="A22" s="36" t="s">
        <v>47</v>
      </c>
      <c r="B22" s="37">
        <v>25.279595422084451</v>
      </c>
      <c r="D22" s="36" t="s">
        <v>47</v>
      </c>
      <c r="E22" s="37">
        <v>25.279595422084451</v>
      </c>
      <c r="F22" t="str">
        <f t="shared" si="0"/>
        <v>red</v>
      </c>
    </row>
    <row r="23" spans="1:6" x14ac:dyDescent="0.35">
      <c r="A23" s="36" t="s">
        <v>49</v>
      </c>
      <c r="B23" s="37">
        <v>78.666520417109027</v>
      </c>
      <c r="D23" s="36" t="s">
        <v>49</v>
      </c>
      <c r="E23" s="37">
        <v>78.666520417109027</v>
      </c>
      <c r="F23" t="str">
        <f t="shared" si="0"/>
        <v>green</v>
      </c>
    </row>
    <row r="24" spans="1:6" x14ac:dyDescent="0.35">
      <c r="A24" s="36" t="s">
        <v>51</v>
      </c>
      <c r="B24" s="37">
        <v>72.941840372186931</v>
      </c>
      <c r="D24" s="36" t="s">
        <v>51</v>
      </c>
      <c r="E24" s="37">
        <v>72.941840372186931</v>
      </c>
      <c r="F24" t="str">
        <f t="shared" si="0"/>
        <v>green</v>
      </c>
    </row>
    <row r="25" spans="1:6" x14ac:dyDescent="0.35">
      <c r="A25" s="36" t="s">
        <v>53</v>
      </c>
      <c r="B25" s="37">
        <v>72.255382778951756</v>
      </c>
      <c r="D25" s="36" t="s">
        <v>53</v>
      </c>
      <c r="E25" s="37">
        <v>72.255382778951756</v>
      </c>
      <c r="F25" t="str">
        <f t="shared" si="0"/>
        <v>green</v>
      </c>
    </row>
    <row r="26" spans="1:6" x14ac:dyDescent="0.35">
      <c r="A26" s="36" t="s">
        <v>55</v>
      </c>
      <c r="B26" s="37">
        <v>74.951026298328301</v>
      </c>
      <c r="D26" s="36" t="s">
        <v>55</v>
      </c>
      <c r="E26" s="37">
        <v>74.951026298328301</v>
      </c>
      <c r="F26" t="str">
        <f t="shared" si="0"/>
        <v>green</v>
      </c>
    </row>
    <row r="27" spans="1:6" x14ac:dyDescent="0.35">
      <c r="A27" s="36" t="s">
        <v>57</v>
      </c>
      <c r="B27" s="37">
        <v>69.950154004047121</v>
      </c>
      <c r="D27" s="36" t="s">
        <v>57</v>
      </c>
      <c r="E27" s="37">
        <v>69.950154004047121</v>
      </c>
      <c r="F27" t="str">
        <f t="shared" si="0"/>
        <v>green</v>
      </c>
    </row>
    <row r="28" spans="1:6" x14ac:dyDescent="0.35">
      <c r="A28" s="36" t="s">
        <v>59</v>
      </c>
      <c r="B28" s="37">
        <v>96.29418574729975</v>
      </c>
      <c r="D28" s="36" t="s">
        <v>59</v>
      </c>
      <c r="E28" s="37">
        <v>96.29418574729975</v>
      </c>
      <c r="F28" t="str">
        <f t="shared" si="0"/>
        <v>green</v>
      </c>
    </row>
    <row r="29" spans="1:6" x14ac:dyDescent="0.35">
      <c r="A29" s="36" t="s">
        <v>61</v>
      </c>
      <c r="B29" s="37">
        <v>14.972201763655571</v>
      </c>
      <c r="D29" s="36" t="s">
        <v>61</v>
      </c>
      <c r="E29" s="37">
        <v>14.972201763655571</v>
      </c>
      <c r="F29" t="str">
        <f t="shared" si="0"/>
        <v>red</v>
      </c>
    </row>
    <row r="30" spans="1:6" x14ac:dyDescent="0.35">
      <c r="A30" s="36" t="s">
        <v>63</v>
      </c>
      <c r="B30" s="37">
        <v>66.392148543159863</v>
      </c>
      <c r="D30" s="36" t="s">
        <v>63</v>
      </c>
      <c r="E30" s="37">
        <v>66.392148543159863</v>
      </c>
      <c r="F30" t="str">
        <f t="shared" si="0"/>
        <v>yellow</v>
      </c>
    </row>
    <row r="31" spans="1:6" x14ac:dyDescent="0.35">
      <c r="A31" s="36" t="s">
        <v>65</v>
      </c>
      <c r="B31" s="37">
        <v>68.575320322567919</v>
      </c>
      <c r="D31" s="36" t="s">
        <v>65</v>
      </c>
      <c r="E31" s="37">
        <v>68.575320322567919</v>
      </c>
      <c r="F31" t="str">
        <f t="shared" si="0"/>
        <v>yellow</v>
      </c>
    </row>
    <row r="32" spans="1:6" x14ac:dyDescent="0.35">
      <c r="A32" s="36" t="s">
        <v>67</v>
      </c>
      <c r="B32" s="37">
        <v>62.267752349168823</v>
      </c>
      <c r="D32" s="36" t="s">
        <v>67</v>
      </c>
      <c r="E32" s="37">
        <v>62.267752349168823</v>
      </c>
      <c r="F32" t="str">
        <f t="shared" si="0"/>
        <v>yellow</v>
      </c>
    </row>
    <row r="33" spans="1:6" x14ac:dyDescent="0.35">
      <c r="A33" s="36" t="s">
        <v>69</v>
      </c>
      <c r="B33" s="37">
        <v>89.972983514203634</v>
      </c>
      <c r="D33" s="36" t="s">
        <v>69</v>
      </c>
      <c r="E33" s="37">
        <v>89.972983514203634</v>
      </c>
      <c r="F33" t="str">
        <f t="shared" si="0"/>
        <v>green</v>
      </c>
    </row>
    <row r="34" spans="1:6" x14ac:dyDescent="0.35">
      <c r="A34" s="36" t="s">
        <v>71</v>
      </c>
      <c r="B34" s="37">
        <v>62.937940185843011</v>
      </c>
      <c r="D34" s="36" t="s">
        <v>71</v>
      </c>
      <c r="E34" s="37">
        <v>62.937940185843011</v>
      </c>
      <c r="F34" t="str">
        <f t="shared" si="0"/>
        <v>yellow</v>
      </c>
    </row>
    <row r="35" spans="1:6" x14ac:dyDescent="0.35">
      <c r="A35" s="36" t="s">
        <v>73</v>
      </c>
      <c r="B35" s="37">
        <v>81.733910621914248</v>
      </c>
      <c r="D35" s="36" t="s">
        <v>73</v>
      </c>
      <c r="E35" s="37">
        <v>81.733910621914248</v>
      </c>
      <c r="F35" t="str">
        <f t="shared" si="0"/>
        <v>green</v>
      </c>
    </row>
    <row r="36" spans="1:6" x14ac:dyDescent="0.35">
      <c r="A36" s="36" t="s">
        <v>75</v>
      </c>
      <c r="B36" s="37">
        <v>50.014380288985471</v>
      </c>
      <c r="D36" s="36" t="s">
        <v>75</v>
      </c>
      <c r="E36" s="37">
        <v>50.014380288985471</v>
      </c>
      <c r="F36" t="str">
        <f t="shared" si="0"/>
        <v>yellow</v>
      </c>
    </row>
    <row r="37" spans="1:6" x14ac:dyDescent="0.35">
      <c r="A37" s="36" t="s">
        <v>77</v>
      </c>
      <c r="B37" s="37">
        <v>88.688274396513293</v>
      </c>
      <c r="D37" s="36" t="s">
        <v>77</v>
      </c>
      <c r="E37" s="37">
        <v>88.688274396513293</v>
      </c>
      <c r="F37" t="str">
        <f t="shared" si="0"/>
        <v>green</v>
      </c>
    </row>
    <row r="38" spans="1:6" x14ac:dyDescent="0.35">
      <c r="A38" s="36" t="s">
        <v>79</v>
      </c>
      <c r="B38" s="37">
        <v>49.167357000352638</v>
      </c>
      <c r="D38" s="36" t="s">
        <v>79</v>
      </c>
      <c r="E38" s="37">
        <v>49.167357000352638</v>
      </c>
      <c r="F38" t="str">
        <f t="shared" si="0"/>
        <v>red</v>
      </c>
    </row>
    <row r="39" spans="1:6" x14ac:dyDescent="0.35">
      <c r="A39" s="36" t="s">
        <v>135</v>
      </c>
      <c r="B39">
        <v>2314.2031966148115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97"/>
  <sheetViews>
    <sheetView workbookViewId="0">
      <selection activeCell="C15" sqref="C15"/>
    </sheetView>
  </sheetViews>
  <sheetFormatPr defaultColWidth="14.453125" defaultRowHeight="15" customHeight="1" x14ac:dyDescent="0.35"/>
  <sheetData>
    <row r="1" spans="1:26" x14ac:dyDescent="0.35">
      <c r="A1" s="23" t="s">
        <v>95</v>
      </c>
      <c r="B1" s="24" t="s">
        <v>1</v>
      </c>
      <c r="C1" s="24" t="s">
        <v>2</v>
      </c>
      <c r="D1" s="24" t="s">
        <v>96</v>
      </c>
      <c r="E1" s="24" t="s">
        <v>97</v>
      </c>
      <c r="F1" s="24" t="s">
        <v>98</v>
      </c>
      <c r="G1" s="24" t="s">
        <v>99</v>
      </c>
      <c r="H1" s="24" t="s">
        <v>100</v>
      </c>
      <c r="I1" s="24" t="s">
        <v>101</v>
      </c>
      <c r="J1" s="24" t="s">
        <v>102</v>
      </c>
      <c r="K1" s="25" t="s">
        <v>103</v>
      </c>
      <c r="L1" s="1" t="s">
        <v>4</v>
      </c>
      <c r="M1" s="26" t="s">
        <v>5</v>
      </c>
      <c r="N1" s="26" t="s">
        <v>104</v>
      </c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35">
      <c r="A2" s="15" t="s">
        <v>7</v>
      </c>
      <c r="B2" s="15" t="s">
        <v>8</v>
      </c>
      <c r="C2" s="15" t="s">
        <v>9</v>
      </c>
      <c r="D2" s="16">
        <v>121540</v>
      </c>
      <c r="E2" s="16">
        <v>94</v>
      </c>
      <c r="F2" s="16">
        <v>54</v>
      </c>
      <c r="G2" s="16">
        <v>599</v>
      </c>
      <c r="H2" s="16">
        <v>95843</v>
      </c>
      <c r="I2" s="16">
        <v>15395</v>
      </c>
      <c r="J2" s="16">
        <f t="shared" ref="J2:J106" si="0">SUM(E2:I2)</f>
        <v>111985</v>
      </c>
      <c r="K2" s="17">
        <f t="shared" ref="K2:K106" si="1">(J2/D2)*100</f>
        <v>92.138390653282869</v>
      </c>
      <c r="L2" s="15">
        <v>100</v>
      </c>
      <c r="M2" s="28">
        <f t="shared" ref="M2:M106" si="2">PERCENTILE(K$2:K$106, 0.025)</f>
        <v>33.500691944009667</v>
      </c>
      <c r="N2" s="28">
        <f t="shared" ref="N2:N19" si="3">((K2-M2)/(L2-M2))*100</f>
        <v>88.177908046655318</v>
      </c>
    </row>
    <row r="3" spans="1:26" x14ac:dyDescent="0.35">
      <c r="A3" s="15" t="s">
        <v>7</v>
      </c>
      <c r="B3" s="15" t="s">
        <v>8</v>
      </c>
      <c r="C3" s="15" t="s">
        <v>10</v>
      </c>
      <c r="D3" s="16">
        <v>76124</v>
      </c>
      <c r="E3" s="16">
        <v>16</v>
      </c>
      <c r="F3" s="16">
        <v>28</v>
      </c>
      <c r="G3" s="16">
        <v>264</v>
      </c>
      <c r="H3" s="16">
        <v>63815</v>
      </c>
      <c r="I3" s="16">
        <v>3720</v>
      </c>
      <c r="J3" s="16">
        <f t="shared" si="0"/>
        <v>67843</v>
      </c>
      <c r="K3" s="17">
        <f t="shared" si="1"/>
        <v>89.121696179916981</v>
      </c>
      <c r="L3" s="15">
        <v>100</v>
      </c>
      <c r="M3" s="28">
        <f t="shared" si="2"/>
        <v>33.500691944009667</v>
      </c>
      <c r="N3" s="28">
        <f t="shared" si="3"/>
        <v>83.641478177601755</v>
      </c>
    </row>
    <row r="4" spans="1:26" x14ac:dyDescent="0.35">
      <c r="A4" s="15" t="s">
        <v>7</v>
      </c>
      <c r="B4" s="15" t="s">
        <v>8</v>
      </c>
      <c r="C4" s="15" t="s">
        <v>11</v>
      </c>
      <c r="D4" s="16">
        <v>45416</v>
      </c>
      <c r="E4" s="16">
        <v>78</v>
      </c>
      <c r="F4" s="16">
        <v>26</v>
      </c>
      <c r="G4" s="16">
        <v>335</v>
      </c>
      <c r="H4" s="16">
        <v>32028</v>
      </c>
      <c r="I4" s="16">
        <v>11675</v>
      </c>
      <c r="J4" s="16">
        <f t="shared" si="0"/>
        <v>44142</v>
      </c>
      <c r="K4" s="17">
        <f t="shared" si="1"/>
        <v>97.19482120838471</v>
      </c>
      <c r="L4" s="15">
        <v>100</v>
      </c>
      <c r="M4" s="28">
        <f t="shared" si="2"/>
        <v>33.500691944009667</v>
      </c>
      <c r="N4" s="28">
        <f t="shared" si="3"/>
        <v>95.781642134902498</v>
      </c>
    </row>
    <row r="5" spans="1:26" x14ac:dyDescent="0.35">
      <c r="A5" s="15" t="s">
        <v>12</v>
      </c>
      <c r="B5" s="15" t="s">
        <v>13</v>
      </c>
      <c r="C5" s="15" t="s">
        <v>9</v>
      </c>
      <c r="D5" s="16">
        <v>23635932</v>
      </c>
      <c r="E5" s="16">
        <v>2513987</v>
      </c>
      <c r="F5" s="16">
        <v>74037</v>
      </c>
      <c r="G5" s="16">
        <v>1190742</v>
      </c>
      <c r="H5" s="16">
        <v>2934989</v>
      </c>
      <c r="I5" s="16">
        <v>11556866</v>
      </c>
      <c r="J5" s="16">
        <f t="shared" si="0"/>
        <v>18270621</v>
      </c>
      <c r="K5" s="17">
        <f t="shared" si="1"/>
        <v>77.300192774289584</v>
      </c>
      <c r="L5" s="15">
        <v>100</v>
      </c>
      <c r="M5" s="28">
        <f t="shared" si="2"/>
        <v>33.500691944009667</v>
      </c>
      <c r="N5" s="28">
        <f t="shared" si="3"/>
        <v>65.864596355502101</v>
      </c>
    </row>
    <row r="6" spans="1:26" x14ac:dyDescent="0.35">
      <c r="A6" s="15" t="s">
        <v>12</v>
      </c>
      <c r="B6" s="15" t="s">
        <v>13</v>
      </c>
      <c r="C6" s="15" t="s">
        <v>10</v>
      </c>
      <c r="D6" s="16">
        <v>15866569</v>
      </c>
      <c r="E6" s="16">
        <v>2179950</v>
      </c>
      <c r="F6" s="16">
        <v>45136</v>
      </c>
      <c r="G6" s="16">
        <v>956129</v>
      </c>
      <c r="H6" s="16">
        <v>1573265</v>
      </c>
      <c r="I6" s="16">
        <v>6435589</v>
      </c>
      <c r="J6" s="16">
        <f t="shared" si="0"/>
        <v>11190069</v>
      </c>
      <c r="K6" s="17">
        <f t="shared" si="1"/>
        <v>70.526079078595998</v>
      </c>
      <c r="L6" s="15">
        <v>100</v>
      </c>
      <c r="M6" s="28">
        <f t="shared" si="2"/>
        <v>33.500691944009667</v>
      </c>
      <c r="N6" s="28">
        <f t="shared" si="3"/>
        <v>55.677853224295383</v>
      </c>
    </row>
    <row r="7" spans="1:26" x14ac:dyDescent="0.35">
      <c r="A7" s="15" t="s">
        <v>12</v>
      </c>
      <c r="B7" s="15" t="s">
        <v>13</v>
      </c>
      <c r="C7" s="15" t="s">
        <v>11</v>
      </c>
      <c r="D7" s="16">
        <v>7769363</v>
      </c>
      <c r="E7" s="16">
        <v>334037</v>
      </c>
      <c r="F7" s="16">
        <v>28901</v>
      </c>
      <c r="G7" s="16">
        <v>234613</v>
      </c>
      <c r="H7" s="16">
        <v>1361724</v>
      </c>
      <c r="I7" s="16">
        <v>5121277</v>
      </c>
      <c r="J7" s="16">
        <f t="shared" si="0"/>
        <v>7080552</v>
      </c>
      <c r="K7" s="17">
        <f t="shared" si="1"/>
        <v>91.134266734608744</v>
      </c>
      <c r="L7" s="15">
        <v>100</v>
      </c>
      <c r="M7" s="28">
        <f t="shared" si="2"/>
        <v>33.500691944009667</v>
      </c>
      <c r="N7" s="28">
        <f t="shared" si="3"/>
        <v>86.667931555127481</v>
      </c>
    </row>
    <row r="8" spans="1:26" x14ac:dyDescent="0.35">
      <c r="A8" s="15" t="s">
        <v>14</v>
      </c>
      <c r="B8" s="15" t="s">
        <v>15</v>
      </c>
      <c r="C8" s="15" t="s">
        <v>9</v>
      </c>
      <c r="D8" s="16">
        <v>339823</v>
      </c>
      <c r="E8" s="16">
        <v>463</v>
      </c>
      <c r="F8" s="16">
        <v>861</v>
      </c>
      <c r="G8" s="16">
        <v>3419</v>
      </c>
      <c r="H8" s="16">
        <v>165637</v>
      </c>
      <c r="I8" s="16">
        <v>17877</v>
      </c>
      <c r="J8" s="16">
        <f t="shared" si="0"/>
        <v>188257</v>
      </c>
      <c r="K8" s="17">
        <f t="shared" si="1"/>
        <v>55.3985457135038</v>
      </c>
      <c r="L8" s="15">
        <v>100</v>
      </c>
      <c r="M8" s="28">
        <f t="shared" si="2"/>
        <v>33.500691944009667</v>
      </c>
      <c r="N8" s="28">
        <f t="shared" si="3"/>
        <v>32.929446049358631</v>
      </c>
    </row>
    <row r="9" spans="1:26" x14ac:dyDescent="0.35">
      <c r="A9" s="15" t="s">
        <v>14</v>
      </c>
      <c r="B9" s="15" t="s">
        <v>15</v>
      </c>
      <c r="C9" s="15" t="s">
        <v>10</v>
      </c>
      <c r="D9" s="16">
        <v>249860</v>
      </c>
      <c r="E9" s="16">
        <v>203</v>
      </c>
      <c r="F9" s="16">
        <v>318</v>
      </c>
      <c r="G9" s="16">
        <v>1898</v>
      </c>
      <c r="H9" s="16">
        <v>106948</v>
      </c>
      <c r="I9" s="16">
        <v>3853</v>
      </c>
      <c r="J9" s="16">
        <f t="shared" si="0"/>
        <v>113220</v>
      </c>
      <c r="K9" s="17">
        <f t="shared" si="1"/>
        <v>45.313375490274552</v>
      </c>
      <c r="L9" s="15">
        <v>100</v>
      </c>
      <c r="M9" s="28">
        <f t="shared" si="2"/>
        <v>33.500691944009667</v>
      </c>
      <c r="N9" s="28">
        <f t="shared" si="3"/>
        <v>17.763618737685178</v>
      </c>
    </row>
    <row r="10" spans="1:26" x14ac:dyDescent="0.35">
      <c r="A10" s="15" t="s">
        <v>14</v>
      </c>
      <c r="B10" s="15" t="s">
        <v>15</v>
      </c>
      <c r="C10" s="15" t="s">
        <v>11</v>
      </c>
      <c r="D10" s="16">
        <v>89963</v>
      </c>
      <c r="E10" s="16">
        <v>260</v>
      </c>
      <c r="F10" s="16">
        <v>543</v>
      </c>
      <c r="G10" s="16">
        <v>1521</v>
      </c>
      <c r="H10" s="16">
        <v>58689</v>
      </c>
      <c r="I10" s="16">
        <v>14024</v>
      </c>
      <c r="J10" s="16">
        <f t="shared" si="0"/>
        <v>75037</v>
      </c>
      <c r="K10" s="17">
        <f t="shared" si="1"/>
        <v>83.408734702044171</v>
      </c>
      <c r="L10" s="15">
        <v>100</v>
      </c>
      <c r="M10" s="28">
        <f t="shared" si="2"/>
        <v>33.500691944009667</v>
      </c>
      <c r="N10" s="28">
        <f t="shared" si="3"/>
        <v>75.050469271068948</v>
      </c>
    </row>
    <row r="11" spans="1:26" x14ac:dyDescent="0.35">
      <c r="A11" s="15" t="s">
        <v>16</v>
      </c>
      <c r="B11" s="15" t="s">
        <v>17</v>
      </c>
      <c r="C11" s="15" t="s">
        <v>9</v>
      </c>
      <c r="D11" s="16">
        <v>8756707</v>
      </c>
      <c r="E11" s="16">
        <v>21488</v>
      </c>
      <c r="F11" s="16">
        <v>13320</v>
      </c>
      <c r="G11" s="16">
        <v>74502</v>
      </c>
      <c r="H11" s="16">
        <v>6298932</v>
      </c>
      <c r="I11" s="16">
        <v>277445</v>
      </c>
      <c r="J11" s="16">
        <f t="shared" si="0"/>
        <v>6685687</v>
      </c>
      <c r="K11" s="17">
        <f t="shared" si="1"/>
        <v>76.349328577512082</v>
      </c>
      <c r="L11" s="15">
        <v>100</v>
      </c>
      <c r="M11" s="28">
        <f t="shared" si="2"/>
        <v>33.500691944009667</v>
      </c>
      <c r="N11" s="28">
        <f t="shared" si="3"/>
        <v>64.434710504694593</v>
      </c>
    </row>
    <row r="12" spans="1:26" x14ac:dyDescent="0.35">
      <c r="A12" s="15" t="s">
        <v>16</v>
      </c>
      <c r="B12" s="15" t="s">
        <v>17</v>
      </c>
      <c r="C12" s="15" t="s">
        <v>10</v>
      </c>
      <c r="D12" s="16">
        <v>7400278</v>
      </c>
      <c r="E12" s="16">
        <v>18002</v>
      </c>
      <c r="F12" s="16">
        <v>8983</v>
      </c>
      <c r="G12" s="16">
        <v>40739</v>
      </c>
      <c r="H12" s="16">
        <v>5274847</v>
      </c>
      <c r="I12" s="16">
        <v>51669</v>
      </c>
      <c r="J12" s="16">
        <f t="shared" si="0"/>
        <v>5394240</v>
      </c>
      <c r="K12" s="17">
        <f t="shared" si="1"/>
        <v>72.892396745095255</v>
      </c>
      <c r="L12" s="15">
        <v>100</v>
      </c>
      <c r="M12" s="28">
        <f t="shared" si="2"/>
        <v>33.500691944009667</v>
      </c>
      <c r="N12" s="28">
        <f t="shared" si="3"/>
        <v>59.236262680987615</v>
      </c>
    </row>
    <row r="13" spans="1:26" x14ac:dyDescent="0.35">
      <c r="A13" s="15" t="s">
        <v>16</v>
      </c>
      <c r="B13" s="15" t="s">
        <v>17</v>
      </c>
      <c r="C13" s="15" t="s">
        <v>11</v>
      </c>
      <c r="D13" s="16">
        <v>1356429</v>
      </c>
      <c r="E13" s="16">
        <v>3486</v>
      </c>
      <c r="F13" s="16">
        <v>4337</v>
      </c>
      <c r="G13" s="16">
        <v>33763</v>
      </c>
      <c r="H13" s="16">
        <v>1024085</v>
      </c>
      <c r="I13" s="16">
        <v>225776</v>
      </c>
      <c r="J13" s="16">
        <f t="shared" si="0"/>
        <v>1291447</v>
      </c>
      <c r="K13" s="17">
        <f t="shared" si="1"/>
        <v>95.209332740600502</v>
      </c>
      <c r="L13" s="15">
        <v>100</v>
      </c>
      <c r="M13" s="28">
        <f t="shared" si="2"/>
        <v>33.500691944009667</v>
      </c>
      <c r="N13" s="28">
        <f t="shared" si="3"/>
        <v>92.795914123849371</v>
      </c>
    </row>
    <row r="14" spans="1:26" x14ac:dyDescent="0.35">
      <c r="A14" s="15" t="s">
        <v>18</v>
      </c>
      <c r="B14" s="15" t="s">
        <v>19</v>
      </c>
      <c r="C14" s="15" t="s">
        <v>9</v>
      </c>
      <c r="D14" s="16">
        <v>22783067</v>
      </c>
      <c r="E14" s="16">
        <v>210681</v>
      </c>
      <c r="F14" s="16">
        <v>1615410</v>
      </c>
      <c r="G14" s="16">
        <v>1236476</v>
      </c>
      <c r="H14" s="16">
        <v>2412593</v>
      </c>
      <c r="I14" s="16">
        <v>5234365</v>
      </c>
      <c r="J14" s="16">
        <f t="shared" si="0"/>
        <v>10709525</v>
      </c>
      <c r="K14" s="17">
        <f t="shared" si="1"/>
        <v>47.006511458707465</v>
      </c>
      <c r="L14" s="15">
        <v>100</v>
      </c>
      <c r="M14" s="28">
        <f t="shared" si="2"/>
        <v>33.500691944009667</v>
      </c>
      <c r="N14" s="28">
        <f t="shared" si="3"/>
        <v>20.30971435571378</v>
      </c>
    </row>
    <row r="15" spans="1:26" x14ac:dyDescent="0.35">
      <c r="A15" s="15" t="s">
        <v>18</v>
      </c>
      <c r="B15" s="15" t="s">
        <v>19</v>
      </c>
      <c r="C15" s="15" t="s">
        <v>10</v>
      </c>
      <c r="D15" s="16">
        <v>20264455</v>
      </c>
      <c r="E15" s="16">
        <v>181105</v>
      </c>
      <c r="F15" s="16">
        <v>1452856</v>
      </c>
      <c r="G15" s="16">
        <v>1091751</v>
      </c>
      <c r="H15" s="16">
        <v>2193346</v>
      </c>
      <c r="I15" s="16">
        <v>3908191</v>
      </c>
      <c r="J15" s="16">
        <f t="shared" si="0"/>
        <v>8827249</v>
      </c>
      <c r="K15" s="17">
        <f t="shared" si="1"/>
        <v>43.560258590719563</v>
      </c>
      <c r="L15" s="15">
        <v>100</v>
      </c>
      <c r="M15" s="28">
        <f t="shared" si="2"/>
        <v>33.500691944009667</v>
      </c>
      <c r="N15" s="28">
        <f t="shared" si="3"/>
        <v>15.127325292227187</v>
      </c>
    </row>
    <row r="16" spans="1:26" x14ac:dyDescent="0.35">
      <c r="A16" s="15" t="s">
        <v>18</v>
      </c>
      <c r="B16" s="15" t="s">
        <v>19</v>
      </c>
      <c r="C16" s="15" t="s">
        <v>11</v>
      </c>
      <c r="D16" s="16">
        <v>2518612</v>
      </c>
      <c r="E16" s="16">
        <v>29576</v>
      </c>
      <c r="F16" s="16">
        <v>162554</v>
      </c>
      <c r="G16" s="16">
        <v>144725</v>
      </c>
      <c r="H16" s="16">
        <v>219247</v>
      </c>
      <c r="I16" s="16">
        <v>1326174</v>
      </c>
      <c r="J16" s="16">
        <f t="shared" si="0"/>
        <v>1882276</v>
      </c>
      <c r="K16" s="17">
        <f t="shared" si="1"/>
        <v>74.734655437201127</v>
      </c>
      <c r="L16" s="15">
        <v>100</v>
      </c>
      <c r="M16" s="28">
        <f t="shared" si="2"/>
        <v>33.500691944009667</v>
      </c>
      <c r="N16" s="28">
        <f t="shared" si="3"/>
        <v>62.006605329597953</v>
      </c>
    </row>
    <row r="17" spans="1:14" x14ac:dyDescent="0.35">
      <c r="A17" s="15" t="s">
        <v>20</v>
      </c>
      <c r="B17" s="15" t="s">
        <v>21</v>
      </c>
      <c r="C17" s="15" t="s">
        <v>9</v>
      </c>
      <c r="D17" s="16">
        <v>277058</v>
      </c>
      <c r="E17" s="16">
        <v>594</v>
      </c>
      <c r="F17" s="16">
        <v>4984</v>
      </c>
      <c r="G17" s="16">
        <v>2248</v>
      </c>
      <c r="H17" s="16">
        <v>27716</v>
      </c>
      <c r="I17" s="16">
        <v>230483</v>
      </c>
      <c r="J17" s="16">
        <f t="shared" si="0"/>
        <v>266025</v>
      </c>
      <c r="K17" s="17">
        <f t="shared" si="1"/>
        <v>96.017801326798008</v>
      </c>
      <c r="L17" s="15">
        <v>100</v>
      </c>
      <c r="M17" s="28">
        <f t="shared" si="2"/>
        <v>33.500691944009667</v>
      </c>
      <c r="N17" s="28">
        <f t="shared" si="3"/>
        <v>94.011669008872843</v>
      </c>
    </row>
    <row r="18" spans="1:14" x14ac:dyDescent="0.35">
      <c r="A18" s="15" t="s">
        <v>20</v>
      </c>
      <c r="B18" s="15" t="s">
        <v>21</v>
      </c>
      <c r="C18" s="15" t="s">
        <v>10</v>
      </c>
      <c r="D18" s="16">
        <v>8300</v>
      </c>
      <c r="E18" s="16">
        <v>57</v>
      </c>
      <c r="F18" s="16">
        <v>72</v>
      </c>
      <c r="G18" s="16">
        <v>96</v>
      </c>
      <c r="H18" s="16">
        <v>701</v>
      </c>
      <c r="I18" s="16">
        <v>6924</v>
      </c>
      <c r="J18" s="16">
        <f t="shared" si="0"/>
        <v>7850</v>
      </c>
      <c r="K18" s="17">
        <f t="shared" si="1"/>
        <v>94.578313253012041</v>
      </c>
      <c r="L18" s="15">
        <v>100</v>
      </c>
      <c r="M18" s="28">
        <f t="shared" si="2"/>
        <v>33.500691944009667</v>
      </c>
      <c r="N18" s="28">
        <f t="shared" si="3"/>
        <v>91.847002765167034</v>
      </c>
    </row>
    <row r="19" spans="1:14" x14ac:dyDescent="0.35">
      <c r="A19" s="15" t="s">
        <v>20</v>
      </c>
      <c r="B19" s="15" t="s">
        <v>21</v>
      </c>
      <c r="C19" s="15" t="s">
        <v>11</v>
      </c>
      <c r="D19" s="16">
        <v>268758</v>
      </c>
      <c r="E19" s="16">
        <v>537</v>
      </c>
      <c r="F19" s="16">
        <v>4912</v>
      </c>
      <c r="G19" s="16">
        <v>2152</v>
      </c>
      <c r="H19" s="16">
        <v>27015</v>
      </c>
      <c r="I19" s="16">
        <v>223559</v>
      </c>
      <c r="J19" s="16">
        <f t="shared" si="0"/>
        <v>258175</v>
      </c>
      <c r="K19" s="17">
        <f t="shared" si="1"/>
        <v>96.062256751426929</v>
      </c>
      <c r="L19" s="15">
        <v>100</v>
      </c>
      <c r="M19" s="28">
        <f t="shared" si="2"/>
        <v>33.500691944009667</v>
      </c>
      <c r="N19" s="28">
        <f t="shared" si="3"/>
        <v>94.078519967068516</v>
      </c>
    </row>
    <row r="20" spans="1:14" x14ac:dyDescent="0.35">
      <c r="A20" s="15" t="s">
        <v>22</v>
      </c>
      <c r="B20" s="15" t="s">
        <v>23</v>
      </c>
      <c r="C20" s="15" t="s">
        <v>9</v>
      </c>
      <c r="D20" s="16">
        <v>6361111</v>
      </c>
      <c r="E20" s="16">
        <v>78335</v>
      </c>
      <c r="F20" s="16">
        <v>21949</v>
      </c>
      <c r="G20" s="16">
        <v>109346</v>
      </c>
      <c r="H20" s="16">
        <v>272590</v>
      </c>
      <c r="I20" s="16">
        <v>1288698</v>
      </c>
      <c r="J20" s="16">
        <f t="shared" si="0"/>
        <v>1770918</v>
      </c>
      <c r="K20" s="17">
        <f t="shared" si="1"/>
        <v>27.839759438249072</v>
      </c>
      <c r="L20" s="15">
        <v>100</v>
      </c>
      <c r="M20" s="28">
        <f t="shared" si="2"/>
        <v>33.500691944009667</v>
      </c>
      <c r="N20" s="28">
        <v>0</v>
      </c>
    </row>
    <row r="21" spans="1:14" x14ac:dyDescent="0.35">
      <c r="A21" s="15" t="s">
        <v>22</v>
      </c>
      <c r="B21" s="15" t="s">
        <v>23</v>
      </c>
      <c r="C21" s="15" t="s">
        <v>10</v>
      </c>
      <c r="D21" s="16">
        <v>4896900</v>
      </c>
      <c r="E21" s="16">
        <v>55517</v>
      </c>
      <c r="F21" s="16">
        <v>13266</v>
      </c>
      <c r="G21" s="16">
        <v>88289</v>
      </c>
      <c r="H21" s="16">
        <v>97413</v>
      </c>
      <c r="I21" s="16">
        <v>592097</v>
      </c>
      <c r="J21" s="16">
        <f t="shared" si="0"/>
        <v>846582</v>
      </c>
      <c r="K21" s="17">
        <f t="shared" si="1"/>
        <v>17.288121056178397</v>
      </c>
      <c r="L21" s="15">
        <v>100</v>
      </c>
      <c r="M21" s="28">
        <f t="shared" si="2"/>
        <v>33.500691944009667</v>
      </c>
      <c r="N21" s="28">
        <v>0</v>
      </c>
    </row>
    <row r="22" spans="1:14" x14ac:dyDescent="0.35">
      <c r="A22" s="15" t="s">
        <v>22</v>
      </c>
      <c r="B22" s="15" t="s">
        <v>23</v>
      </c>
      <c r="C22" s="15" t="s">
        <v>11</v>
      </c>
      <c r="D22" s="16">
        <v>1464211</v>
      </c>
      <c r="E22" s="16">
        <v>22818</v>
      </c>
      <c r="F22" s="16">
        <v>8683</v>
      </c>
      <c r="G22" s="16">
        <v>21057</v>
      </c>
      <c r="H22" s="16">
        <v>175177</v>
      </c>
      <c r="I22" s="16">
        <v>696601</v>
      </c>
      <c r="J22" s="16">
        <f t="shared" si="0"/>
        <v>924336</v>
      </c>
      <c r="K22" s="17">
        <f t="shared" si="1"/>
        <v>63.128606464505452</v>
      </c>
      <c r="L22" s="15">
        <v>100</v>
      </c>
      <c r="M22" s="28">
        <f t="shared" si="2"/>
        <v>33.500691944009667</v>
      </c>
      <c r="N22" s="28">
        <f t="shared" ref="N22:N44" si="4">((K22-M22)/(L22-M22))*100</f>
        <v>44.553718507191107</v>
      </c>
    </row>
    <row r="23" spans="1:14" x14ac:dyDescent="0.35">
      <c r="A23" s="15" t="s">
        <v>24</v>
      </c>
      <c r="B23" s="15" t="s">
        <v>25</v>
      </c>
      <c r="C23" s="15" t="s">
        <v>9</v>
      </c>
      <c r="D23" s="16">
        <v>89652</v>
      </c>
      <c r="E23" s="16">
        <v>22841</v>
      </c>
      <c r="F23" s="16">
        <v>172</v>
      </c>
      <c r="G23" s="16">
        <v>1138</v>
      </c>
      <c r="H23" s="16">
        <v>33431</v>
      </c>
      <c r="I23" s="16">
        <v>25896</v>
      </c>
      <c r="J23" s="16">
        <f t="shared" si="0"/>
        <v>83478</v>
      </c>
      <c r="K23" s="17">
        <f t="shared" si="1"/>
        <v>93.113371703921828</v>
      </c>
      <c r="L23" s="15">
        <v>100</v>
      </c>
      <c r="M23" s="28">
        <f t="shared" si="2"/>
        <v>33.500691944009667</v>
      </c>
      <c r="N23" s="28">
        <f t="shared" si="4"/>
        <v>89.644060220476518</v>
      </c>
    </row>
    <row r="24" spans="1:14" x14ac:dyDescent="0.35">
      <c r="A24" s="15" t="s">
        <v>24</v>
      </c>
      <c r="B24" s="15" t="s">
        <v>25</v>
      </c>
      <c r="C24" s="15" t="s">
        <v>10</v>
      </c>
      <c r="D24" s="16">
        <v>41038</v>
      </c>
      <c r="E24" s="16">
        <v>20446</v>
      </c>
      <c r="F24" s="16">
        <v>44</v>
      </c>
      <c r="G24" s="16">
        <v>337</v>
      </c>
      <c r="H24" s="16">
        <v>11047</v>
      </c>
      <c r="I24" s="16">
        <v>4339</v>
      </c>
      <c r="J24" s="16">
        <f t="shared" si="0"/>
        <v>36213</v>
      </c>
      <c r="K24" s="17">
        <f t="shared" si="1"/>
        <v>88.242604415419862</v>
      </c>
      <c r="L24" s="15">
        <v>100</v>
      </c>
      <c r="M24" s="28">
        <f t="shared" si="2"/>
        <v>33.500691944009667</v>
      </c>
      <c r="N24" s="28">
        <f t="shared" si="4"/>
        <v>82.319521919414896</v>
      </c>
    </row>
    <row r="25" spans="1:14" x14ac:dyDescent="0.35">
      <c r="A25" s="15" t="s">
        <v>24</v>
      </c>
      <c r="B25" s="15" t="s">
        <v>25</v>
      </c>
      <c r="C25" s="15" t="s">
        <v>11</v>
      </c>
      <c r="D25" s="16">
        <v>48614</v>
      </c>
      <c r="E25" s="16">
        <v>2395</v>
      </c>
      <c r="F25" s="16">
        <v>128</v>
      </c>
      <c r="G25" s="16">
        <v>801</v>
      </c>
      <c r="H25" s="16">
        <v>22384</v>
      </c>
      <c r="I25" s="16">
        <v>21557</v>
      </c>
      <c r="J25" s="16">
        <f t="shared" si="0"/>
        <v>47265</v>
      </c>
      <c r="K25" s="17">
        <f t="shared" si="1"/>
        <v>97.225079195293546</v>
      </c>
      <c r="L25" s="15">
        <v>100</v>
      </c>
      <c r="M25" s="28">
        <f t="shared" si="2"/>
        <v>33.500691944009667</v>
      </c>
      <c r="N25" s="28">
        <f t="shared" si="4"/>
        <v>95.827143340544168</v>
      </c>
    </row>
    <row r="26" spans="1:14" x14ac:dyDescent="0.35">
      <c r="A26" s="15" t="s">
        <v>26</v>
      </c>
      <c r="B26" s="15" t="s">
        <v>27</v>
      </c>
      <c r="C26" s="15" t="s">
        <v>9</v>
      </c>
      <c r="D26" s="16">
        <v>75108</v>
      </c>
      <c r="E26" s="16">
        <v>6318</v>
      </c>
      <c r="F26" s="16">
        <v>219</v>
      </c>
      <c r="G26" s="16">
        <v>1491</v>
      </c>
      <c r="H26" s="16">
        <v>33778</v>
      </c>
      <c r="I26" s="16">
        <v>31120</v>
      </c>
      <c r="J26" s="16">
        <f t="shared" si="0"/>
        <v>72926</v>
      </c>
      <c r="K26" s="17">
        <f t="shared" si="1"/>
        <v>97.094850082547808</v>
      </c>
      <c r="L26" s="15">
        <v>100</v>
      </c>
      <c r="M26" s="28">
        <f t="shared" si="2"/>
        <v>33.500691944009667</v>
      </c>
      <c r="N26" s="28">
        <f t="shared" si="4"/>
        <v>95.631308050594839</v>
      </c>
    </row>
    <row r="27" spans="1:14" x14ac:dyDescent="0.35">
      <c r="A27" s="15" t="s">
        <v>26</v>
      </c>
      <c r="B27" s="15" t="s">
        <v>27</v>
      </c>
      <c r="C27" s="15" t="s">
        <v>10</v>
      </c>
      <c r="D27" s="16">
        <v>17208</v>
      </c>
      <c r="E27" s="16">
        <v>3357</v>
      </c>
      <c r="F27" s="16">
        <v>3</v>
      </c>
      <c r="G27" s="16">
        <v>236</v>
      </c>
      <c r="H27" s="16">
        <v>5418</v>
      </c>
      <c r="I27" s="16">
        <v>7439</v>
      </c>
      <c r="J27" s="16">
        <f t="shared" si="0"/>
        <v>16453</v>
      </c>
      <c r="K27" s="17">
        <f t="shared" si="1"/>
        <v>95.612505811250585</v>
      </c>
      <c r="L27" s="15">
        <v>100</v>
      </c>
      <c r="M27" s="28">
        <f t="shared" si="2"/>
        <v>33.500691944009667</v>
      </c>
      <c r="N27" s="28">
        <f t="shared" si="4"/>
        <v>93.402195726525036</v>
      </c>
    </row>
    <row r="28" spans="1:14" x14ac:dyDescent="0.35">
      <c r="A28" s="15" t="s">
        <v>26</v>
      </c>
      <c r="B28" s="15" t="s">
        <v>27</v>
      </c>
      <c r="C28" s="15" t="s">
        <v>11</v>
      </c>
      <c r="D28" s="16">
        <v>57900</v>
      </c>
      <c r="E28" s="16">
        <v>2961</v>
      </c>
      <c r="F28" s="16">
        <v>216</v>
      </c>
      <c r="G28" s="16">
        <v>1255</v>
      </c>
      <c r="H28" s="16">
        <v>28360</v>
      </c>
      <c r="I28" s="16">
        <v>23681</v>
      </c>
      <c r="J28" s="16">
        <f t="shared" si="0"/>
        <v>56473</v>
      </c>
      <c r="K28" s="17">
        <f t="shared" si="1"/>
        <v>97.535405872193436</v>
      </c>
      <c r="L28" s="15">
        <v>100</v>
      </c>
      <c r="M28" s="28">
        <f t="shared" si="2"/>
        <v>33.500691944009667</v>
      </c>
      <c r="N28" s="28">
        <f t="shared" si="4"/>
        <v>96.293804853230284</v>
      </c>
    </row>
    <row r="29" spans="1:14" x14ac:dyDescent="0.35">
      <c r="A29" s="15" t="s">
        <v>28</v>
      </c>
      <c r="B29" s="15" t="s">
        <v>29</v>
      </c>
      <c r="C29" s="15" t="s">
        <v>9</v>
      </c>
      <c r="D29" s="16">
        <v>443153</v>
      </c>
      <c r="E29" s="16">
        <v>201684</v>
      </c>
      <c r="F29" s="16">
        <v>2866</v>
      </c>
      <c r="G29" s="16">
        <v>9007</v>
      </c>
      <c r="H29" s="16">
        <v>40709</v>
      </c>
      <c r="I29" s="16">
        <v>159492</v>
      </c>
      <c r="J29" s="16">
        <f t="shared" si="0"/>
        <v>413758</v>
      </c>
      <c r="K29" s="17">
        <f t="shared" si="1"/>
        <v>93.366850726498512</v>
      </c>
      <c r="L29" s="15">
        <v>100</v>
      </c>
      <c r="M29" s="28">
        <f t="shared" si="2"/>
        <v>33.500691944009667</v>
      </c>
      <c r="N29" s="28">
        <f t="shared" si="4"/>
        <v>90.025235649194158</v>
      </c>
    </row>
    <row r="30" spans="1:14" x14ac:dyDescent="0.35">
      <c r="A30" s="15" t="s">
        <v>28</v>
      </c>
      <c r="B30" s="15" t="s">
        <v>29</v>
      </c>
      <c r="C30" s="15" t="s">
        <v>10</v>
      </c>
      <c r="D30" s="16">
        <v>167180</v>
      </c>
      <c r="E30" s="16">
        <v>101157</v>
      </c>
      <c r="F30" s="16">
        <v>1231</v>
      </c>
      <c r="G30" s="16">
        <v>3362</v>
      </c>
      <c r="H30" s="16">
        <v>14089</v>
      </c>
      <c r="I30" s="16">
        <v>33793</v>
      </c>
      <c r="J30" s="16">
        <f t="shared" si="0"/>
        <v>153632</v>
      </c>
      <c r="K30" s="17">
        <f t="shared" si="1"/>
        <v>91.8961598277306</v>
      </c>
      <c r="L30" s="15">
        <v>100</v>
      </c>
      <c r="M30" s="28">
        <f t="shared" si="2"/>
        <v>33.500691944009667</v>
      </c>
      <c r="N30" s="28">
        <f t="shared" si="4"/>
        <v>87.813647375930273</v>
      </c>
    </row>
    <row r="31" spans="1:14" x14ac:dyDescent="0.35">
      <c r="A31" s="15" t="s">
        <v>28</v>
      </c>
      <c r="B31" s="15" t="s">
        <v>29</v>
      </c>
      <c r="C31" s="15" t="s">
        <v>11</v>
      </c>
      <c r="D31" s="16">
        <v>275973</v>
      </c>
      <c r="E31" s="16">
        <v>100527</v>
      </c>
      <c r="F31" s="16">
        <v>1635</v>
      </c>
      <c r="G31" s="16">
        <v>5645</v>
      </c>
      <c r="H31" s="16">
        <v>26620</v>
      </c>
      <c r="I31" s="16">
        <v>125699</v>
      </c>
      <c r="J31" s="16">
        <f t="shared" si="0"/>
        <v>260126</v>
      </c>
      <c r="K31" s="17">
        <f t="shared" si="1"/>
        <v>94.257771593597923</v>
      </c>
      <c r="L31" s="15">
        <v>100</v>
      </c>
      <c r="M31" s="28">
        <f t="shared" si="2"/>
        <v>33.500691944009667</v>
      </c>
      <c r="N31" s="28">
        <f t="shared" si="4"/>
        <v>91.364980216685424</v>
      </c>
    </row>
    <row r="32" spans="1:14" x14ac:dyDescent="0.35">
      <c r="A32" s="15" t="s">
        <v>30</v>
      </c>
      <c r="B32" s="15" t="s">
        <v>31</v>
      </c>
      <c r="C32" s="15" t="s">
        <v>9</v>
      </c>
      <c r="D32" s="16">
        <v>15083296</v>
      </c>
      <c r="E32" s="16">
        <v>3139055</v>
      </c>
      <c r="F32" s="16">
        <v>86279</v>
      </c>
      <c r="G32" s="16">
        <v>480620</v>
      </c>
      <c r="H32" s="16">
        <v>2885551</v>
      </c>
      <c r="I32" s="16">
        <v>6990721</v>
      </c>
      <c r="J32" s="16">
        <f t="shared" si="0"/>
        <v>13582226</v>
      </c>
      <c r="K32" s="17">
        <f t="shared" si="1"/>
        <v>90.048130063879938</v>
      </c>
      <c r="L32" s="15">
        <v>100</v>
      </c>
      <c r="M32" s="28">
        <f t="shared" si="2"/>
        <v>33.500691944009667</v>
      </c>
      <c r="N32" s="28">
        <f t="shared" si="4"/>
        <v>85.034626333644113</v>
      </c>
    </row>
    <row r="33" spans="1:14" x14ac:dyDescent="0.35">
      <c r="A33" s="15" t="s">
        <v>30</v>
      </c>
      <c r="B33" s="15" t="s">
        <v>31</v>
      </c>
      <c r="C33" s="15" t="s">
        <v>10</v>
      </c>
      <c r="D33" s="16">
        <v>8108315</v>
      </c>
      <c r="E33" s="16">
        <v>2775412</v>
      </c>
      <c r="F33" s="16">
        <v>32493</v>
      </c>
      <c r="G33" s="16">
        <v>275636</v>
      </c>
      <c r="H33" s="16">
        <v>1594891</v>
      </c>
      <c r="I33" s="16">
        <v>2153693</v>
      </c>
      <c r="J33" s="16">
        <f t="shared" si="0"/>
        <v>6832125</v>
      </c>
      <c r="K33" s="17">
        <f t="shared" si="1"/>
        <v>84.260724947168427</v>
      </c>
      <c r="L33" s="15">
        <v>100</v>
      </c>
      <c r="M33" s="28">
        <f t="shared" si="2"/>
        <v>33.500691944009667</v>
      </c>
      <c r="N33" s="28">
        <f t="shared" si="4"/>
        <v>76.331670940726795</v>
      </c>
    </row>
    <row r="34" spans="1:14" x14ac:dyDescent="0.35">
      <c r="A34" s="15" t="s">
        <v>30</v>
      </c>
      <c r="B34" s="15" t="s">
        <v>31</v>
      </c>
      <c r="C34" s="15" t="s">
        <v>11</v>
      </c>
      <c r="D34" s="16">
        <v>6974981</v>
      </c>
      <c r="E34" s="16">
        <v>363643</v>
      </c>
      <c r="F34" s="16">
        <v>53786</v>
      </c>
      <c r="G34" s="16">
        <v>204984</v>
      </c>
      <c r="H34" s="16">
        <v>1290660</v>
      </c>
      <c r="I34" s="16">
        <v>4837028</v>
      </c>
      <c r="J34" s="16">
        <f t="shared" si="0"/>
        <v>6750101</v>
      </c>
      <c r="K34" s="17">
        <f t="shared" si="1"/>
        <v>96.775905196014151</v>
      </c>
      <c r="L34" s="15">
        <v>100</v>
      </c>
      <c r="M34" s="28">
        <f t="shared" si="2"/>
        <v>33.500691944009667</v>
      </c>
      <c r="N34" s="28">
        <f t="shared" si="4"/>
        <v>95.151686689324265</v>
      </c>
    </row>
    <row r="35" spans="1:14" x14ac:dyDescent="0.35">
      <c r="A35" s="15" t="s">
        <v>32</v>
      </c>
      <c r="B35" s="15" t="s">
        <v>33</v>
      </c>
      <c r="C35" s="15" t="s">
        <v>9</v>
      </c>
      <c r="D35" s="16">
        <v>6435086</v>
      </c>
      <c r="E35" s="16">
        <v>78148</v>
      </c>
      <c r="F35" s="16">
        <v>904973</v>
      </c>
      <c r="G35" s="16">
        <v>1465165</v>
      </c>
      <c r="H35" s="16">
        <v>216953</v>
      </c>
      <c r="I35" s="16">
        <v>2081551</v>
      </c>
      <c r="J35" s="16">
        <f t="shared" si="0"/>
        <v>4746790</v>
      </c>
      <c r="K35" s="17">
        <f t="shared" si="1"/>
        <v>73.764204549869262</v>
      </c>
      <c r="L35" s="15">
        <v>100</v>
      </c>
      <c r="M35" s="28">
        <f t="shared" si="2"/>
        <v>33.500691944009667</v>
      </c>
      <c r="N35" s="28">
        <f t="shared" si="4"/>
        <v>60.547265502310168</v>
      </c>
    </row>
    <row r="36" spans="1:14" x14ac:dyDescent="0.35">
      <c r="A36" s="15" t="s">
        <v>32</v>
      </c>
      <c r="B36" s="15" t="s">
        <v>33</v>
      </c>
      <c r="C36" s="15" t="s">
        <v>10</v>
      </c>
      <c r="D36" s="16">
        <v>4108338</v>
      </c>
      <c r="E36" s="16">
        <v>50337</v>
      </c>
      <c r="F36" s="16">
        <v>722292</v>
      </c>
      <c r="G36" s="16">
        <v>1041038</v>
      </c>
      <c r="H36" s="16">
        <v>130528</v>
      </c>
      <c r="I36" s="16">
        <v>722566</v>
      </c>
      <c r="J36" s="16">
        <f t="shared" si="0"/>
        <v>2666761</v>
      </c>
      <c r="K36" s="17">
        <f t="shared" si="1"/>
        <v>64.910944523065041</v>
      </c>
      <c r="L36" s="15">
        <v>100</v>
      </c>
      <c r="M36" s="28">
        <f t="shared" si="2"/>
        <v>33.500691944009667</v>
      </c>
      <c r="N36" s="28">
        <f t="shared" si="4"/>
        <v>47.233954002361841</v>
      </c>
    </row>
    <row r="37" spans="1:14" x14ac:dyDescent="0.35">
      <c r="A37" s="15" t="s">
        <v>32</v>
      </c>
      <c r="B37" s="15" t="s">
        <v>33</v>
      </c>
      <c r="C37" s="15" t="s">
        <v>11</v>
      </c>
      <c r="D37" s="16">
        <v>2326748</v>
      </c>
      <c r="E37" s="16">
        <v>27811</v>
      </c>
      <c r="F37" s="16">
        <v>182681</v>
      </c>
      <c r="G37" s="16">
        <v>424127</v>
      </c>
      <c r="H37" s="16">
        <v>86425</v>
      </c>
      <c r="I37" s="16">
        <v>1358985</v>
      </c>
      <c r="J37" s="16">
        <f t="shared" si="0"/>
        <v>2080029</v>
      </c>
      <c r="K37" s="17">
        <f t="shared" si="1"/>
        <v>89.396402188806007</v>
      </c>
      <c r="L37" s="15">
        <v>100</v>
      </c>
      <c r="M37" s="28">
        <f t="shared" si="2"/>
        <v>33.500691944009667</v>
      </c>
      <c r="N37" s="28">
        <f t="shared" si="4"/>
        <v>84.05457421862782</v>
      </c>
    </row>
    <row r="38" spans="1:14" x14ac:dyDescent="0.35">
      <c r="A38" s="15" t="s">
        <v>34</v>
      </c>
      <c r="B38" s="15" t="s">
        <v>35</v>
      </c>
      <c r="C38" s="15" t="s">
        <v>9</v>
      </c>
      <c r="D38" s="16">
        <v>2575947</v>
      </c>
      <c r="E38" s="16">
        <v>4089</v>
      </c>
      <c r="F38" s="16">
        <v>18422</v>
      </c>
      <c r="G38" s="16">
        <v>1041373</v>
      </c>
      <c r="H38" s="16">
        <v>364872</v>
      </c>
      <c r="I38" s="16">
        <v>972713</v>
      </c>
      <c r="J38" s="16">
        <f t="shared" si="0"/>
        <v>2401469</v>
      </c>
      <c r="K38" s="17">
        <f t="shared" si="1"/>
        <v>93.226646355689766</v>
      </c>
      <c r="L38" s="15">
        <v>100</v>
      </c>
      <c r="M38" s="28">
        <f t="shared" si="2"/>
        <v>33.500691944009667</v>
      </c>
      <c r="N38" s="28">
        <f t="shared" si="4"/>
        <v>89.81439981509692</v>
      </c>
    </row>
    <row r="39" spans="1:14" x14ac:dyDescent="0.35">
      <c r="A39" s="15" t="s">
        <v>34</v>
      </c>
      <c r="B39" s="15" t="s">
        <v>35</v>
      </c>
      <c r="C39" s="15" t="s">
        <v>10</v>
      </c>
      <c r="D39" s="16">
        <v>2315162</v>
      </c>
      <c r="E39" s="16">
        <v>3512</v>
      </c>
      <c r="F39" s="16">
        <v>16203</v>
      </c>
      <c r="G39" s="16">
        <v>1023519</v>
      </c>
      <c r="H39" s="16">
        <v>297005</v>
      </c>
      <c r="I39" s="16">
        <v>806286</v>
      </c>
      <c r="J39" s="16">
        <f t="shared" si="0"/>
        <v>2146525</v>
      </c>
      <c r="K39" s="17">
        <f t="shared" si="1"/>
        <v>92.715974087342474</v>
      </c>
      <c r="L39" s="15">
        <v>100</v>
      </c>
      <c r="M39" s="28">
        <f t="shared" si="2"/>
        <v>33.500691944009667</v>
      </c>
      <c r="N39" s="28">
        <f t="shared" si="4"/>
        <v>89.04646360150906</v>
      </c>
    </row>
    <row r="40" spans="1:14" x14ac:dyDescent="0.35">
      <c r="A40" s="15" t="s">
        <v>34</v>
      </c>
      <c r="B40" s="15" t="s">
        <v>35</v>
      </c>
      <c r="C40" s="15" t="s">
        <v>11</v>
      </c>
      <c r="D40" s="16">
        <v>260785</v>
      </c>
      <c r="E40" s="16">
        <v>577</v>
      </c>
      <c r="F40" s="16">
        <v>2219</v>
      </c>
      <c r="G40" s="16">
        <v>17854</v>
      </c>
      <c r="H40" s="16">
        <v>67867</v>
      </c>
      <c r="I40" s="16">
        <v>166427</v>
      </c>
      <c r="J40" s="16">
        <f t="shared" si="0"/>
        <v>254944</v>
      </c>
      <c r="K40" s="17">
        <f t="shared" si="1"/>
        <v>97.760223939260314</v>
      </c>
      <c r="L40" s="15">
        <v>100</v>
      </c>
      <c r="M40" s="28">
        <f t="shared" si="2"/>
        <v>33.500691944009667</v>
      </c>
      <c r="N40" s="28">
        <f t="shared" si="4"/>
        <v>96.631880652271079</v>
      </c>
    </row>
    <row r="41" spans="1:14" x14ac:dyDescent="0.35">
      <c r="A41" s="15" t="s">
        <v>36</v>
      </c>
      <c r="B41" s="15" t="s">
        <v>37</v>
      </c>
      <c r="C41" s="15" t="s">
        <v>9</v>
      </c>
      <c r="D41" s="16">
        <v>3275945</v>
      </c>
      <c r="E41" s="16">
        <v>6267</v>
      </c>
      <c r="F41" s="16">
        <v>12604</v>
      </c>
      <c r="G41" s="16">
        <v>36987</v>
      </c>
      <c r="H41" s="16">
        <v>1565270</v>
      </c>
      <c r="I41" s="16">
        <v>729625</v>
      </c>
      <c r="J41" s="16">
        <f t="shared" si="0"/>
        <v>2350753</v>
      </c>
      <c r="K41" s="17">
        <f t="shared" si="1"/>
        <v>71.75801181033259</v>
      </c>
      <c r="L41" s="15">
        <v>100</v>
      </c>
      <c r="M41" s="28">
        <f t="shared" si="2"/>
        <v>33.500691944009667</v>
      </c>
      <c r="N41" s="28">
        <f t="shared" si="4"/>
        <v>57.5304029240597</v>
      </c>
    </row>
    <row r="42" spans="1:14" x14ac:dyDescent="0.35">
      <c r="A42" s="15" t="s">
        <v>36</v>
      </c>
      <c r="B42" s="15" t="s">
        <v>37</v>
      </c>
      <c r="C42" s="15" t="s">
        <v>10</v>
      </c>
      <c r="D42" s="16">
        <v>2461419</v>
      </c>
      <c r="E42" s="16">
        <v>4519</v>
      </c>
      <c r="F42" s="16">
        <v>9225</v>
      </c>
      <c r="G42" s="16">
        <v>26111</v>
      </c>
      <c r="H42" s="16">
        <v>1151260</v>
      </c>
      <c r="I42" s="16">
        <v>406468</v>
      </c>
      <c r="J42" s="16">
        <f t="shared" si="0"/>
        <v>1597583</v>
      </c>
      <c r="K42" s="17">
        <f t="shared" si="1"/>
        <v>64.904959293805732</v>
      </c>
      <c r="L42" s="15">
        <v>100</v>
      </c>
      <c r="M42" s="28">
        <f t="shared" si="2"/>
        <v>33.500691944009667</v>
      </c>
      <c r="N42" s="28">
        <f t="shared" si="4"/>
        <v>47.224953563959879</v>
      </c>
    </row>
    <row r="43" spans="1:14" x14ac:dyDescent="0.35">
      <c r="A43" s="15" t="s">
        <v>36</v>
      </c>
      <c r="B43" s="15" t="s">
        <v>37</v>
      </c>
      <c r="C43" s="15" t="s">
        <v>11</v>
      </c>
      <c r="D43" s="16">
        <v>814526</v>
      </c>
      <c r="E43" s="16">
        <v>1748</v>
      </c>
      <c r="F43" s="16">
        <v>3379</v>
      </c>
      <c r="G43" s="16">
        <v>10876</v>
      </c>
      <c r="H43" s="16">
        <v>414010</v>
      </c>
      <c r="I43" s="16">
        <v>323157</v>
      </c>
      <c r="J43" s="16">
        <f t="shared" si="0"/>
        <v>753170</v>
      </c>
      <c r="K43" s="17">
        <f t="shared" si="1"/>
        <v>92.467275446087655</v>
      </c>
      <c r="L43" s="15">
        <v>100</v>
      </c>
      <c r="M43" s="28">
        <f t="shared" si="2"/>
        <v>33.500691944009667</v>
      </c>
      <c r="N43" s="28">
        <f t="shared" si="4"/>
        <v>88.672476790931384</v>
      </c>
    </row>
    <row r="44" spans="1:14" x14ac:dyDescent="0.35">
      <c r="A44" s="15" t="s">
        <v>38</v>
      </c>
      <c r="B44" s="15" t="s">
        <v>39</v>
      </c>
      <c r="C44" s="15" t="s">
        <v>9</v>
      </c>
      <c r="D44" s="16">
        <v>7323748</v>
      </c>
      <c r="E44" s="16">
        <v>259121</v>
      </c>
      <c r="F44" s="16">
        <v>62854</v>
      </c>
      <c r="G44" s="16">
        <v>90746</v>
      </c>
      <c r="H44" s="16">
        <v>567264</v>
      </c>
      <c r="I44" s="16">
        <v>2036004</v>
      </c>
      <c r="J44" s="16">
        <f t="shared" si="0"/>
        <v>3015989</v>
      </c>
      <c r="K44" s="17">
        <f t="shared" si="1"/>
        <v>41.180949972609653</v>
      </c>
      <c r="L44" s="15">
        <v>100</v>
      </c>
      <c r="M44" s="28">
        <f t="shared" si="2"/>
        <v>33.500691944009667</v>
      </c>
      <c r="N44" s="28">
        <f t="shared" si="4"/>
        <v>11.549380366685096</v>
      </c>
    </row>
    <row r="45" spans="1:14" x14ac:dyDescent="0.35">
      <c r="A45" s="15" t="s">
        <v>38</v>
      </c>
      <c r="B45" s="15" t="s">
        <v>39</v>
      </c>
      <c r="C45" s="15" t="s">
        <v>10</v>
      </c>
      <c r="D45" s="16">
        <v>5476304</v>
      </c>
      <c r="E45" s="16">
        <v>211717</v>
      </c>
      <c r="F45" s="16">
        <v>30069</v>
      </c>
      <c r="G45" s="16">
        <v>53863</v>
      </c>
      <c r="H45" s="16">
        <v>227359</v>
      </c>
      <c r="I45" s="16">
        <v>1039151</v>
      </c>
      <c r="J45" s="16">
        <f t="shared" si="0"/>
        <v>1562159</v>
      </c>
      <c r="K45" s="17">
        <f t="shared" si="1"/>
        <v>28.525790387093192</v>
      </c>
      <c r="L45" s="15">
        <v>100</v>
      </c>
      <c r="M45" s="28">
        <f t="shared" si="2"/>
        <v>33.500691944009667</v>
      </c>
      <c r="N45" s="28">
        <v>0</v>
      </c>
    </row>
    <row r="46" spans="1:14" x14ac:dyDescent="0.35">
      <c r="A46" s="15" t="s">
        <v>38</v>
      </c>
      <c r="B46" s="15" t="s">
        <v>39</v>
      </c>
      <c r="C46" s="15" t="s">
        <v>11</v>
      </c>
      <c r="D46" s="16">
        <v>1847444</v>
      </c>
      <c r="E46" s="16">
        <v>47404</v>
      </c>
      <c r="F46" s="16">
        <v>32785</v>
      </c>
      <c r="G46" s="16">
        <v>36883</v>
      </c>
      <c r="H46" s="16">
        <v>339905</v>
      </c>
      <c r="I46" s="16">
        <v>996853</v>
      </c>
      <c r="J46" s="16">
        <f t="shared" si="0"/>
        <v>1453830</v>
      </c>
      <c r="K46" s="17">
        <f t="shared" si="1"/>
        <v>78.694130918176683</v>
      </c>
      <c r="L46" s="15">
        <v>100</v>
      </c>
      <c r="M46" s="28">
        <f t="shared" si="2"/>
        <v>33.500691944009667</v>
      </c>
      <c r="N46" s="28">
        <f t="shared" ref="N46:N106" si="5">((K46-M46)/(L46-M46))*100</f>
        <v>67.960765751300087</v>
      </c>
    </row>
    <row r="47" spans="1:14" x14ac:dyDescent="0.35">
      <c r="A47" s="15" t="s">
        <v>40</v>
      </c>
      <c r="B47" s="15" t="s">
        <v>41</v>
      </c>
      <c r="C47" s="15" t="s">
        <v>9</v>
      </c>
      <c r="D47" s="16">
        <v>16141834</v>
      </c>
      <c r="E47" s="16">
        <v>3937576</v>
      </c>
      <c r="F47" s="16">
        <v>77889</v>
      </c>
      <c r="G47" s="16">
        <v>1358323</v>
      </c>
      <c r="H47" s="16">
        <v>2638598</v>
      </c>
      <c r="I47" s="16">
        <v>4818546</v>
      </c>
      <c r="J47" s="16">
        <f t="shared" si="0"/>
        <v>12830932</v>
      </c>
      <c r="K47" s="17">
        <f t="shared" si="1"/>
        <v>79.488687592748136</v>
      </c>
      <c r="L47" s="15">
        <v>100</v>
      </c>
      <c r="M47" s="28">
        <f t="shared" si="2"/>
        <v>33.500691944009667</v>
      </c>
      <c r="N47" s="28">
        <f t="shared" si="5"/>
        <v>69.155600250784602</v>
      </c>
    </row>
    <row r="48" spans="1:14" x14ac:dyDescent="0.35">
      <c r="A48" s="15" t="s">
        <v>40</v>
      </c>
      <c r="B48" s="15" t="s">
        <v>41</v>
      </c>
      <c r="C48" s="15" t="s">
        <v>10</v>
      </c>
      <c r="D48" s="16">
        <v>9560389</v>
      </c>
      <c r="E48" s="16">
        <v>3279772</v>
      </c>
      <c r="F48" s="16">
        <v>41893</v>
      </c>
      <c r="G48" s="16">
        <v>1004228</v>
      </c>
      <c r="H48" s="16">
        <v>1553335</v>
      </c>
      <c r="I48" s="16">
        <v>1004122</v>
      </c>
      <c r="J48" s="16">
        <f t="shared" si="0"/>
        <v>6883350</v>
      </c>
      <c r="K48" s="17">
        <f t="shared" si="1"/>
        <v>71.998639385907836</v>
      </c>
      <c r="L48" s="15">
        <v>100</v>
      </c>
      <c r="M48" s="28">
        <f t="shared" si="2"/>
        <v>33.500691944009667</v>
      </c>
      <c r="N48" s="28">
        <f t="shared" si="5"/>
        <v>57.892252667477543</v>
      </c>
    </row>
    <row r="49" spans="1:14" x14ac:dyDescent="0.35">
      <c r="A49" s="15" t="s">
        <v>40</v>
      </c>
      <c r="B49" s="15" t="s">
        <v>41</v>
      </c>
      <c r="C49" s="15" t="s">
        <v>11</v>
      </c>
      <c r="D49" s="16">
        <v>6581445</v>
      </c>
      <c r="E49" s="16">
        <v>657804</v>
      </c>
      <c r="F49" s="16">
        <v>35996</v>
      </c>
      <c r="G49" s="16">
        <v>354095</v>
      </c>
      <c r="H49" s="16">
        <v>1085263</v>
      </c>
      <c r="I49" s="16">
        <v>3814424</v>
      </c>
      <c r="J49" s="16">
        <f t="shared" si="0"/>
        <v>5947582</v>
      </c>
      <c r="K49" s="17">
        <f t="shared" si="1"/>
        <v>90.368938736098229</v>
      </c>
      <c r="L49" s="15">
        <v>100</v>
      </c>
      <c r="M49" s="28">
        <f t="shared" si="2"/>
        <v>33.500691944009667</v>
      </c>
      <c r="N49" s="28">
        <f t="shared" si="5"/>
        <v>85.517050409317477</v>
      </c>
    </row>
    <row r="50" spans="1:14" x14ac:dyDescent="0.35">
      <c r="A50" s="15" t="s">
        <v>42</v>
      </c>
      <c r="B50" s="15" t="s">
        <v>43</v>
      </c>
      <c r="C50" s="15" t="s">
        <v>9</v>
      </c>
      <c r="D50" s="16">
        <v>9935155</v>
      </c>
      <c r="E50" s="16">
        <v>3313560</v>
      </c>
      <c r="F50" s="16">
        <v>30437</v>
      </c>
      <c r="G50" s="16">
        <v>90128</v>
      </c>
      <c r="H50" s="16">
        <v>958712</v>
      </c>
      <c r="I50" s="16">
        <v>4866989</v>
      </c>
      <c r="J50" s="16">
        <f t="shared" si="0"/>
        <v>9259826</v>
      </c>
      <c r="K50" s="17">
        <f t="shared" si="1"/>
        <v>93.202632470253349</v>
      </c>
      <c r="L50" s="15">
        <v>100</v>
      </c>
      <c r="M50" s="28">
        <f t="shared" si="2"/>
        <v>33.500691944009667</v>
      </c>
      <c r="N50" s="28">
        <f t="shared" si="5"/>
        <v>89.778288333431263</v>
      </c>
    </row>
    <row r="51" spans="1:14" x14ac:dyDescent="0.35">
      <c r="A51" s="15" t="s">
        <v>42</v>
      </c>
      <c r="B51" s="15" t="s">
        <v>43</v>
      </c>
      <c r="C51" s="15" t="s">
        <v>10</v>
      </c>
      <c r="D51" s="16">
        <v>5228235</v>
      </c>
      <c r="E51" s="16">
        <v>2000885</v>
      </c>
      <c r="F51" s="16">
        <v>16450</v>
      </c>
      <c r="G51" s="16">
        <v>51463</v>
      </c>
      <c r="H51" s="16">
        <v>658737</v>
      </c>
      <c r="I51" s="16">
        <v>2100403</v>
      </c>
      <c r="J51" s="16">
        <f t="shared" si="0"/>
        <v>4827938</v>
      </c>
      <c r="K51" s="17">
        <f t="shared" si="1"/>
        <v>92.343553799704864</v>
      </c>
      <c r="L51" s="15">
        <v>100</v>
      </c>
      <c r="M51" s="28">
        <f t="shared" si="2"/>
        <v>33.500691944009667</v>
      </c>
      <c r="N51" s="28">
        <f t="shared" si="5"/>
        <v>88.486427266508343</v>
      </c>
    </row>
    <row r="52" spans="1:14" x14ac:dyDescent="0.35">
      <c r="A52" s="15" t="s">
        <v>42</v>
      </c>
      <c r="B52" s="15" t="s">
        <v>43</v>
      </c>
      <c r="C52" s="15" t="s">
        <v>11</v>
      </c>
      <c r="D52" s="16">
        <v>4706920</v>
      </c>
      <c r="E52" s="16">
        <v>1312675</v>
      </c>
      <c r="F52" s="16">
        <v>13987</v>
      </c>
      <c r="G52" s="16">
        <v>38665</v>
      </c>
      <c r="H52" s="16">
        <v>299975</v>
      </c>
      <c r="I52" s="16">
        <v>2766586</v>
      </c>
      <c r="J52" s="16">
        <f t="shared" si="0"/>
        <v>4431888</v>
      </c>
      <c r="K52" s="17">
        <f t="shared" si="1"/>
        <v>94.156858412719984</v>
      </c>
      <c r="L52" s="15">
        <v>100</v>
      </c>
      <c r="M52" s="28">
        <f t="shared" si="2"/>
        <v>33.500691944009667</v>
      </c>
      <c r="N52" s="28">
        <f t="shared" si="5"/>
        <v>91.213229493515541</v>
      </c>
    </row>
    <row r="53" spans="1:14" x14ac:dyDescent="0.35">
      <c r="A53" s="15" t="s">
        <v>44</v>
      </c>
      <c r="B53" s="15" t="s">
        <v>45</v>
      </c>
      <c r="C53" s="15" t="s">
        <v>9</v>
      </c>
      <c r="D53" s="16">
        <v>17617</v>
      </c>
      <c r="E53" s="16">
        <v>6452</v>
      </c>
      <c r="F53" s="16">
        <v>20</v>
      </c>
      <c r="G53" s="16">
        <v>98</v>
      </c>
      <c r="H53" s="16">
        <v>2428</v>
      </c>
      <c r="I53" s="16">
        <v>6827</v>
      </c>
      <c r="J53" s="16">
        <f t="shared" si="0"/>
        <v>15825</v>
      </c>
      <c r="K53" s="17">
        <f t="shared" si="1"/>
        <v>89.828007038655841</v>
      </c>
      <c r="L53" s="15">
        <v>100</v>
      </c>
      <c r="M53" s="28">
        <f t="shared" si="2"/>
        <v>33.500691944009667</v>
      </c>
      <c r="N53" s="28">
        <f t="shared" si="5"/>
        <v>84.703610821364251</v>
      </c>
    </row>
    <row r="54" spans="1:14" x14ac:dyDescent="0.35">
      <c r="A54" s="15" t="s">
        <v>44</v>
      </c>
      <c r="B54" s="15" t="s">
        <v>45</v>
      </c>
      <c r="C54" s="15" t="s">
        <v>10</v>
      </c>
      <c r="D54" s="16">
        <v>4489</v>
      </c>
      <c r="E54" s="16">
        <v>1814</v>
      </c>
      <c r="F54" s="16">
        <v>7</v>
      </c>
      <c r="G54" s="16">
        <v>22</v>
      </c>
      <c r="H54" s="16">
        <v>521</v>
      </c>
      <c r="I54" s="16">
        <v>1336</v>
      </c>
      <c r="J54" s="16">
        <f t="shared" si="0"/>
        <v>3700</v>
      </c>
      <c r="K54" s="17">
        <f t="shared" si="1"/>
        <v>82.423702383604365</v>
      </c>
      <c r="L54" s="15">
        <v>100</v>
      </c>
      <c r="M54" s="28">
        <f t="shared" si="2"/>
        <v>33.500691944009667</v>
      </c>
      <c r="N54" s="28">
        <f t="shared" si="5"/>
        <v>73.569202251552852</v>
      </c>
    </row>
    <row r="55" spans="1:14" x14ac:dyDescent="0.35">
      <c r="A55" s="15" t="s">
        <v>44</v>
      </c>
      <c r="B55" s="15" t="s">
        <v>45</v>
      </c>
      <c r="C55" s="15" t="s">
        <v>11</v>
      </c>
      <c r="D55" s="16">
        <v>13128</v>
      </c>
      <c r="E55" s="16">
        <v>4638</v>
      </c>
      <c r="F55" s="16">
        <v>13</v>
      </c>
      <c r="G55" s="16">
        <v>76</v>
      </c>
      <c r="H55" s="16">
        <v>1907</v>
      </c>
      <c r="I55" s="16">
        <v>5491</v>
      </c>
      <c r="J55" s="16">
        <f t="shared" si="0"/>
        <v>12125</v>
      </c>
      <c r="K55" s="17">
        <f t="shared" si="1"/>
        <v>92.359841560024378</v>
      </c>
      <c r="L55" s="15">
        <v>100</v>
      </c>
      <c r="M55" s="28">
        <f t="shared" si="2"/>
        <v>33.500691944009667</v>
      </c>
      <c r="N55" s="28">
        <f t="shared" si="5"/>
        <v>88.510920394024481</v>
      </c>
    </row>
    <row r="56" spans="1:14" x14ac:dyDescent="0.35">
      <c r="A56" s="15" t="s">
        <v>46</v>
      </c>
      <c r="B56" s="15" t="s">
        <v>47</v>
      </c>
      <c r="C56" s="15" t="s">
        <v>9</v>
      </c>
      <c r="D56" s="16">
        <v>17427469</v>
      </c>
      <c r="E56" s="16">
        <v>1225392</v>
      </c>
      <c r="F56" s="16">
        <v>140054</v>
      </c>
      <c r="G56" s="16">
        <v>2238892</v>
      </c>
      <c r="H56" s="16">
        <v>1819607</v>
      </c>
      <c r="I56" s="16">
        <v>3344067</v>
      </c>
      <c r="J56" s="16">
        <f t="shared" si="0"/>
        <v>8768012</v>
      </c>
      <c r="K56" s="17">
        <f t="shared" si="1"/>
        <v>50.311447979049632</v>
      </c>
      <c r="L56" s="15">
        <v>100</v>
      </c>
      <c r="M56" s="28">
        <f t="shared" si="2"/>
        <v>33.500691944009667</v>
      </c>
      <c r="N56" s="28">
        <f t="shared" si="5"/>
        <v>25.279595422084451</v>
      </c>
    </row>
    <row r="57" spans="1:14" x14ac:dyDescent="0.35">
      <c r="A57" s="15" t="s">
        <v>46</v>
      </c>
      <c r="B57" s="15" t="s">
        <v>47</v>
      </c>
      <c r="C57" s="15" t="s">
        <v>10</v>
      </c>
      <c r="D57" s="16">
        <v>12865680</v>
      </c>
      <c r="E57" s="16">
        <v>1076697</v>
      </c>
      <c r="F57" s="16">
        <v>81712</v>
      </c>
      <c r="G57" s="16">
        <v>1482593</v>
      </c>
      <c r="H57" s="16">
        <v>1066314</v>
      </c>
      <c r="I57" s="16">
        <v>1214368</v>
      </c>
      <c r="J57" s="16">
        <f t="shared" si="0"/>
        <v>4921684</v>
      </c>
      <c r="K57" s="17">
        <f t="shared" si="1"/>
        <v>38.254363547049202</v>
      </c>
      <c r="L57" s="15">
        <v>100</v>
      </c>
      <c r="M57" s="28">
        <f t="shared" si="2"/>
        <v>33.500691944009667</v>
      </c>
      <c r="N57" s="28">
        <f t="shared" si="5"/>
        <v>7.1484527313233004</v>
      </c>
    </row>
    <row r="58" spans="1:14" x14ac:dyDescent="0.35">
      <c r="A58" s="15" t="s">
        <v>46</v>
      </c>
      <c r="B58" s="15" t="s">
        <v>47</v>
      </c>
      <c r="C58" s="15" t="s">
        <v>11</v>
      </c>
      <c r="D58" s="16">
        <v>4561789</v>
      </c>
      <c r="E58" s="16">
        <v>148695</v>
      </c>
      <c r="F58" s="16">
        <v>58342</v>
      </c>
      <c r="G58" s="16">
        <v>756299</v>
      </c>
      <c r="H58" s="16">
        <v>753293</v>
      </c>
      <c r="I58" s="16">
        <v>2129699</v>
      </c>
      <c r="J58" s="16">
        <f t="shared" si="0"/>
        <v>3846328</v>
      </c>
      <c r="K58" s="17">
        <f t="shared" si="1"/>
        <v>84.316218922006257</v>
      </c>
      <c r="L58" s="15">
        <v>100</v>
      </c>
      <c r="M58" s="28">
        <f t="shared" si="2"/>
        <v>33.500691944009667</v>
      </c>
      <c r="N58" s="28">
        <f t="shared" si="5"/>
        <v>76.415121395265516</v>
      </c>
    </row>
    <row r="59" spans="1:14" x14ac:dyDescent="0.35">
      <c r="A59" s="15" t="s">
        <v>48</v>
      </c>
      <c r="B59" s="15" t="s">
        <v>49</v>
      </c>
      <c r="C59" s="15" t="s">
        <v>9</v>
      </c>
      <c r="D59" s="16">
        <v>29596106</v>
      </c>
      <c r="E59" s="16">
        <v>3937750</v>
      </c>
      <c r="F59" s="16">
        <v>196292</v>
      </c>
      <c r="G59" s="16">
        <v>883768</v>
      </c>
      <c r="H59" s="16">
        <v>10941907</v>
      </c>
      <c r="I59" s="16">
        <v>9437703</v>
      </c>
      <c r="J59" s="16">
        <f t="shared" si="0"/>
        <v>25397420</v>
      </c>
      <c r="K59" s="17">
        <f t="shared" si="1"/>
        <v>85.813383693111518</v>
      </c>
      <c r="L59" s="15">
        <v>100</v>
      </c>
      <c r="M59" s="28">
        <f t="shared" si="2"/>
        <v>33.500691944009667</v>
      </c>
      <c r="N59" s="28">
        <f t="shared" si="5"/>
        <v>78.666520417109027</v>
      </c>
    </row>
    <row r="60" spans="1:14" x14ac:dyDescent="0.35">
      <c r="A60" s="15" t="s">
        <v>48</v>
      </c>
      <c r="B60" s="15" t="s">
        <v>49</v>
      </c>
      <c r="C60" s="15" t="s">
        <v>10</v>
      </c>
      <c r="D60" s="16">
        <v>15796550</v>
      </c>
      <c r="E60" s="16">
        <v>3125693</v>
      </c>
      <c r="F60" s="16">
        <v>73401</v>
      </c>
      <c r="G60" s="16">
        <v>387509</v>
      </c>
      <c r="H60" s="16">
        <v>6718290</v>
      </c>
      <c r="I60" s="16">
        <v>2096562</v>
      </c>
      <c r="J60" s="16">
        <f t="shared" si="0"/>
        <v>12401455</v>
      </c>
      <c r="K60" s="17">
        <f t="shared" si="1"/>
        <v>78.507363949723199</v>
      </c>
      <c r="L60" s="15">
        <v>100</v>
      </c>
      <c r="M60" s="28">
        <f t="shared" si="2"/>
        <v>33.500691944009667</v>
      </c>
      <c r="N60" s="28">
        <f t="shared" si="5"/>
        <v>67.679910244809363</v>
      </c>
    </row>
    <row r="61" spans="1:14" x14ac:dyDescent="0.35">
      <c r="A61" s="15" t="s">
        <v>48</v>
      </c>
      <c r="B61" s="15" t="s">
        <v>49</v>
      </c>
      <c r="C61" s="15" t="s">
        <v>11</v>
      </c>
      <c r="D61" s="16">
        <v>13799556</v>
      </c>
      <c r="E61" s="16">
        <v>812057</v>
      </c>
      <c r="F61" s="16">
        <v>122891</v>
      </c>
      <c r="G61" s="16">
        <v>496259</v>
      </c>
      <c r="H61" s="16">
        <v>4223617</v>
      </c>
      <c r="I61" s="16">
        <v>7341141</v>
      </c>
      <c r="J61" s="16">
        <f t="shared" si="0"/>
        <v>12995965</v>
      </c>
      <c r="K61" s="17">
        <f t="shared" si="1"/>
        <v>94.176689452907041</v>
      </c>
      <c r="L61" s="15">
        <v>100</v>
      </c>
      <c r="M61" s="28">
        <f t="shared" si="2"/>
        <v>33.500691944009667</v>
      </c>
      <c r="N61" s="28">
        <f t="shared" si="5"/>
        <v>91.243050916875845</v>
      </c>
    </row>
    <row r="62" spans="1:14" x14ac:dyDescent="0.35">
      <c r="A62" s="15" t="s">
        <v>50</v>
      </c>
      <c r="B62" s="15" t="s">
        <v>51</v>
      </c>
      <c r="C62" s="15" t="s">
        <v>9</v>
      </c>
      <c r="D62" s="16">
        <v>650891</v>
      </c>
      <c r="E62" s="16">
        <v>1528</v>
      </c>
      <c r="F62" s="16">
        <v>2847</v>
      </c>
      <c r="G62" s="16">
        <v>12705</v>
      </c>
      <c r="H62" s="16">
        <v>485576</v>
      </c>
      <c r="I62" s="16">
        <v>31117</v>
      </c>
      <c r="J62" s="16">
        <f t="shared" si="0"/>
        <v>533773</v>
      </c>
      <c r="K62" s="17">
        <f t="shared" si="1"/>
        <v>82.006511074818974</v>
      </c>
      <c r="L62" s="15">
        <v>100</v>
      </c>
      <c r="M62" s="28">
        <f t="shared" si="2"/>
        <v>33.500691944009667</v>
      </c>
      <c r="N62" s="28">
        <f t="shared" si="5"/>
        <v>72.941840372186931</v>
      </c>
    </row>
    <row r="63" spans="1:14" x14ac:dyDescent="0.35">
      <c r="A63" s="15" t="s">
        <v>50</v>
      </c>
      <c r="B63" s="15" t="s">
        <v>51</v>
      </c>
      <c r="C63" s="15" t="s">
        <v>10</v>
      </c>
      <c r="D63" s="16">
        <v>443967</v>
      </c>
      <c r="E63" s="16">
        <v>1306</v>
      </c>
      <c r="F63" s="16">
        <v>1064</v>
      </c>
      <c r="G63" s="16">
        <v>5321</v>
      </c>
      <c r="H63" s="16">
        <v>323655</v>
      </c>
      <c r="I63" s="16">
        <v>7374</v>
      </c>
      <c r="J63" s="16">
        <f t="shared" si="0"/>
        <v>338720</v>
      </c>
      <c r="K63" s="17">
        <f t="shared" si="1"/>
        <v>76.29395878522503</v>
      </c>
      <c r="L63" s="15">
        <v>100</v>
      </c>
      <c r="M63" s="28">
        <f t="shared" si="2"/>
        <v>33.500691944009667</v>
      </c>
      <c r="N63" s="28">
        <f t="shared" si="5"/>
        <v>64.351446792776827</v>
      </c>
    </row>
    <row r="64" spans="1:14" x14ac:dyDescent="0.35">
      <c r="A64" s="15" t="s">
        <v>50</v>
      </c>
      <c r="B64" s="15" t="s">
        <v>51</v>
      </c>
      <c r="C64" s="15" t="s">
        <v>11</v>
      </c>
      <c r="D64" s="16">
        <v>206924</v>
      </c>
      <c r="E64" s="16">
        <v>222</v>
      </c>
      <c r="F64" s="16">
        <v>1783</v>
      </c>
      <c r="G64" s="16">
        <v>7384</v>
      </c>
      <c r="H64" s="16">
        <v>161921</v>
      </c>
      <c r="I64" s="16">
        <v>23743</v>
      </c>
      <c r="J64" s="16">
        <f t="shared" si="0"/>
        <v>195053</v>
      </c>
      <c r="K64" s="17">
        <f t="shared" si="1"/>
        <v>94.263111093928202</v>
      </c>
      <c r="L64" s="15">
        <v>100</v>
      </c>
      <c r="M64" s="28">
        <f t="shared" si="2"/>
        <v>33.500691944009667</v>
      </c>
      <c r="N64" s="28">
        <f t="shared" si="5"/>
        <v>91.373009624037721</v>
      </c>
    </row>
    <row r="65" spans="1:14" x14ac:dyDescent="0.35">
      <c r="A65" s="15" t="s">
        <v>52</v>
      </c>
      <c r="B65" s="15" t="s">
        <v>53</v>
      </c>
      <c r="C65" s="15" t="s">
        <v>9</v>
      </c>
      <c r="D65" s="16">
        <v>680597</v>
      </c>
      <c r="E65" s="16">
        <v>2882</v>
      </c>
      <c r="F65" s="16">
        <v>2935</v>
      </c>
      <c r="G65" s="16">
        <v>11935</v>
      </c>
      <c r="H65" s="16">
        <v>457782</v>
      </c>
      <c r="I65" s="16">
        <v>79493</v>
      </c>
      <c r="J65" s="16">
        <f t="shared" si="0"/>
        <v>555027</v>
      </c>
      <c r="K65" s="17">
        <f t="shared" si="1"/>
        <v>81.550021525219776</v>
      </c>
      <c r="L65" s="15">
        <v>100</v>
      </c>
      <c r="M65" s="28">
        <f t="shared" si="2"/>
        <v>33.500691944009667</v>
      </c>
      <c r="N65" s="28">
        <f t="shared" si="5"/>
        <v>72.255382778951756</v>
      </c>
    </row>
    <row r="66" spans="1:14" x14ac:dyDescent="0.35">
      <c r="A66" s="15" t="s">
        <v>52</v>
      </c>
      <c r="B66" s="15" t="s">
        <v>53</v>
      </c>
      <c r="C66" s="15" t="s">
        <v>10</v>
      </c>
      <c r="D66" s="16">
        <v>531006</v>
      </c>
      <c r="E66" s="16">
        <v>2697</v>
      </c>
      <c r="F66" s="16">
        <v>2089</v>
      </c>
      <c r="G66" s="16">
        <v>8391</v>
      </c>
      <c r="H66" s="16">
        <v>373509</v>
      </c>
      <c r="I66" s="16">
        <v>25062</v>
      </c>
      <c r="J66" s="16">
        <f t="shared" si="0"/>
        <v>411748</v>
      </c>
      <c r="K66" s="17">
        <f t="shared" si="1"/>
        <v>77.5411200626735</v>
      </c>
      <c r="L66" s="15">
        <v>100</v>
      </c>
      <c r="M66" s="28">
        <f t="shared" si="2"/>
        <v>33.500691944009667</v>
      </c>
      <c r="N66" s="28">
        <f t="shared" si="5"/>
        <v>66.226896799562454</v>
      </c>
    </row>
    <row r="67" spans="1:14" x14ac:dyDescent="0.35">
      <c r="A67" s="15" t="s">
        <v>52</v>
      </c>
      <c r="B67" s="15" t="s">
        <v>53</v>
      </c>
      <c r="C67" s="15" t="s">
        <v>11</v>
      </c>
      <c r="D67" s="16">
        <v>149591</v>
      </c>
      <c r="E67" s="16">
        <v>185</v>
      </c>
      <c r="F67" s="16">
        <v>846</v>
      </c>
      <c r="G67" s="16">
        <v>3544</v>
      </c>
      <c r="H67" s="16">
        <v>84273</v>
      </c>
      <c r="I67" s="16">
        <v>54431</v>
      </c>
      <c r="J67" s="16">
        <f t="shared" si="0"/>
        <v>143279</v>
      </c>
      <c r="K67" s="17">
        <f t="shared" si="1"/>
        <v>95.780494815864586</v>
      </c>
      <c r="L67" s="15">
        <v>100</v>
      </c>
      <c r="M67" s="28">
        <f t="shared" si="2"/>
        <v>33.500691944009667</v>
      </c>
      <c r="N67" s="28">
        <f t="shared" si="5"/>
        <v>93.654813399587994</v>
      </c>
    </row>
    <row r="68" spans="1:14" x14ac:dyDescent="0.35">
      <c r="A68" s="15" t="s">
        <v>54</v>
      </c>
      <c r="B68" s="15" t="s">
        <v>55</v>
      </c>
      <c r="C68" s="15" t="s">
        <v>9</v>
      </c>
      <c r="D68" s="16">
        <v>257033</v>
      </c>
      <c r="E68" s="16">
        <v>320</v>
      </c>
      <c r="F68" s="16">
        <v>350</v>
      </c>
      <c r="G68" s="16">
        <v>2531</v>
      </c>
      <c r="H68" s="16">
        <v>170508</v>
      </c>
      <c r="I68" s="16">
        <v>40509</v>
      </c>
      <c r="J68" s="16">
        <f t="shared" si="0"/>
        <v>214218</v>
      </c>
      <c r="K68" s="17">
        <f t="shared" si="1"/>
        <v>83.342605813261329</v>
      </c>
      <c r="L68" s="15">
        <v>100</v>
      </c>
      <c r="M68" s="28">
        <f t="shared" si="2"/>
        <v>33.500691944009667</v>
      </c>
      <c r="N68" s="28">
        <f t="shared" si="5"/>
        <v>74.951026298328301</v>
      </c>
    </row>
    <row r="69" spans="1:14" x14ac:dyDescent="0.35">
      <c r="A69" s="15" t="s">
        <v>54</v>
      </c>
      <c r="B69" s="15" t="s">
        <v>55</v>
      </c>
      <c r="C69" s="15" t="s">
        <v>10</v>
      </c>
      <c r="D69" s="16">
        <v>118967</v>
      </c>
      <c r="E69" s="16">
        <v>93</v>
      </c>
      <c r="F69" s="16">
        <v>62</v>
      </c>
      <c r="G69" s="16">
        <v>817</v>
      </c>
      <c r="H69" s="16">
        <v>80301</v>
      </c>
      <c r="I69" s="16">
        <v>2114</v>
      </c>
      <c r="J69" s="16">
        <f t="shared" si="0"/>
        <v>83387</v>
      </c>
      <c r="K69" s="17">
        <f t="shared" si="1"/>
        <v>70.092546672606687</v>
      </c>
      <c r="L69" s="15">
        <v>100</v>
      </c>
      <c r="M69" s="28">
        <f t="shared" si="2"/>
        <v>33.500691944009667</v>
      </c>
      <c r="N69" s="28">
        <f t="shared" si="5"/>
        <v>55.025918010737541</v>
      </c>
    </row>
    <row r="70" spans="1:14" x14ac:dyDescent="0.35">
      <c r="A70" s="15" t="s">
        <v>54</v>
      </c>
      <c r="B70" s="15" t="s">
        <v>55</v>
      </c>
      <c r="C70" s="15" t="s">
        <v>11</v>
      </c>
      <c r="D70" s="16">
        <v>138066</v>
      </c>
      <c r="E70" s="16">
        <v>227</v>
      </c>
      <c r="F70" s="16">
        <v>288</v>
      </c>
      <c r="G70" s="16">
        <v>1714</v>
      </c>
      <c r="H70" s="16">
        <v>90207</v>
      </c>
      <c r="I70" s="16">
        <v>38395</v>
      </c>
      <c r="J70" s="16">
        <f t="shared" si="0"/>
        <v>130831</v>
      </c>
      <c r="K70" s="17">
        <f t="shared" si="1"/>
        <v>94.759752582098429</v>
      </c>
      <c r="L70" s="15">
        <v>100</v>
      </c>
      <c r="M70" s="28">
        <f t="shared" si="2"/>
        <v>33.500691944009667</v>
      </c>
      <c r="N70" s="28">
        <f t="shared" si="5"/>
        <v>92.119846700525912</v>
      </c>
    </row>
    <row r="71" spans="1:14" x14ac:dyDescent="0.35">
      <c r="A71" s="15" t="s">
        <v>56</v>
      </c>
      <c r="B71" s="15" t="s">
        <v>57</v>
      </c>
      <c r="C71" s="15" t="s">
        <v>9</v>
      </c>
      <c r="D71" s="16">
        <v>492370</v>
      </c>
      <c r="E71" s="16">
        <v>1098</v>
      </c>
      <c r="F71" s="16">
        <v>1230</v>
      </c>
      <c r="G71" s="16">
        <v>7968</v>
      </c>
      <c r="H71" s="16">
        <v>347933</v>
      </c>
      <c r="I71" s="16">
        <v>35751</v>
      </c>
      <c r="J71" s="16">
        <f t="shared" si="0"/>
        <v>393980</v>
      </c>
      <c r="K71" s="17">
        <f t="shared" si="1"/>
        <v>80.017060340800612</v>
      </c>
      <c r="L71" s="15">
        <v>100</v>
      </c>
      <c r="M71" s="28">
        <f t="shared" si="2"/>
        <v>33.500691944009667</v>
      </c>
      <c r="N71" s="28">
        <f t="shared" si="5"/>
        <v>69.950154004047121</v>
      </c>
    </row>
    <row r="72" spans="1:14" x14ac:dyDescent="0.35">
      <c r="A72" s="15" t="s">
        <v>56</v>
      </c>
      <c r="B72" s="15" t="s">
        <v>57</v>
      </c>
      <c r="C72" s="15" t="s">
        <v>10</v>
      </c>
      <c r="D72" s="16">
        <v>342559</v>
      </c>
      <c r="E72" s="16">
        <v>782</v>
      </c>
      <c r="F72" s="16">
        <v>321</v>
      </c>
      <c r="G72" s="16">
        <v>2987</v>
      </c>
      <c r="H72" s="16">
        <v>243968</v>
      </c>
      <c r="I72" s="16">
        <v>5680</v>
      </c>
      <c r="J72" s="16">
        <f t="shared" si="0"/>
        <v>253738</v>
      </c>
      <c r="K72" s="17">
        <f t="shared" si="1"/>
        <v>74.071327858850594</v>
      </c>
      <c r="L72" s="15">
        <v>100</v>
      </c>
      <c r="M72" s="28">
        <f t="shared" si="2"/>
        <v>33.500691944009667</v>
      </c>
      <c r="N72" s="28">
        <f t="shared" si="5"/>
        <v>61.00910987025869</v>
      </c>
    </row>
    <row r="73" spans="1:14" x14ac:dyDescent="0.35">
      <c r="A73" s="15" t="s">
        <v>56</v>
      </c>
      <c r="B73" s="15" t="s">
        <v>57</v>
      </c>
      <c r="C73" s="15" t="s">
        <v>11</v>
      </c>
      <c r="D73" s="16">
        <v>149811</v>
      </c>
      <c r="E73" s="16">
        <v>316</v>
      </c>
      <c r="F73" s="16">
        <v>909</v>
      </c>
      <c r="G73" s="16">
        <v>4981</v>
      </c>
      <c r="H73" s="16">
        <v>103965</v>
      </c>
      <c r="I73" s="16">
        <v>30071</v>
      </c>
      <c r="J73" s="16">
        <f t="shared" si="0"/>
        <v>140242</v>
      </c>
      <c r="K73" s="17">
        <f t="shared" si="1"/>
        <v>93.612618566059908</v>
      </c>
      <c r="L73" s="15">
        <v>100</v>
      </c>
      <c r="M73" s="28">
        <f t="shared" si="2"/>
        <v>33.500691944009667</v>
      </c>
      <c r="N73" s="28">
        <f t="shared" si="5"/>
        <v>90.394815193321847</v>
      </c>
    </row>
    <row r="74" spans="1:14" x14ac:dyDescent="0.35">
      <c r="A74" s="15" t="s">
        <v>58</v>
      </c>
      <c r="B74" s="15" t="s">
        <v>59</v>
      </c>
      <c r="C74" s="15" t="s">
        <v>9</v>
      </c>
      <c r="D74" s="16">
        <v>4053376</v>
      </c>
      <c r="E74" s="16">
        <v>25067</v>
      </c>
      <c r="F74" s="16">
        <v>171662</v>
      </c>
      <c r="G74" s="16">
        <v>942754</v>
      </c>
      <c r="H74" s="16">
        <v>230111</v>
      </c>
      <c r="I74" s="16">
        <v>2583893</v>
      </c>
      <c r="J74" s="16">
        <f t="shared" si="0"/>
        <v>3953487</v>
      </c>
      <c r="K74" s="17">
        <f t="shared" si="1"/>
        <v>97.535659164114065</v>
      </c>
      <c r="L74" s="15">
        <v>100</v>
      </c>
      <c r="M74" s="28">
        <f t="shared" si="2"/>
        <v>33.500691944009667</v>
      </c>
      <c r="N74" s="28">
        <f t="shared" si="5"/>
        <v>96.29418574729975</v>
      </c>
    </row>
    <row r="75" spans="1:14" x14ac:dyDescent="0.35">
      <c r="A75" s="15" t="s">
        <v>58</v>
      </c>
      <c r="B75" s="15" t="s">
        <v>59</v>
      </c>
      <c r="C75" s="15" t="s">
        <v>10</v>
      </c>
      <c r="D75" s="16">
        <v>101062</v>
      </c>
      <c r="E75" s="16">
        <v>721</v>
      </c>
      <c r="F75" s="16">
        <v>7749</v>
      </c>
      <c r="G75" s="16">
        <v>45577</v>
      </c>
      <c r="H75" s="16">
        <v>13247</v>
      </c>
      <c r="I75" s="16">
        <v>28384</v>
      </c>
      <c r="J75" s="16">
        <f t="shared" si="0"/>
        <v>95678</v>
      </c>
      <c r="K75" s="17">
        <f t="shared" si="1"/>
        <v>94.672577229819325</v>
      </c>
      <c r="L75" s="15">
        <v>100</v>
      </c>
      <c r="M75" s="28">
        <f t="shared" si="2"/>
        <v>33.500691944009667</v>
      </c>
      <c r="N75" s="28">
        <f t="shared" si="5"/>
        <v>91.988754581182803</v>
      </c>
    </row>
    <row r="76" spans="1:14" x14ac:dyDescent="0.35">
      <c r="A76" s="15" t="s">
        <v>58</v>
      </c>
      <c r="B76" s="15" t="s">
        <v>59</v>
      </c>
      <c r="C76" s="15" t="s">
        <v>11</v>
      </c>
      <c r="D76" s="16">
        <v>3952314</v>
      </c>
      <c r="E76" s="16">
        <v>24346</v>
      </c>
      <c r="F76" s="16">
        <v>163913</v>
      </c>
      <c r="G76" s="16">
        <v>897177</v>
      </c>
      <c r="H76" s="16">
        <v>216864</v>
      </c>
      <c r="I76" s="16">
        <v>2555509</v>
      </c>
      <c r="J76" s="16">
        <f t="shared" si="0"/>
        <v>3857809</v>
      </c>
      <c r="K76" s="17">
        <f t="shared" si="1"/>
        <v>97.608869133373517</v>
      </c>
      <c r="L76" s="15">
        <v>100</v>
      </c>
      <c r="M76" s="28">
        <f t="shared" si="2"/>
        <v>33.500691944009667</v>
      </c>
      <c r="N76" s="28">
        <f t="shared" si="5"/>
        <v>96.404277072156589</v>
      </c>
    </row>
    <row r="77" spans="1:14" x14ac:dyDescent="0.35">
      <c r="A77" s="15" t="s">
        <v>60</v>
      </c>
      <c r="B77" s="15" t="s">
        <v>61</v>
      </c>
      <c r="C77" s="15" t="s">
        <v>9</v>
      </c>
      <c r="D77" s="16">
        <v>12018689</v>
      </c>
      <c r="E77" s="16">
        <v>559941</v>
      </c>
      <c r="F77" s="16">
        <v>29850</v>
      </c>
      <c r="G77" s="16">
        <v>139331</v>
      </c>
      <c r="H77" s="16">
        <v>1660563</v>
      </c>
      <c r="I77" s="16">
        <v>2833289</v>
      </c>
      <c r="J77" s="16">
        <f t="shared" si="0"/>
        <v>5222974</v>
      </c>
      <c r="K77" s="17">
        <f t="shared" si="1"/>
        <v>43.457102517587401</v>
      </c>
      <c r="L77" s="15">
        <v>100</v>
      </c>
      <c r="M77" s="28">
        <f t="shared" si="2"/>
        <v>33.500691944009667</v>
      </c>
      <c r="N77" s="28">
        <f t="shared" si="5"/>
        <v>14.972201763655571</v>
      </c>
    </row>
    <row r="78" spans="1:14" x14ac:dyDescent="0.35">
      <c r="A78" s="15" t="s">
        <v>60</v>
      </c>
      <c r="B78" s="15" t="s">
        <v>61</v>
      </c>
      <c r="C78" s="15" t="s">
        <v>10</v>
      </c>
      <c r="D78" s="16">
        <v>10047868</v>
      </c>
      <c r="E78" s="16">
        <v>517126</v>
      </c>
      <c r="F78" s="16">
        <v>21983</v>
      </c>
      <c r="G78" s="16">
        <v>104649</v>
      </c>
      <c r="H78" s="16">
        <v>1164945</v>
      </c>
      <c r="I78" s="16">
        <v>1890650</v>
      </c>
      <c r="J78" s="16">
        <f t="shared" si="0"/>
        <v>3699353</v>
      </c>
      <c r="K78" s="17">
        <f t="shared" si="1"/>
        <v>36.817292981953983</v>
      </c>
      <c r="L78" s="15">
        <v>100</v>
      </c>
      <c r="M78" s="28">
        <f t="shared" si="2"/>
        <v>33.500691944009667</v>
      </c>
      <c r="N78" s="28">
        <f t="shared" si="5"/>
        <v>4.9874218768589929</v>
      </c>
    </row>
    <row r="79" spans="1:14" x14ac:dyDescent="0.35">
      <c r="A79" s="15" t="s">
        <v>60</v>
      </c>
      <c r="B79" s="15" t="s">
        <v>61</v>
      </c>
      <c r="C79" s="15" t="s">
        <v>11</v>
      </c>
      <c r="D79" s="16">
        <v>1970821</v>
      </c>
      <c r="E79" s="16">
        <v>42815</v>
      </c>
      <c r="F79" s="16">
        <v>7867</v>
      </c>
      <c r="G79" s="16">
        <v>34682</v>
      </c>
      <c r="H79" s="16">
        <v>495618</v>
      </c>
      <c r="I79" s="16">
        <v>942639</v>
      </c>
      <c r="J79" s="16">
        <f t="shared" si="0"/>
        <v>1523621</v>
      </c>
      <c r="K79" s="17">
        <f t="shared" si="1"/>
        <v>77.308948910124258</v>
      </c>
      <c r="L79" s="15">
        <v>100</v>
      </c>
      <c r="M79" s="28">
        <f t="shared" si="2"/>
        <v>33.500691944009667</v>
      </c>
      <c r="N79" s="28">
        <f t="shared" si="5"/>
        <v>65.8777636140656</v>
      </c>
    </row>
    <row r="80" spans="1:14" x14ac:dyDescent="0.35">
      <c r="A80" s="15" t="s">
        <v>62</v>
      </c>
      <c r="B80" s="15" t="s">
        <v>63</v>
      </c>
      <c r="C80" s="15" t="s">
        <v>9</v>
      </c>
      <c r="D80" s="16">
        <v>348848</v>
      </c>
      <c r="E80" s="16">
        <v>19799</v>
      </c>
      <c r="F80" s="16">
        <v>3215</v>
      </c>
      <c r="G80" s="16">
        <v>2991</v>
      </c>
      <c r="H80" s="16">
        <v>23428</v>
      </c>
      <c r="I80" s="16">
        <v>221451</v>
      </c>
      <c r="J80" s="16">
        <f t="shared" si="0"/>
        <v>270884</v>
      </c>
      <c r="K80" s="17">
        <f t="shared" si="1"/>
        <v>77.651011328716237</v>
      </c>
      <c r="L80" s="15">
        <v>100</v>
      </c>
      <c r="M80" s="28">
        <f t="shared" si="2"/>
        <v>33.500691944009667</v>
      </c>
      <c r="N80" s="28">
        <f t="shared" si="5"/>
        <v>66.392148543159863</v>
      </c>
    </row>
    <row r="81" spans="1:14" x14ac:dyDescent="0.35">
      <c r="A81" s="15" t="s">
        <v>62</v>
      </c>
      <c r="B81" s="15" t="s">
        <v>63</v>
      </c>
      <c r="C81" s="15" t="s">
        <v>10</v>
      </c>
      <c r="D81" s="16">
        <v>110380</v>
      </c>
      <c r="E81" s="16">
        <v>7022</v>
      </c>
      <c r="F81" s="16">
        <v>746</v>
      </c>
      <c r="G81" s="16">
        <v>959</v>
      </c>
      <c r="H81" s="16">
        <v>5736</v>
      </c>
      <c r="I81" s="16">
        <v>49596</v>
      </c>
      <c r="J81" s="16">
        <f t="shared" si="0"/>
        <v>64059</v>
      </c>
      <c r="K81" s="17">
        <f t="shared" si="1"/>
        <v>58.034970103279583</v>
      </c>
      <c r="L81" s="15">
        <v>100</v>
      </c>
      <c r="M81" s="28">
        <f t="shared" si="2"/>
        <v>33.500691944009667</v>
      </c>
      <c r="N81" s="28">
        <f t="shared" si="5"/>
        <v>36.894035256145564</v>
      </c>
    </row>
    <row r="82" spans="1:14" x14ac:dyDescent="0.35">
      <c r="A82" s="15" t="s">
        <v>62</v>
      </c>
      <c r="B82" s="15" t="s">
        <v>63</v>
      </c>
      <c r="C82" s="15" t="s">
        <v>11</v>
      </c>
      <c r="D82" s="16">
        <v>238468</v>
      </c>
      <c r="E82" s="16">
        <v>12777</v>
      </c>
      <c r="F82" s="16">
        <v>2469</v>
      </c>
      <c r="G82" s="16">
        <v>2032</v>
      </c>
      <c r="H82" s="16">
        <v>17692</v>
      </c>
      <c r="I82" s="16">
        <v>171855</v>
      </c>
      <c r="J82" s="16">
        <f t="shared" si="0"/>
        <v>206825</v>
      </c>
      <c r="K82" s="17">
        <f t="shared" si="1"/>
        <v>86.730714393545455</v>
      </c>
      <c r="L82" s="15">
        <v>100</v>
      </c>
      <c r="M82" s="28">
        <f t="shared" si="2"/>
        <v>33.500691944009667</v>
      </c>
      <c r="N82" s="28">
        <f t="shared" si="5"/>
        <v>80.045979432925506</v>
      </c>
    </row>
    <row r="83" spans="1:14" x14ac:dyDescent="0.35">
      <c r="A83" s="15" t="s">
        <v>64</v>
      </c>
      <c r="B83" s="15" t="s">
        <v>65</v>
      </c>
      <c r="C83" s="15" t="s">
        <v>9</v>
      </c>
      <c r="D83" s="16">
        <v>7139767</v>
      </c>
      <c r="E83" s="16">
        <v>117770</v>
      </c>
      <c r="F83" s="16">
        <v>1750008</v>
      </c>
      <c r="G83" s="16">
        <v>81086</v>
      </c>
      <c r="H83" s="16">
        <v>173140</v>
      </c>
      <c r="I83" s="16">
        <v>3525752</v>
      </c>
      <c r="J83" s="16">
        <f t="shared" si="0"/>
        <v>5647756</v>
      </c>
      <c r="K83" s="17">
        <f t="shared" si="1"/>
        <v>79.102805455696242</v>
      </c>
      <c r="L83" s="15">
        <v>100</v>
      </c>
      <c r="M83" s="28">
        <f t="shared" si="2"/>
        <v>33.500691944009667</v>
      </c>
      <c r="N83" s="28">
        <f t="shared" si="5"/>
        <v>68.575320322567919</v>
      </c>
    </row>
    <row r="84" spans="1:14" x14ac:dyDescent="0.35">
      <c r="A84" s="15" t="s">
        <v>64</v>
      </c>
      <c r="B84" s="15" t="s">
        <v>65</v>
      </c>
      <c r="C84" s="15" t="s">
        <v>10</v>
      </c>
      <c r="D84" s="16">
        <v>4325977</v>
      </c>
      <c r="E84" s="16">
        <v>91819</v>
      </c>
      <c r="F84" s="16">
        <v>1371628</v>
      </c>
      <c r="G84" s="16">
        <v>51704</v>
      </c>
      <c r="H84" s="16">
        <v>121195</v>
      </c>
      <c r="I84" s="16">
        <v>1468297</v>
      </c>
      <c r="J84" s="16">
        <f t="shared" si="0"/>
        <v>3104643</v>
      </c>
      <c r="K84" s="17">
        <f t="shared" si="1"/>
        <v>71.767441204611117</v>
      </c>
      <c r="L84" s="15">
        <v>100</v>
      </c>
      <c r="M84" s="28">
        <f t="shared" si="2"/>
        <v>33.500691944009667</v>
      </c>
      <c r="N84" s="28">
        <f t="shared" si="5"/>
        <v>57.544582611870268</v>
      </c>
    </row>
    <row r="85" spans="1:14" x14ac:dyDescent="0.35">
      <c r="A85" s="15" t="s">
        <v>64</v>
      </c>
      <c r="B85" s="15" t="s">
        <v>65</v>
      </c>
      <c r="C85" s="15" t="s">
        <v>11</v>
      </c>
      <c r="D85" s="16">
        <v>2813790</v>
      </c>
      <c r="E85" s="16">
        <v>25951</v>
      </c>
      <c r="F85" s="16">
        <v>378380</v>
      </c>
      <c r="G85" s="16">
        <v>29382</v>
      </c>
      <c r="H85" s="16">
        <v>51945</v>
      </c>
      <c r="I85" s="16">
        <v>2057455</v>
      </c>
      <c r="J85" s="16">
        <f t="shared" si="0"/>
        <v>2543113</v>
      </c>
      <c r="K85" s="17">
        <f t="shared" si="1"/>
        <v>90.38034110576838</v>
      </c>
      <c r="L85" s="15">
        <v>100</v>
      </c>
      <c r="M85" s="28">
        <f t="shared" si="2"/>
        <v>33.500691944009667</v>
      </c>
      <c r="N85" s="28">
        <f t="shared" si="5"/>
        <v>85.534197008287421</v>
      </c>
    </row>
    <row r="86" spans="1:14" x14ac:dyDescent="0.35">
      <c r="A86" s="15" t="s">
        <v>66</v>
      </c>
      <c r="B86" s="15" t="s">
        <v>67</v>
      </c>
      <c r="C86" s="15" t="s">
        <v>9</v>
      </c>
      <c r="D86" s="16">
        <v>16152834</v>
      </c>
      <c r="E86" s="16">
        <v>329312</v>
      </c>
      <c r="F86" s="16">
        <v>708094</v>
      </c>
      <c r="G86" s="16">
        <v>8178323</v>
      </c>
      <c r="H86" s="16">
        <v>999639</v>
      </c>
      <c r="I86" s="16">
        <v>1884448</v>
      </c>
      <c r="J86" s="16">
        <f t="shared" si="0"/>
        <v>12099816</v>
      </c>
      <c r="K86" s="17">
        <f t="shared" si="1"/>
        <v>74.908316398224599</v>
      </c>
      <c r="L86" s="15">
        <v>100</v>
      </c>
      <c r="M86" s="28">
        <f t="shared" si="2"/>
        <v>33.500691944009667</v>
      </c>
      <c r="N86" s="28">
        <f t="shared" si="5"/>
        <v>62.267752349168823</v>
      </c>
    </row>
    <row r="87" spans="1:14" x14ac:dyDescent="0.35">
      <c r="A87" s="15" t="s">
        <v>66</v>
      </c>
      <c r="B87" s="15" t="s">
        <v>67</v>
      </c>
      <c r="C87" s="15" t="s">
        <v>10</v>
      </c>
      <c r="D87" s="16">
        <v>12063832</v>
      </c>
      <c r="E87" s="16">
        <v>301277</v>
      </c>
      <c r="F87" s="16">
        <v>502021</v>
      </c>
      <c r="G87" s="16">
        <v>5918405</v>
      </c>
      <c r="H87" s="16">
        <v>782466</v>
      </c>
      <c r="I87" s="16">
        <v>715675</v>
      </c>
      <c r="J87" s="16">
        <f t="shared" si="0"/>
        <v>8219844</v>
      </c>
      <c r="K87" s="17">
        <f t="shared" si="1"/>
        <v>68.136260518216758</v>
      </c>
      <c r="L87" s="15">
        <v>100</v>
      </c>
      <c r="M87" s="28">
        <f t="shared" si="2"/>
        <v>33.500691944009667</v>
      </c>
      <c r="N87" s="28">
        <f t="shared" si="5"/>
        <v>52.084103709838658</v>
      </c>
    </row>
    <row r="88" spans="1:14" x14ac:dyDescent="0.35">
      <c r="A88" s="15" t="s">
        <v>66</v>
      </c>
      <c r="B88" s="15" t="s">
        <v>67</v>
      </c>
      <c r="C88" s="15" t="s">
        <v>11</v>
      </c>
      <c r="D88" s="16">
        <v>4089002</v>
      </c>
      <c r="E88" s="16">
        <v>28035</v>
      </c>
      <c r="F88" s="16">
        <v>206073</v>
      </c>
      <c r="G88" s="16">
        <v>2259918</v>
      </c>
      <c r="H88" s="16">
        <v>217173</v>
      </c>
      <c r="I88" s="16">
        <v>1168773</v>
      </c>
      <c r="J88" s="16">
        <f t="shared" si="0"/>
        <v>3879972</v>
      </c>
      <c r="K88" s="17">
        <f t="shared" si="1"/>
        <v>94.887994674495147</v>
      </c>
      <c r="L88" s="15">
        <v>100</v>
      </c>
      <c r="M88" s="28">
        <f t="shared" si="2"/>
        <v>33.500691944009667</v>
      </c>
      <c r="N88" s="28">
        <f t="shared" si="5"/>
        <v>92.312693958859398</v>
      </c>
    </row>
    <row r="89" spans="1:14" x14ac:dyDescent="0.35">
      <c r="A89" s="15" t="s">
        <v>68</v>
      </c>
      <c r="B89" s="15" t="s">
        <v>69</v>
      </c>
      <c r="C89" s="15" t="s">
        <v>9</v>
      </c>
      <c r="D89" s="16">
        <v>151772</v>
      </c>
      <c r="E89" s="16">
        <v>126</v>
      </c>
      <c r="F89" s="16">
        <v>645</v>
      </c>
      <c r="G89" s="16">
        <v>1781</v>
      </c>
      <c r="H89" s="16">
        <v>99761</v>
      </c>
      <c r="I89" s="16">
        <v>39339</v>
      </c>
      <c r="J89" s="16">
        <f t="shared" si="0"/>
        <v>141652</v>
      </c>
      <c r="K89" s="17">
        <f t="shared" si="1"/>
        <v>93.332103418285328</v>
      </c>
      <c r="L89" s="15">
        <v>100</v>
      </c>
      <c r="M89" s="28">
        <f t="shared" si="2"/>
        <v>33.500691944009667</v>
      </c>
      <c r="N89" s="28">
        <f t="shared" si="5"/>
        <v>89.972983514203634</v>
      </c>
    </row>
    <row r="90" spans="1:14" x14ac:dyDescent="0.35">
      <c r="A90" s="15" t="s">
        <v>68</v>
      </c>
      <c r="B90" s="15" t="s">
        <v>69</v>
      </c>
      <c r="C90" s="15" t="s">
        <v>10</v>
      </c>
      <c r="D90" s="16">
        <v>105001</v>
      </c>
      <c r="E90" s="16">
        <v>73</v>
      </c>
      <c r="F90" s="16">
        <v>198</v>
      </c>
      <c r="G90" s="16">
        <v>1069</v>
      </c>
      <c r="H90" s="16">
        <v>81634</v>
      </c>
      <c r="I90" s="16">
        <v>12642</v>
      </c>
      <c r="J90" s="16">
        <f t="shared" si="0"/>
        <v>95616</v>
      </c>
      <c r="K90" s="17">
        <f t="shared" si="1"/>
        <v>91.061989885810618</v>
      </c>
      <c r="L90" s="15">
        <v>100</v>
      </c>
      <c r="M90" s="28">
        <f t="shared" si="2"/>
        <v>33.500691944009667</v>
      </c>
      <c r="N90" s="28">
        <f t="shared" si="5"/>
        <v>86.559243433534903</v>
      </c>
    </row>
    <row r="91" spans="1:14" x14ac:dyDescent="0.35">
      <c r="A91" s="15" t="s">
        <v>68</v>
      </c>
      <c r="B91" s="15" t="s">
        <v>69</v>
      </c>
      <c r="C91" s="15" t="s">
        <v>11</v>
      </c>
      <c r="D91" s="16">
        <v>46771</v>
      </c>
      <c r="E91" s="16">
        <v>53</v>
      </c>
      <c r="F91" s="16">
        <v>447</v>
      </c>
      <c r="G91" s="16">
        <v>712</v>
      </c>
      <c r="H91" s="16">
        <v>18127</v>
      </c>
      <c r="I91" s="16">
        <v>26697</v>
      </c>
      <c r="J91" s="16">
        <f t="shared" si="0"/>
        <v>46036</v>
      </c>
      <c r="K91" s="17">
        <f t="shared" si="1"/>
        <v>98.428513395052491</v>
      </c>
      <c r="L91" s="15">
        <v>100</v>
      </c>
      <c r="M91" s="28">
        <f t="shared" si="2"/>
        <v>33.500691944009667</v>
      </c>
      <c r="N91" s="28">
        <f t="shared" si="5"/>
        <v>97.636837659086083</v>
      </c>
    </row>
    <row r="92" spans="1:14" x14ac:dyDescent="0.35">
      <c r="A92" s="15" t="s">
        <v>70</v>
      </c>
      <c r="B92" s="15" t="s">
        <v>71</v>
      </c>
      <c r="C92" s="15" t="s">
        <v>9</v>
      </c>
      <c r="D92" s="16">
        <v>21398122</v>
      </c>
      <c r="E92" s="16">
        <v>4135387</v>
      </c>
      <c r="F92" s="16">
        <v>278621</v>
      </c>
      <c r="G92" s="16">
        <v>286576</v>
      </c>
      <c r="H92" s="16">
        <v>1774153</v>
      </c>
      <c r="I92" s="16">
        <v>9649601</v>
      </c>
      <c r="J92" s="16">
        <f t="shared" si="0"/>
        <v>16124338</v>
      </c>
      <c r="K92" s="17">
        <f t="shared" si="1"/>
        <v>75.353986672288343</v>
      </c>
      <c r="L92" s="15">
        <v>100</v>
      </c>
      <c r="M92" s="28">
        <f t="shared" si="2"/>
        <v>33.500691944009667</v>
      </c>
      <c r="N92" s="28">
        <f t="shared" si="5"/>
        <v>62.937940185843011</v>
      </c>
    </row>
    <row r="93" spans="1:14" x14ac:dyDescent="0.35">
      <c r="A93" s="15" t="s">
        <v>70</v>
      </c>
      <c r="B93" s="15" t="s">
        <v>71</v>
      </c>
      <c r="C93" s="15" t="s">
        <v>10</v>
      </c>
      <c r="D93" s="16">
        <v>10930031</v>
      </c>
      <c r="E93" s="16">
        <v>2538350</v>
      </c>
      <c r="F93" s="16">
        <v>121965</v>
      </c>
      <c r="G93" s="16">
        <v>122731</v>
      </c>
      <c r="H93" s="16">
        <v>873511</v>
      </c>
      <c r="I93" s="16">
        <v>3550103</v>
      </c>
      <c r="J93" s="16">
        <f t="shared" si="0"/>
        <v>7206660</v>
      </c>
      <c r="K93" s="17">
        <f t="shared" si="1"/>
        <v>65.934488200445173</v>
      </c>
      <c r="L93" s="15">
        <v>100</v>
      </c>
      <c r="M93" s="28">
        <f t="shared" si="2"/>
        <v>33.500691944009667</v>
      </c>
      <c r="N93" s="28">
        <f t="shared" si="5"/>
        <v>48.773133442422093</v>
      </c>
    </row>
    <row r="94" spans="1:14" x14ac:dyDescent="0.35">
      <c r="A94" s="15" t="s">
        <v>70</v>
      </c>
      <c r="B94" s="15" t="s">
        <v>71</v>
      </c>
      <c r="C94" s="15" t="s">
        <v>11</v>
      </c>
      <c r="D94" s="16">
        <v>10468091</v>
      </c>
      <c r="E94" s="16">
        <v>1597037</v>
      </c>
      <c r="F94" s="16">
        <v>156656</v>
      </c>
      <c r="G94" s="16">
        <v>163845</v>
      </c>
      <c r="H94" s="16">
        <v>900642</v>
      </c>
      <c r="I94" s="16">
        <v>6099498</v>
      </c>
      <c r="J94" s="16">
        <f t="shared" si="0"/>
        <v>8917678</v>
      </c>
      <c r="K94" s="17">
        <f t="shared" si="1"/>
        <v>85.189152444318637</v>
      </c>
      <c r="L94" s="15">
        <v>100</v>
      </c>
      <c r="M94" s="28">
        <f t="shared" si="2"/>
        <v>33.500691944009667</v>
      </c>
      <c r="N94" s="28">
        <f t="shared" si="5"/>
        <v>77.727817042530603</v>
      </c>
    </row>
    <row r="95" spans="1:14" x14ac:dyDescent="0.35">
      <c r="A95" s="15" t="s">
        <v>72</v>
      </c>
      <c r="B95" s="15" t="s">
        <v>73</v>
      </c>
      <c r="C95" s="15" t="s">
        <v>9</v>
      </c>
      <c r="D95" s="16">
        <v>1022646</v>
      </c>
      <c r="E95" s="16">
        <v>1614</v>
      </c>
      <c r="F95" s="16">
        <v>8274</v>
      </c>
      <c r="G95" s="16">
        <v>8755</v>
      </c>
      <c r="H95" s="16">
        <v>825309</v>
      </c>
      <c r="I95" s="16">
        <v>54475</v>
      </c>
      <c r="J95" s="16">
        <f t="shared" si="0"/>
        <v>898427</v>
      </c>
      <c r="K95" s="17">
        <f t="shared" si="1"/>
        <v>87.853176954684216</v>
      </c>
      <c r="L95" s="15">
        <v>100</v>
      </c>
      <c r="M95" s="28">
        <f t="shared" si="2"/>
        <v>33.500691944009667</v>
      </c>
      <c r="N95" s="28">
        <f t="shared" si="5"/>
        <v>81.733910621914248</v>
      </c>
    </row>
    <row r="96" spans="1:14" x14ac:dyDescent="0.35">
      <c r="A96" s="15" t="s">
        <v>72</v>
      </c>
      <c r="B96" s="15" t="s">
        <v>73</v>
      </c>
      <c r="C96" s="15" t="s">
        <v>10</v>
      </c>
      <c r="D96" s="16">
        <v>725309</v>
      </c>
      <c r="E96" s="16">
        <v>1429</v>
      </c>
      <c r="F96" s="16">
        <v>2598</v>
      </c>
      <c r="G96" s="16">
        <v>4136</v>
      </c>
      <c r="H96" s="16">
        <v>592085</v>
      </c>
      <c r="I96" s="16">
        <v>7861</v>
      </c>
      <c r="J96" s="16">
        <f t="shared" si="0"/>
        <v>608109</v>
      </c>
      <c r="K96" s="17">
        <f t="shared" si="1"/>
        <v>83.841369678302627</v>
      </c>
      <c r="L96" s="15">
        <v>100</v>
      </c>
      <c r="M96" s="28">
        <f t="shared" si="2"/>
        <v>33.500691944009667</v>
      </c>
      <c r="N96" s="28">
        <f t="shared" si="5"/>
        <v>75.701054952192422</v>
      </c>
    </row>
    <row r="97" spans="1:14" x14ac:dyDescent="0.35">
      <c r="A97" s="15" t="s">
        <v>72</v>
      </c>
      <c r="B97" s="15" t="s">
        <v>73</v>
      </c>
      <c r="C97" s="15" t="s">
        <v>11</v>
      </c>
      <c r="D97" s="16">
        <v>297337</v>
      </c>
      <c r="E97" s="16">
        <v>185</v>
      </c>
      <c r="F97" s="16">
        <v>5676</v>
      </c>
      <c r="G97" s="16">
        <v>4619</v>
      </c>
      <c r="H97" s="16">
        <v>233224</v>
      </c>
      <c r="I97" s="16">
        <v>46614</v>
      </c>
      <c r="J97" s="16">
        <f t="shared" si="0"/>
        <v>290318</v>
      </c>
      <c r="K97" s="17">
        <f t="shared" si="1"/>
        <v>97.639378886583245</v>
      </c>
      <c r="L97" s="15">
        <v>100</v>
      </c>
      <c r="M97" s="28">
        <f t="shared" si="2"/>
        <v>33.500691944009667</v>
      </c>
      <c r="N97" s="28">
        <f t="shared" si="5"/>
        <v>96.450156877678808</v>
      </c>
    </row>
    <row r="98" spans="1:14" x14ac:dyDescent="0.35">
      <c r="A98" s="15" t="s">
        <v>74</v>
      </c>
      <c r="B98" s="15" t="s">
        <v>75</v>
      </c>
      <c r="C98" s="15" t="s">
        <v>9</v>
      </c>
      <c r="D98" s="16">
        <v>42602359</v>
      </c>
      <c r="E98" s="16">
        <v>293264</v>
      </c>
      <c r="F98" s="16">
        <v>13321900</v>
      </c>
      <c r="G98" s="16">
        <v>5817251</v>
      </c>
      <c r="H98" s="16">
        <v>1554894</v>
      </c>
      <c r="I98" s="16">
        <v>7453987</v>
      </c>
      <c r="J98" s="16">
        <f t="shared" si="0"/>
        <v>28441296</v>
      </c>
      <c r="K98" s="17">
        <f t="shared" si="1"/>
        <v>66.759908764676624</v>
      </c>
      <c r="L98" s="15">
        <v>100</v>
      </c>
      <c r="M98" s="28">
        <f t="shared" si="2"/>
        <v>33.500691944009667</v>
      </c>
      <c r="N98" s="28">
        <f t="shared" si="5"/>
        <v>50.014380288985471</v>
      </c>
    </row>
    <row r="99" spans="1:14" x14ac:dyDescent="0.35">
      <c r="A99" s="15" t="s">
        <v>74</v>
      </c>
      <c r="B99" s="15" t="s">
        <v>75</v>
      </c>
      <c r="C99" s="15" t="s">
        <v>10</v>
      </c>
      <c r="D99" s="16">
        <v>33195626</v>
      </c>
      <c r="E99" s="16">
        <v>225184</v>
      </c>
      <c r="F99" s="16">
        <v>9842902</v>
      </c>
      <c r="G99" s="16">
        <v>4331821</v>
      </c>
      <c r="H99" s="16">
        <v>1187980</v>
      </c>
      <c r="I99" s="16">
        <v>4510056</v>
      </c>
      <c r="J99" s="16">
        <f t="shared" si="0"/>
        <v>20097943</v>
      </c>
      <c r="K99" s="17">
        <f t="shared" si="1"/>
        <v>60.543949374535067</v>
      </c>
      <c r="L99" s="15">
        <v>100</v>
      </c>
      <c r="M99" s="28">
        <f t="shared" si="2"/>
        <v>33.500691944009667</v>
      </c>
      <c r="N99" s="28">
        <f t="shared" si="5"/>
        <v>40.666975674026304</v>
      </c>
    </row>
    <row r="100" spans="1:14" x14ac:dyDescent="0.35">
      <c r="A100" s="15" t="s">
        <v>74</v>
      </c>
      <c r="B100" s="15" t="s">
        <v>75</v>
      </c>
      <c r="C100" s="15" t="s">
        <v>11</v>
      </c>
      <c r="D100" s="16">
        <v>9406733</v>
      </c>
      <c r="E100" s="16">
        <v>68080</v>
      </c>
      <c r="F100" s="16">
        <v>3478998</v>
      </c>
      <c r="G100" s="16">
        <v>1485430</v>
      </c>
      <c r="H100" s="16">
        <v>366914</v>
      </c>
      <c r="I100" s="16">
        <v>2943931</v>
      </c>
      <c r="J100" s="16">
        <f t="shared" si="0"/>
        <v>8343353</v>
      </c>
      <c r="K100" s="17">
        <f t="shared" si="1"/>
        <v>88.695543925824197</v>
      </c>
      <c r="L100" s="15">
        <v>100</v>
      </c>
      <c r="M100" s="28">
        <f t="shared" si="2"/>
        <v>33.500691944009667</v>
      </c>
      <c r="N100" s="28">
        <f t="shared" si="5"/>
        <v>83.000641052298178</v>
      </c>
    </row>
    <row r="101" spans="1:14" x14ac:dyDescent="0.35">
      <c r="A101" s="15" t="s">
        <v>76</v>
      </c>
      <c r="B101" s="15" t="s">
        <v>77</v>
      </c>
      <c r="C101" s="15" t="s">
        <v>9</v>
      </c>
      <c r="D101" s="16">
        <v>3029917</v>
      </c>
      <c r="E101" s="16">
        <v>7949</v>
      </c>
      <c r="F101" s="16">
        <v>556476</v>
      </c>
      <c r="G101" s="16">
        <v>745408</v>
      </c>
      <c r="H101" s="16">
        <v>271140</v>
      </c>
      <c r="I101" s="16">
        <v>1221027</v>
      </c>
      <c r="J101" s="16">
        <f t="shared" si="0"/>
        <v>2802000</v>
      </c>
      <c r="K101" s="17">
        <f t="shared" si="1"/>
        <v>92.477780744489039</v>
      </c>
      <c r="L101" s="15">
        <v>100</v>
      </c>
      <c r="M101" s="28">
        <f t="shared" si="2"/>
        <v>33.500691944009667</v>
      </c>
      <c r="N101" s="28">
        <f t="shared" si="5"/>
        <v>88.688274396513293</v>
      </c>
    </row>
    <row r="102" spans="1:14" x14ac:dyDescent="0.35">
      <c r="A102" s="15" t="s">
        <v>76</v>
      </c>
      <c r="B102" s="15" t="s">
        <v>77</v>
      </c>
      <c r="C102" s="15" t="s">
        <v>10</v>
      </c>
      <c r="D102" s="16">
        <v>2244519</v>
      </c>
      <c r="E102" s="16">
        <v>5814</v>
      </c>
      <c r="F102" s="16">
        <v>364536</v>
      </c>
      <c r="G102" s="16">
        <v>729146</v>
      </c>
      <c r="H102" s="16">
        <v>178323</v>
      </c>
      <c r="I102" s="16">
        <v>769135</v>
      </c>
      <c r="J102" s="16">
        <f t="shared" si="0"/>
        <v>2046954</v>
      </c>
      <c r="K102" s="17">
        <f t="shared" si="1"/>
        <v>91.197891396775873</v>
      </c>
      <c r="L102" s="15">
        <v>100</v>
      </c>
      <c r="M102" s="28">
        <f t="shared" si="2"/>
        <v>33.500691944009667</v>
      </c>
      <c r="N102" s="28">
        <f t="shared" si="5"/>
        <v>86.763608734375069</v>
      </c>
    </row>
    <row r="103" spans="1:14" x14ac:dyDescent="0.35">
      <c r="A103" s="15" t="s">
        <v>76</v>
      </c>
      <c r="B103" s="15" t="s">
        <v>77</v>
      </c>
      <c r="C103" s="15" t="s">
        <v>11</v>
      </c>
      <c r="D103" s="16">
        <v>785398</v>
      </c>
      <c r="E103" s="16">
        <v>2135</v>
      </c>
      <c r="F103" s="16">
        <v>191940</v>
      </c>
      <c r="G103" s="16">
        <v>16262</v>
      </c>
      <c r="H103" s="16">
        <v>92817</v>
      </c>
      <c r="I103" s="16">
        <v>451892</v>
      </c>
      <c r="J103" s="16">
        <f t="shared" si="0"/>
        <v>755046</v>
      </c>
      <c r="K103" s="17">
        <f t="shared" si="1"/>
        <v>96.135462529825645</v>
      </c>
      <c r="L103" s="15">
        <v>100</v>
      </c>
      <c r="M103" s="28">
        <f t="shared" si="2"/>
        <v>33.500691944009667</v>
      </c>
      <c r="N103" s="28">
        <f t="shared" si="5"/>
        <v>94.188604989813541</v>
      </c>
    </row>
    <row r="104" spans="1:14" x14ac:dyDescent="0.35">
      <c r="A104" s="15" t="s">
        <v>78</v>
      </c>
      <c r="B104" s="15" t="s">
        <v>79</v>
      </c>
      <c r="C104" s="15" t="s">
        <v>9</v>
      </c>
      <c r="D104" s="16">
        <v>24238129</v>
      </c>
      <c r="E104" s="16">
        <v>1965314</v>
      </c>
      <c r="F104" s="16">
        <v>155173</v>
      </c>
      <c r="G104" s="16">
        <v>427656</v>
      </c>
      <c r="H104" s="16">
        <v>7028204</v>
      </c>
      <c r="I104" s="16">
        <v>6468481</v>
      </c>
      <c r="J104" s="16">
        <f t="shared" si="0"/>
        <v>16044828</v>
      </c>
      <c r="K104" s="17">
        <f t="shared" si="1"/>
        <v>66.196644138662691</v>
      </c>
      <c r="L104" s="15">
        <v>100</v>
      </c>
      <c r="M104" s="28">
        <f t="shared" si="2"/>
        <v>33.500691944009667</v>
      </c>
      <c r="N104" s="28">
        <f t="shared" si="5"/>
        <v>49.167357000352638</v>
      </c>
    </row>
    <row r="105" spans="1:14" x14ac:dyDescent="0.35">
      <c r="A105" s="15" t="s">
        <v>78</v>
      </c>
      <c r="B105" s="15" t="s">
        <v>79</v>
      </c>
      <c r="C105" s="15" t="s">
        <v>10</v>
      </c>
      <c r="D105" s="16">
        <v>16415049</v>
      </c>
      <c r="E105" s="16">
        <v>1308829</v>
      </c>
      <c r="F105" s="16">
        <v>75403</v>
      </c>
      <c r="G105" s="16">
        <v>262780</v>
      </c>
      <c r="H105" s="16">
        <v>5662523</v>
      </c>
      <c r="I105" s="16">
        <v>2603994</v>
      </c>
      <c r="J105" s="16">
        <f t="shared" si="0"/>
        <v>9913529</v>
      </c>
      <c r="K105" s="17">
        <f t="shared" si="1"/>
        <v>60.392929683000027</v>
      </c>
      <c r="L105" s="15">
        <v>100</v>
      </c>
      <c r="M105" s="28">
        <f t="shared" si="2"/>
        <v>33.500691944009667</v>
      </c>
      <c r="N105" s="28">
        <f t="shared" si="5"/>
        <v>40.439876030511392</v>
      </c>
    </row>
    <row r="106" spans="1:14" x14ac:dyDescent="0.35">
      <c r="A106" s="15" t="s">
        <v>78</v>
      </c>
      <c r="B106" s="15" t="s">
        <v>79</v>
      </c>
      <c r="C106" s="15" t="s">
        <v>11</v>
      </c>
      <c r="D106" s="16">
        <v>7823080</v>
      </c>
      <c r="E106" s="16">
        <v>656485</v>
      </c>
      <c r="F106" s="16">
        <v>79770</v>
      </c>
      <c r="G106" s="16">
        <v>164876</v>
      </c>
      <c r="H106" s="16">
        <v>1365681</v>
      </c>
      <c r="I106" s="16">
        <v>3864487</v>
      </c>
      <c r="J106" s="16">
        <f t="shared" si="0"/>
        <v>6131299</v>
      </c>
      <c r="K106" s="17">
        <f t="shared" si="1"/>
        <v>78.374489331567617</v>
      </c>
      <c r="L106" s="15">
        <v>100</v>
      </c>
      <c r="M106" s="28">
        <f t="shared" si="2"/>
        <v>33.500691944009667</v>
      </c>
      <c r="N106" s="28">
        <f t="shared" si="5"/>
        <v>67.480096709841888</v>
      </c>
    </row>
    <row r="107" spans="1:14" x14ac:dyDescent="0.35">
      <c r="L107" s="15"/>
      <c r="M107" s="28"/>
      <c r="N107" s="28"/>
    </row>
    <row r="108" spans="1:14" x14ac:dyDescent="0.35">
      <c r="L108" s="15"/>
      <c r="M108" s="28"/>
      <c r="N108" s="28"/>
    </row>
    <row r="109" spans="1:14" x14ac:dyDescent="0.35">
      <c r="L109" s="15"/>
      <c r="M109" s="28"/>
      <c r="N109" s="28"/>
    </row>
    <row r="110" spans="1:14" x14ac:dyDescent="0.35">
      <c r="L110" s="15"/>
      <c r="M110" s="28"/>
      <c r="N110" s="28"/>
    </row>
    <row r="111" spans="1:14" x14ac:dyDescent="0.35">
      <c r="L111" s="15"/>
      <c r="M111" s="28"/>
      <c r="N111" s="28"/>
    </row>
    <row r="112" spans="1:14" x14ac:dyDescent="0.35">
      <c r="L112" s="15"/>
      <c r="M112" s="28"/>
      <c r="N112" s="28"/>
    </row>
    <row r="113" spans="12:14" x14ac:dyDescent="0.35">
      <c r="L113" s="15"/>
      <c r="M113" s="28"/>
      <c r="N113" s="28"/>
    </row>
    <row r="114" spans="12:14" x14ac:dyDescent="0.35">
      <c r="L114" s="15"/>
      <c r="M114" s="28"/>
      <c r="N114" s="28"/>
    </row>
    <row r="115" spans="12:14" x14ac:dyDescent="0.35">
      <c r="L115" s="15"/>
      <c r="M115" s="28"/>
      <c r="N115" s="28"/>
    </row>
    <row r="116" spans="12:14" x14ac:dyDescent="0.35">
      <c r="L116" s="15"/>
      <c r="M116" s="28"/>
      <c r="N116" s="28"/>
    </row>
    <row r="117" spans="12:14" x14ac:dyDescent="0.35">
      <c r="L117" s="15"/>
      <c r="M117" s="28"/>
      <c r="N117" s="28"/>
    </row>
    <row r="118" spans="12:14" x14ac:dyDescent="0.35">
      <c r="L118" s="15"/>
      <c r="M118" s="28"/>
      <c r="N118" s="28"/>
    </row>
    <row r="119" spans="12:14" x14ac:dyDescent="0.35">
      <c r="L119" s="15"/>
      <c r="M119" s="28"/>
      <c r="N119" s="28"/>
    </row>
    <row r="120" spans="12:14" x14ac:dyDescent="0.35">
      <c r="L120" s="15"/>
      <c r="M120" s="28"/>
      <c r="N120" s="28"/>
    </row>
    <row r="121" spans="12:14" x14ac:dyDescent="0.35">
      <c r="L121" s="15"/>
      <c r="M121" s="28"/>
      <c r="N121" s="28"/>
    </row>
    <row r="122" spans="12:14" x14ac:dyDescent="0.35">
      <c r="L122" s="15"/>
      <c r="M122" s="28"/>
      <c r="N122" s="28"/>
    </row>
    <row r="123" spans="12:14" x14ac:dyDescent="0.35">
      <c r="L123" s="15"/>
      <c r="M123" s="28"/>
      <c r="N123" s="28"/>
    </row>
    <row r="124" spans="12:14" x14ac:dyDescent="0.35">
      <c r="L124" s="15"/>
      <c r="M124" s="28"/>
      <c r="N124" s="28"/>
    </row>
    <row r="125" spans="12:14" x14ac:dyDescent="0.35">
      <c r="L125" s="15"/>
      <c r="M125" s="28"/>
      <c r="N125" s="28"/>
    </row>
    <row r="126" spans="12:14" x14ac:dyDescent="0.35">
      <c r="L126" s="15"/>
      <c r="M126" s="28"/>
      <c r="N126" s="28"/>
    </row>
    <row r="127" spans="12:14" x14ac:dyDescent="0.35">
      <c r="L127" s="15"/>
      <c r="M127" s="28"/>
      <c r="N127" s="28"/>
    </row>
    <row r="128" spans="12:14" x14ac:dyDescent="0.35">
      <c r="L128" s="15"/>
      <c r="M128" s="28"/>
      <c r="N128" s="28"/>
    </row>
    <row r="129" spans="12:14" x14ac:dyDescent="0.35">
      <c r="L129" s="15"/>
      <c r="M129" s="28"/>
      <c r="N129" s="28"/>
    </row>
    <row r="130" spans="12:14" x14ac:dyDescent="0.35">
      <c r="L130" s="15"/>
      <c r="M130" s="28"/>
      <c r="N130" s="28"/>
    </row>
    <row r="131" spans="12:14" x14ac:dyDescent="0.35">
      <c r="L131" s="15"/>
      <c r="M131" s="28"/>
      <c r="N131" s="28"/>
    </row>
    <row r="132" spans="12:14" x14ac:dyDescent="0.35">
      <c r="L132" s="15"/>
      <c r="M132" s="28"/>
      <c r="N132" s="28"/>
    </row>
    <row r="133" spans="12:14" x14ac:dyDescent="0.35">
      <c r="L133" s="15"/>
      <c r="M133" s="28"/>
      <c r="N133" s="28"/>
    </row>
    <row r="134" spans="12:14" x14ac:dyDescent="0.35">
      <c r="L134" s="15"/>
      <c r="M134" s="28"/>
      <c r="N134" s="28"/>
    </row>
    <row r="135" spans="12:14" x14ac:dyDescent="0.35">
      <c r="L135" s="15"/>
      <c r="M135" s="28"/>
      <c r="N135" s="28"/>
    </row>
    <row r="136" spans="12:14" x14ac:dyDescent="0.35">
      <c r="L136" s="15"/>
      <c r="M136" s="28"/>
      <c r="N136" s="28"/>
    </row>
    <row r="137" spans="12:14" x14ac:dyDescent="0.35">
      <c r="L137" s="15"/>
      <c r="M137" s="28"/>
      <c r="N137" s="28"/>
    </row>
    <row r="138" spans="12:14" x14ac:dyDescent="0.35">
      <c r="L138" s="15"/>
      <c r="M138" s="28"/>
      <c r="N138" s="28"/>
    </row>
    <row r="139" spans="12:14" x14ac:dyDescent="0.35">
      <c r="L139" s="15"/>
      <c r="M139" s="28"/>
      <c r="N139" s="28"/>
    </row>
    <row r="140" spans="12:14" x14ac:dyDescent="0.35">
      <c r="L140" s="15"/>
      <c r="M140" s="28"/>
      <c r="N140" s="28"/>
    </row>
    <row r="141" spans="12:14" x14ac:dyDescent="0.35">
      <c r="L141" s="15"/>
      <c r="M141" s="28"/>
      <c r="N141" s="28"/>
    </row>
    <row r="142" spans="12:14" x14ac:dyDescent="0.35">
      <c r="L142" s="15"/>
      <c r="M142" s="28"/>
      <c r="N142" s="28"/>
    </row>
    <row r="143" spans="12:14" x14ac:dyDescent="0.35">
      <c r="L143" s="15"/>
      <c r="M143" s="28"/>
      <c r="N143" s="28"/>
    </row>
    <row r="144" spans="12:14" x14ac:dyDescent="0.35">
      <c r="L144" s="15"/>
      <c r="M144" s="28"/>
      <c r="N144" s="28"/>
    </row>
    <row r="145" spans="12:14" x14ac:dyDescent="0.35">
      <c r="L145" s="15"/>
      <c r="M145" s="28"/>
      <c r="N145" s="28"/>
    </row>
    <row r="146" spans="12:14" x14ac:dyDescent="0.35">
      <c r="L146" s="15"/>
      <c r="M146" s="28"/>
      <c r="N146" s="28"/>
    </row>
    <row r="147" spans="12:14" x14ac:dyDescent="0.35">
      <c r="L147" s="15"/>
      <c r="M147" s="28"/>
      <c r="N147" s="28"/>
    </row>
    <row r="148" spans="12:14" x14ac:dyDescent="0.35">
      <c r="L148" s="15"/>
      <c r="M148" s="28"/>
      <c r="N148" s="28"/>
    </row>
    <row r="149" spans="12:14" x14ac:dyDescent="0.35">
      <c r="L149" s="15"/>
      <c r="M149" s="28"/>
      <c r="N149" s="28"/>
    </row>
    <row r="150" spans="12:14" x14ac:dyDescent="0.35">
      <c r="L150" s="15"/>
      <c r="M150" s="28"/>
      <c r="N150" s="28"/>
    </row>
    <row r="151" spans="12:14" x14ac:dyDescent="0.35">
      <c r="L151" s="15"/>
      <c r="M151" s="28"/>
      <c r="N151" s="28"/>
    </row>
    <row r="152" spans="12:14" x14ac:dyDescent="0.35">
      <c r="L152" s="15"/>
      <c r="M152" s="28"/>
      <c r="N152" s="28"/>
    </row>
    <row r="153" spans="12:14" x14ac:dyDescent="0.35">
      <c r="L153" s="15"/>
      <c r="M153" s="28"/>
      <c r="N153" s="28"/>
    </row>
    <row r="154" spans="12:14" x14ac:dyDescent="0.35">
      <c r="L154" s="15"/>
      <c r="M154" s="28"/>
      <c r="N154" s="28"/>
    </row>
    <row r="155" spans="12:14" x14ac:dyDescent="0.35">
      <c r="L155" s="15"/>
      <c r="M155" s="28"/>
      <c r="N155" s="28"/>
    </row>
    <row r="156" spans="12:14" x14ac:dyDescent="0.35">
      <c r="L156" s="15"/>
      <c r="M156" s="28"/>
      <c r="N156" s="28"/>
    </row>
    <row r="157" spans="12:14" x14ac:dyDescent="0.35">
      <c r="L157" s="15"/>
      <c r="M157" s="28"/>
      <c r="N157" s="28"/>
    </row>
    <row r="158" spans="12:14" x14ac:dyDescent="0.35">
      <c r="L158" s="15"/>
      <c r="M158" s="28"/>
      <c r="N158" s="28"/>
    </row>
    <row r="159" spans="12:14" x14ac:dyDescent="0.35">
      <c r="L159" s="15"/>
      <c r="M159" s="28"/>
      <c r="N159" s="28"/>
    </row>
    <row r="160" spans="12:14" x14ac:dyDescent="0.35">
      <c r="L160" s="15"/>
      <c r="M160" s="28"/>
      <c r="N160" s="28"/>
    </row>
    <row r="161" spans="12:14" x14ac:dyDescent="0.35">
      <c r="L161" s="15"/>
      <c r="M161" s="28"/>
      <c r="N161" s="28"/>
    </row>
    <row r="162" spans="12:14" x14ac:dyDescent="0.35">
      <c r="L162" s="15"/>
      <c r="M162" s="28"/>
      <c r="N162" s="28"/>
    </row>
    <row r="163" spans="12:14" x14ac:dyDescent="0.35">
      <c r="L163" s="15"/>
      <c r="M163" s="28"/>
      <c r="N163" s="28"/>
    </row>
    <row r="164" spans="12:14" x14ac:dyDescent="0.35">
      <c r="L164" s="15"/>
      <c r="M164" s="28"/>
      <c r="N164" s="28"/>
    </row>
    <row r="165" spans="12:14" x14ac:dyDescent="0.35">
      <c r="L165" s="15"/>
      <c r="M165" s="28"/>
      <c r="N165" s="28"/>
    </row>
    <row r="166" spans="12:14" x14ac:dyDescent="0.35">
      <c r="L166" s="15"/>
      <c r="M166" s="28"/>
      <c r="N166" s="28"/>
    </row>
    <row r="167" spans="12:14" x14ac:dyDescent="0.35">
      <c r="L167" s="15"/>
      <c r="M167" s="28"/>
      <c r="N167" s="28"/>
    </row>
    <row r="168" spans="12:14" x14ac:dyDescent="0.35">
      <c r="L168" s="15"/>
      <c r="M168" s="28"/>
      <c r="N168" s="28"/>
    </row>
    <row r="169" spans="12:14" x14ac:dyDescent="0.35">
      <c r="L169" s="15"/>
      <c r="M169" s="28"/>
      <c r="N169" s="28"/>
    </row>
    <row r="170" spans="12:14" x14ac:dyDescent="0.35">
      <c r="L170" s="15"/>
      <c r="M170" s="28"/>
      <c r="N170" s="28"/>
    </row>
    <row r="171" spans="12:14" x14ac:dyDescent="0.35">
      <c r="L171" s="15"/>
      <c r="M171" s="28"/>
      <c r="N171" s="28"/>
    </row>
    <row r="172" spans="12:14" x14ac:dyDescent="0.35">
      <c r="L172" s="15"/>
      <c r="M172" s="28"/>
      <c r="N172" s="28"/>
    </row>
    <row r="173" spans="12:14" x14ac:dyDescent="0.35">
      <c r="L173" s="15"/>
      <c r="M173" s="28"/>
      <c r="N173" s="28"/>
    </row>
    <row r="174" spans="12:14" x14ac:dyDescent="0.35">
      <c r="L174" s="15"/>
      <c r="M174" s="28"/>
      <c r="N174" s="28"/>
    </row>
    <row r="175" spans="12:14" x14ac:dyDescent="0.35">
      <c r="L175" s="15"/>
      <c r="M175" s="28"/>
      <c r="N175" s="28"/>
    </row>
    <row r="176" spans="12:14" x14ac:dyDescent="0.35">
      <c r="L176" s="15"/>
      <c r="M176" s="28"/>
      <c r="N176" s="28"/>
    </row>
    <row r="177" spans="12:14" x14ac:dyDescent="0.35">
      <c r="L177" s="15"/>
      <c r="M177" s="28"/>
      <c r="N177" s="28"/>
    </row>
    <row r="178" spans="12:14" x14ac:dyDescent="0.35">
      <c r="L178" s="15"/>
      <c r="M178" s="28"/>
      <c r="N178" s="28"/>
    </row>
    <row r="179" spans="12:14" x14ac:dyDescent="0.35">
      <c r="L179" s="15"/>
      <c r="M179" s="28"/>
      <c r="N179" s="28"/>
    </row>
    <row r="180" spans="12:14" x14ac:dyDescent="0.35">
      <c r="L180" s="15"/>
      <c r="M180" s="28"/>
      <c r="N180" s="28"/>
    </row>
    <row r="181" spans="12:14" x14ac:dyDescent="0.35">
      <c r="L181" s="15"/>
      <c r="M181" s="28"/>
      <c r="N181" s="28"/>
    </row>
    <row r="182" spans="12:14" x14ac:dyDescent="0.35">
      <c r="L182" s="15"/>
      <c r="M182" s="28"/>
      <c r="N182" s="28"/>
    </row>
    <row r="183" spans="12:14" x14ac:dyDescent="0.35">
      <c r="L183" s="15"/>
      <c r="M183" s="28"/>
      <c r="N183" s="28"/>
    </row>
    <row r="184" spans="12:14" x14ac:dyDescent="0.35">
      <c r="L184" s="15"/>
      <c r="M184" s="28"/>
      <c r="N184" s="28"/>
    </row>
    <row r="185" spans="12:14" x14ac:dyDescent="0.35">
      <c r="L185" s="15"/>
      <c r="M185" s="28"/>
      <c r="N185" s="28"/>
    </row>
    <row r="186" spans="12:14" x14ac:dyDescent="0.35">
      <c r="L186" s="15"/>
      <c r="M186" s="28"/>
      <c r="N186" s="28"/>
    </row>
    <row r="187" spans="12:14" x14ac:dyDescent="0.35">
      <c r="L187" s="15"/>
      <c r="M187" s="28"/>
      <c r="N187" s="28"/>
    </row>
    <row r="188" spans="12:14" x14ac:dyDescent="0.35">
      <c r="L188" s="15"/>
      <c r="M188" s="28"/>
      <c r="N188" s="28"/>
    </row>
    <row r="189" spans="12:14" x14ac:dyDescent="0.35">
      <c r="L189" s="15"/>
      <c r="M189" s="28"/>
      <c r="N189" s="28"/>
    </row>
    <row r="190" spans="12:14" x14ac:dyDescent="0.35">
      <c r="L190" s="15"/>
      <c r="M190" s="28"/>
      <c r="N190" s="28"/>
    </row>
    <row r="191" spans="12:14" x14ac:dyDescent="0.35">
      <c r="L191" s="15"/>
      <c r="M191" s="28"/>
      <c r="N191" s="28"/>
    </row>
    <row r="192" spans="12:14" x14ac:dyDescent="0.35">
      <c r="L192" s="15"/>
      <c r="M192" s="28"/>
      <c r="N192" s="28"/>
    </row>
    <row r="193" spans="12:14" x14ac:dyDescent="0.35">
      <c r="L193" s="15"/>
      <c r="M193" s="28"/>
      <c r="N193" s="28"/>
    </row>
    <row r="194" spans="12:14" x14ac:dyDescent="0.35">
      <c r="L194" s="15"/>
      <c r="M194" s="28"/>
      <c r="N194" s="28"/>
    </row>
    <row r="195" spans="12:14" x14ac:dyDescent="0.35">
      <c r="L195" s="15"/>
      <c r="M195" s="28"/>
      <c r="N195" s="28"/>
    </row>
    <row r="196" spans="12:14" x14ac:dyDescent="0.35">
      <c r="L196" s="15"/>
      <c r="M196" s="28"/>
      <c r="N196" s="28"/>
    </row>
    <row r="197" spans="12:14" x14ac:dyDescent="0.35">
      <c r="L197" s="15"/>
      <c r="M197" s="28"/>
      <c r="N197" s="28"/>
    </row>
    <row r="198" spans="12:14" x14ac:dyDescent="0.35">
      <c r="L198" s="15"/>
      <c r="M198" s="28"/>
      <c r="N198" s="28"/>
    </row>
    <row r="199" spans="12:14" x14ac:dyDescent="0.35">
      <c r="L199" s="15"/>
      <c r="M199" s="28"/>
      <c r="N199" s="28"/>
    </row>
    <row r="200" spans="12:14" x14ac:dyDescent="0.35">
      <c r="L200" s="15"/>
      <c r="M200" s="28"/>
      <c r="N200" s="28"/>
    </row>
    <row r="201" spans="12:14" x14ac:dyDescent="0.35">
      <c r="L201" s="15"/>
      <c r="M201" s="28"/>
      <c r="N201" s="28"/>
    </row>
    <row r="202" spans="12:14" x14ac:dyDescent="0.35">
      <c r="L202" s="15"/>
      <c r="M202" s="28"/>
      <c r="N202" s="28"/>
    </row>
    <row r="203" spans="12:14" x14ac:dyDescent="0.35">
      <c r="L203" s="15"/>
      <c r="M203" s="28"/>
      <c r="N203" s="28"/>
    </row>
    <row r="204" spans="12:14" x14ac:dyDescent="0.35">
      <c r="L204" s="15"/>
      <c r="M204" s="28"/>
      <c r="N204" s="28"/>
    </row>
    <row r="205" spans="12:14" x14ac:dyDescent="0.35">
      <c r="L205" s="15"/>
      <c r="M205" s="28"/>
      <c r="N205" s="28"/>
    </row>
    <row r="206" spans="12:14" x14ac:dyDescent="0.35">
      <c r="L206" s="15"/>
      <c r="M206" s="28"/>
      <c r="N206" s="28"/>
    </row>
    <row r="207" spans="12:14" x14ac:dyDescent="0.35">
      <c r="L207" s="15"/>
      <c r="M207" s="28"/>
      <c r="N207" s="28"/>
    </row>
    <row r="208" spans="12:14" x14ac:dyDescent="0.35">
      <c r="L208" s="15"/>
      <c r="M208" s="28"/>
      <c r="N208" s="28"/>
    </row>
    <row r="209" spans="12:14" x14ac:dyDescent="0.35">
      <c r="L209" s="15"/>
      <c r="M209" s="28"/>
      <c r="N209" s="28"/>
    </row>
    <row r="210" spans="12:14" x14ac:dyDescent="0.35">
      <c r="L210" s="15"/>
      <c r="M210" s="28"/>
      <c r="N210" s="28"/>
    </row>
    <row r="211" spans="12:14" x14ac:dyDescent="0.35">
      <c r="L211" s="15"/>
      <c r="M211" s="28"/>
      <c r="N211" s="28"/>
    </row>
    <row r="212" spans="12:14" x14ac:dyDescent="0.35">
      <c r="L212" s="15"/>
      <c r="M212" s="28"/>
      <c r="N212" s="28"/>
    </row>
    <row r="213" spans="12:14" x14ac:dyDescent="0.35">
      <c r="L213" s="15"/>
      <c r="M213" s="28"/>
      <c r="N213" s="28"/>
    </row>
    <row r="214" spans="12:14" x14ac:dyDescent="0.35">
      <c r="L214" s="15"/>
      <c r="M214" s="28"/>
      <c r="N214" s="28"/>
    </row>
    <row r="215" spans="12:14" x14ac:dyDescent="0.35">
      <c r="L215" s="15"/>
      <c r="M215" s="28"/>
      <c r="N215" s="28"/>
    </row>
    <row r="216" spans="12:14" x14ac:dyDescent="0.35">
      <c r="L216" s="15"/>
      <c r="M216" s="28"/>
      <c r="N216" s="28"/>
    </row>
    <row r="217" spans="12:14" x14ac:dyDescent="0.35">
      <c r="L217" s="15"/>
      <c r="M217" s="28"/>
      <c r="N217" s="28"/>
    </row>
    <row r="218" spans="12:14" x14ac:dyDescent="0.35">
      <c r="L218" s="15"/>
      <c r="M218" s="28"/>
      <c r="N218" s="28"/>
    </row>
    <row r="219" spans="12:14" x14ac:dyDescent="0.35">
      <c r="L219" s="15"/>
      <c r="M219" s="28"/>
      <c r="N219" s="28"/>
    </row>
    <row r="220" spans="12:14" x14ac:dyDescent="0.35">
      <c r="L220" s="15"/>
      <c r="M220" s="28"/>
      <c r="N220" s="28"/>
    </row>
    <row r="221" spans="12:14" x14ac:dyDescent="0.35">
      <c r="L221" s="15"/>
      <c r="M221" s="28"/>
      <c r="N221" s="28"/>
    </row>
    <row r="222" spans="12:14" x14ac:dyDescent="0.35">
      <c r="L222" s="15"/>
      <c r="M222" s="28"/>
      <c r="N222" s="28"/>
    </row>
    <row r="223" spans="12:14" x14ac:dyDescent="0.35">
      <c r="L223" s="15"/>
      <c r="M223" s="28"/>
      <c r="N223" s="28"/>
    </row>
    <row r="224" spans="12:14" x14ac:dyDescent="0.35">
      <c r="L224" s="15"/>
      <c r="M224" s="28"/>
      <c r="N224" s="28"/>
    </row>
    <row r="225" spans="12:14" x14ac:dyDescent="0.35">
      <c r="L225" s="15"/>
      <c r="M225" s="28"/>
      <c r="N225" s="28"/>
    </row>
    <row r="226" spans="12:14" x14ac:dyDescent="0.35">
      <c r="L226" s="15"/>
      <c r="M226" s="28"/>
      <c r="N226" s="28"/>
    </row>
    <row r="227" spans="12:14" x14ac:dyDescent="0.35">
      <c r="L227" s="15"/>
      <c r="M227" s="28"/>
      <c r="N227" s="28"/>
    </row>
    <row r="228" spans="12:14" x14ac:dyDescent="0.35">
      <c r="L228" s="15"/>
      <c r="M228" s="28"/>
      <c r="N228" s="28"/>
    </row>
    <row r="229" spans="12:14" x14ac:dyDescent="0.35">
      <c r="L229" s="15"/>
      <c r="M229" s="28"/>
      <c r="N229" s="28"/>
    </row>
    <row r="230" spans="12:14" x14ac:dyDescent="0.35">
      <c r="L230" s="15"/>
      <c r="M230" s="28"/>
      <c r="N230" s="28"/>
    </row>
    <row r="231" spans="12:14" x14ac:dyDescent="0.35">
      <c r="L231" s="15"/>
      <c r="M231" s="28"/>
      <c r="N231" s="28"/>
    </row>
    <row r="232" spans="12:14" x14ac:dyDescent="0.35">
      <c r="L232" s="15"/>
      <c r="M232" s="28"/>
      <c r="N232" s="28"/>
    </row>
    <row r="233" spans="12:14" x14ac:dyDescent="0.35">
      <c r="L233" s="15"/>
      <c r="M233" s="28"/>
      <c r="N233" s="28"/>
    </row>
    <row r="234" spans="12:14" x14ac:dyDescent="0.35">
      <c r="L234" s="15"/>
      <c r="M234" s="28"/>
      <c r="N234" s="28"/>
    </row>
    <row r="235" spans="12:14" x14ac:dyDescent="0.35">
      <c r="L235" s="15"/>
      <c r="M235" s="28"/>
      <c r="N235" s="28"/>
    </row>
    <row r="236" spans="12:14" x14ac:dyDescent="0.35">
      <c r="L236" s="15"/>
      <c r="M236" s="28"/>
      <c r="N236" s="28"/>
    </row>
    <row r="237" spans="12:14" x14ac:dyDescent="0.35">
      <c r="L237" s="15"/>
      <c r="M237" s="28"/>
      <c r="N237" s="28"/>
    </row>
    <row r="238" spans="12:14" x14ac:dyDescent="0.35">
      <c r="L238" s="15"/>
      <c r="M238" s="28"/>
      <c r="N238" s="28"/>
    </row>
    <row r="239" spans="12:14" x14ac:dyDescent="0.35">
      <c r="L239" s="15"/>
      <c r="M239" s="28"/>
      <c r="N239" s="28"/>
    </row>
    <row r="240" spans="12:14" x14ac:dyDescent="0.35">
      <c r="L240" s="15"/>
      <c r="M240" s="28"/>
      <c r="N240" s="28"/>
    </row>
    <row r="241" spans="12:14" x14ac:dyDescent="0.35">
      <c r="L241" s="15"/>
      <c r="M241" s="28"/>
      <c r="N241" s="28"/>
    </row>
    <row r="242" spans="12:14" x14ac:dyDescent="0.35">
      <c r="L242" s="15"/>
      <c r="M242" s="28"/>
      <c r="N242" s="28"/>
    </row>
    <row r="243" spans="12:14" x14ac:dyDescent="0.35">
      <c r="L243" s="15"/>
      <c r="M243" s="28"/>
      <c r="N243" s="28"/>
    </row>
    <row r="244" spans="12:14" x14ac:dyDescent="0.35">
      <c r="L244" s="15"/>
      <c r="M244" s="28"/>
      <c r="N244" s="28"/>
    </row>
    <row r="245" spans="12:14" x14ac:dyDescent="0.35">
      <c r="L245" s="15"/>
      <c r="M245" s="28"/>
      <c r="N245" s="28"/>
    </row>
    <row r="246" spans="12:14" x14ac:dyDescent="0.35">
      <c r="L246" s="15"/>
      <c r="M246" s="28"/>
      <c r="N246" s="28"/>
    </row>
    <row r="247" spans="12:14" x14ac:dyDescent="0.35">
      <c r="L247" s="15"/>
      <c r="M247" s="28"/>
      <c r="N247" s="28"/>
    </row>
    <row r="248" spans="12:14" x14ac:dyDescent="0.35">
      <c r="L248" s="15"/>
      <c r="M248" s="28"/>
      <c r="N248" s="28"/>
    </row>
    <row r="249" spans="12:14" x14ac:dyDescent="0.35">
      <c r="L249" s="15"/>
      <c r="M249" s="28"/>
      <c r="N249" s="28"/>
    </row>
    <row r="250" spans="12:14" x14ac:dyDescent="0.35">
      <c r="L250" s="15"/>
      <c r="M250" s="28"/>
      <c r="N250" s="28"/>
    </row>
    <row r="251" spans="12:14" x14ac:dyDescent="0.35">
      <c r="L251" s="15"/>
      <c r="M251" s="28"/>
      <c r="N251" s="28"/>
    </row>
    <row r="252" spans="12:14" x14ac:dyDescent="0.35">
      <c r="L252" s="15"/>
      <c r="M252" s="28"/>
      <c r="N252" s="28"/>
    </row>
    <row r="253" spans="12:14" x14ac:dyDescent="0.35">
      <c r="L253" s="15"/>
      <c r="M253" s="28"/>
      <c r="N253" s="28"/>
    </row>
    <row r="254" spans="12:14" x14ac:dyDescent="0.35">
      <c r="L254" s="15"/>
      <c r="M254" s="28"/>
      <c r="N254" s="28"/>
    </row>
    <row r="255" spans="12:14" x14ac:dyDescent="0.35">
      <c r="L255" s="15"/>
      <c r="M255" s="28"/>
      <c r="N255" s="28"/>
    </row>
    <row r="256" spans="12:14" x14ac:dyDescent="0.35">
      <c r="L256" s="15"/>
      <c r="M256" s="28"/>
      <c r="N256" s="28"/>
    </row>
    <row r="257" spans="12:14" x14ac:dyDescent="0.35">
      <c r="L257" s="15"/>
      <c r="M257" s="28"/>
      <c r="N257" s="28"/>
    </row>
    <row r="258" spans="12:14" x14ac:dyDescent="0.35">
      <c r="L258" s="15"/>
      <c r="M258" s="28"/>
      <c r="N258" s="28"/>
    </row>
    <row r="259" spans="12:14" x14ac:dyDescent="0.35">
      <c r="L259" s="15"/>
      <c r="M259" s="28"/>
      <c r="N259" s="28"/>
    </row>
    <row r="260" spans="12:14" x14ac:dyDescent="0.35">
      <c r="L260" s="15"/>
      <c r="M260" s="28"/>
      <c r="N260" s="28"/>
    </row>
    <row r="261" spans="12:14" x14ac:dyDescent="0.35">
      <c r="L261" s="15"/>
      <c r="M261" s="28"/>
      <c r="N261" s="28"/>
    </row>
    <row r="262" spans="12:14" x14ac:dyDescent="0.35">
      <c r="L262" s="15"/>
      <c r="M262" s="28"/>
      <c r="N262" s="28"/>
    </row>
    <row r="263" spans="12:14" x14ac:dyDescent="0.35">
      <c r="L263" s="15"/>
      <c r="M263" s="28"/>
      <c r="N263" s="28"/>
    </row>
    <row r="264" spans="12:14" x14ac:dyDescent="0.35">
      <c r="L264" s="15"/>
      <c r="M264" s="28"/>
      <c r="N264" s="28"/>
    </row>
    <row r="265" spans="12:14" x14ac:dyDescent="0.35">
      <c r="L265" s="15"/>
      <c r="M265" s="28"/>
      <c r="N265" s="28"/>
    </row>
    <row r="266" spans="12:14" x14ac:dyDescent="0.35">
      <c r="L266" s="15"/>
      <c r="M266" s="28"/>
      <c r="N266" s="28"/>
    </row>
    <row r="267" spans="12:14" x14ac:dyDescent="0.35">
      <c r="L267" s="15"/>
      <c r="M267" s="28"/>
      <c r="N267" s="28"/>
    </row>
    <row r="268" spans="12:14" x14ac:dyDescent="0.35">
      <c r="L268" s="15"/>
      <c r="M268" s="28"/>
      <c r="N268" s="28"/>
    </row>
    <row r="269" spans="12:14" x14ac:dyDescent="0.35">
      <c r="L269" s="15"/>
      <c r="M269" s="28"/>
      <c r="N269" s="28"/>
    </row>
    <row r="270" spans="12:14" x14ac:dyDescent="0.35">
      <c r="L270" s="15"/>
      <c r="M270" s="28"/>
      <c r="N270" s="28"/>
    </row>
    <row r="271" spans="12:14" x14ac:dyDescent="0.35">
      <c r="L271" s="15"/>
      <c r="M271" s="28"/>
      <c r="N271" s="28"/>
    </row>
    <row r="272" spans="12:14" x14ac:dyDescent="0.35">
      <c r="L272" s="15"/>
      <c r="M272" s="28"/>
      <c r="N272" s="28"/>
    </row>
    <row r="273" spans="12:14" x14ac:dyDescent="0.35">
      <c r="L273" s="15"/>
      <c r="M273" s="28"/>
      <c r="N273" s="28"/>
    </row>
    <row r="274" spans="12:14" x14ac:dyDescent="0.35">
      <c r="L274" s="15"/>
      <c r="M274" s="28"/>
      <c r="N274" s="28"/>
    </row>
    <row r="275" spans="12:14" x14ac:dyDescent="0.35">
      <c r="L275" s="15"/>
      <c r="M275" s="28"/>
      <c r="N275" s="28"/>
    </row>
    <row r="276" spans="12:14" x14ac:dyDescent="0.35">
      <c r="L276" s="15"/>
      <c r="M276" s="28"/>
      <c r="N276" s="28"/>
    </row>
    <row r="277" spans="12:14" x14ac:dyDescent="0.35">
      <c r="L277" s="15"/>
      <c r="M277" s="28"/>
      <c r="N277" s="28"/>
    </row>
    <row r="278" spans="12:14" x14ac:dyDescent="0.35">
      <c r="L278" s="15"/>
      <c r="M278" s="28"/>
      <c r="N278" s="28"/>
    </row>
    <row r="279" spans="12:14" x14ac:dyDescent="0.35">
      <c r="L279" s="15"/>
      <c r="M279" s="28"/>
      <c r="N279" s="28"/>
    </row>
    <row r="280" spans="12:14" x14ac:dyDescent="0.35">
      <c r="L280" s="15"/>
      <c r="M280" s="28"/>
      <c r="N280" s="28"/>
    </row>
    <row r="281" spans="12:14" x14ac:dyDescent="0.35">
      <c r="L281" s="15"/>
      <c r="M281" s="28"/>
      <c r="N281" s="28"/>
    </row>
    <row r="282" spans="12:14" x14ac:dyDescent="0.35">
      <c r="L282" s="15"/>
      <c r="M282" s="28"/>
      <c r="N282" s="28"/>
    </row>
    <row r="283" spans="12:14" x14ac:dyDescent="0.35">
      <c r="L283" s="15"/>
      <c r="M283" s="28"/>
      <c r="N283" s="28"/>
    </row>
    <row r="284" spans="12:14" x14ac:dyDescent="0.35">
      <c r="L284" s="15"/>
      <c r="M284" s="28"/>
      <c r="N284" s="28"/>
    </row>
    <row r="285" spans="12:14" x14ac:dyDescent="0.35">
      <c r="L285" s="15"/>
      <c r="M285" s="28"/>
      <c r="N285" s="28"/>
    </row>
    <row r="286" spans="12:14" x14ac:dyDescent="0.35">
      <c r="L286" s="15"/>
      <c r="M286" s="28"/>
      <c r="N286" s="28"/>
    </row>
    <row r="287" spans="12:14" x14ac:dyDescent="0.35">
      <c r="L287" s="15"/>
      <c r="M287" s="28"/>
      <c r="N287" s="28"/>
    </row>
    <row r="288" spans="12:14" x14ac:dyDescent="0.35">
      <c r="L288" s="15"/>
      <c r="M288" s="28"/>
      <c r="N288" s="28"/>
    </row>
    <row r="289" spans="12:14" x14ac:dyDescent="0.35">
      <c r="L289" s="15"/>
      <c r="M289" s="28"/>
      <c r="N289" s="28"/>
    </row>
    <row r="290" spans="12:14" x14ac:dyDescent="0.35">
      <c r="L290" s="15"/>
      <c r="M290" s="28"/>
      <c r="N290" s="28"/>
    </row>
    <row r="291" spans="12:14" x14ac:dyDescent="0.35">
      <c r="L291" s="15"/>
      <c r="M291" s="28"/>
      <c r="N291" s="28"/>
    </row>
    <row r="292" spans="12:14" x14ac:dyDescent="0.35">
      <c r="L292" s="15"/>
      <c r="M292" s="28"/>
      <c r="N292" s="28"/>
    </row>
    <row r="293" spans="12:14" x14ac:dyDescent="0.35">
      <c r="L293" s="15"/>
      <c r="M293" s="28"/>
      <c r="N293" s="28"/>
    </row>
    <row r="294" spans="12:14" x14ac:dyDescent="0.35">
      <c r="L294" s="15"/>
      <c r="M294" s="28"/>
      <c r="N294" s="28"/>
    </row>
    <row r="295" spans="12:14" x14ac:dyDescent="0.35">
      <c r="L295" s="15"/>
      <c r="M295" s="28"/>
      <c r="N295" s="28"/>
    </row>
    <row r="296" spans="12:14" x14ac:dyDescent="0.35">
      <c r="L296" s="15"/>
      <c r="M296" s="28"/>
      <c r="N296" s="28"/>
    </row>
    <row r="297" spans="12:14" x14ac:dyDescent="0.35">
      <c r="L297" s="15"/>
      <c r="M297" s="28"/>
      <c r="N297" s="28"/>
    </row>
    <row r="298" spans="12:14" x14ac:dyDescent="0.35">
      <c r="L298" s="15"/>
      <c r="M298" s="28"/>
      <c r="N298" s="28"/>
    </row>
    <row r="299" spans="12:14" x14ac:dyDescent="0.35">
      <c r="L299" s="15"/>
      <c r="M299" s="28"/>
      <c r="N299" s="28"/>
    </row>
    <row r="300" spans="12:14" x14ac:dyDescent="0.35">
      <c r="L300" s="15"/>
      <c r="M300" s="28"/>
      <c r="N300" s="28"/>
    </row>
    <row r="301" spans="12:14" x14ac:dyDescent="0.35">
      <c r="L301" s="15"/>
      <c r="M301" s="28"/>
      <c r="N301" s="28"/>
    </row>
    <row r="302" spans="12:14" x14ac:dyDescent="0.35">
      <c r="L302" s="15"/>
      <c r="M302" s="28"/>
      <c r="N302" s="28"/>
    </row>
    <row r="303" spans="12:14" x14ac:dyDescent="0.35">
      <c r="L303" s="15"/>
      <c r="M303" s="28"/>
      <c r="N303" s="28"/>
    </row>
    <row r="304" spans="12:14" x14ac:dyDescent="0.35">
      <c r="L304" s="15"/>
      <c r="M304" s="28"/>
      <c r="N304" s="28"/>
    </row>
    <row r="305" spans="12:14" x14ac:dyDescent="0.35">
      <c r="L305" s="15"/>
      <c r="M305" s="28"/>
      <c r="N305" s="28"/>
    </row>
    <row r="306" spans="12:14" x14ac:dyDescent="0.35">
      <c r="L306" s="15"/>
      <c r="M306" s="28"/>
      <c r="N306" s="28"/>
    </row>
    <row r="307" spans="12:14" x14ac:dyDescent="0.35">
      <c r="L307" s="15"/>
      <c r="M307" s="28"/>
      <c r="N307" s="28"/>
    </row>
    <row r="308" spans="12:14" x14ac:dyDescent="0.35">
      <c r="L308" s="15"/>
      <c r="M308" s="28"/>
      <c r="N308" s="28"/>
    </row>
    <row r="309" spans="12:14" x14ac:dyDescent="0.35">
      <c r="L309" s="15"/>
      <c r="M309" s="28"/>
      <c r="N309" s="28"/>
    </row>
    <row r="310" spans="12:14" x14ac:dyDescent="0.35">
      <c r="L310" s="15"/>
      <c r="M310" s="28"/>
      <c r="N310" s="28"/>
    </row>
    <row r="311" spans="12:14" x14ac:dyDescent="0.35">
      <c r="L311" s="15"/>
      <c r="M311" s="28"/>
      <c r="N311" s="28"/>
    </row>
    <row r="312" spans="12:14" x14ac:dyDescent="0.35">
      <c r="L312" s="15"/>
      <c r="M312" s="28"/>
      <c r="N312" s="28"/>
    </row>
    <row r="313" spans="12:14" x14ac:dyDescent="0.35">
      <c r="L313" s="15"/>
      <c r="M313" s="28"/>
      <c r="N313" s="28"/>
    </row>
    <row r="314" spans="12:14" x14ac:dyDescent="0.35">
      <c r="L314" s="15"/>
      <c r="M314" s="28"/>
      <c r="N314" s="28"/>
    </row>
    <row r="315" spans="12:14" x14ac:dyDescent="0.35">
      <c r="L315" s="15"/>
      <c r="M315" s="28"/>
      <c r="N315" s="28"/>
    </row>
    <row r="316" spans="12:14" x14ac:dyDescent="0.35">
      <c r="L316" s="15"/>
      <c r="M316" s="28"/>
      <c r="N316" s="28"/>
    </row>
    <row r="317" spans="12:14" x14ac:dyDescent="0.35">
      <c r="L317" s="15"/>
      <c r="M317" s="28"/>
      <c r="N317" s="28"/>
    </row>
    <row r="318" spans="12:14" x14ac:dyDescent="0.35">
      <c r="L318" s="15"/>
      <c r="M318" s="28"/>
      <c r="N318" s="28"/>
    </row>
    <row r="319" spans="12:14" x14ac:dyDescent="0.35">
      <c r="L319" s="15"/>
      <c r="M319" s="28"/>
      <c r="N319" s="28"/>
    </row>
    <row r="320" spans="12:14" x14ac:dyDescent="0.35">
      <c r="L320" s="15"/>
      <c r="M320" s="28"/>
      <c r="N320" s="28"/>
    </row>
    <row r="321" spans="12:14" x14ac:dyDescent="0.35">
      <c r="L321" s="15"/>
      <c r="M321" s="28"/>
      <c r="N321" s="28"/>
    </row>
    <row r="322" spans="12:14" x14ac:dyDescent="0.35">
      <c r="L322" s="15"/>
      <c r="M322" s="28"/>
      <c r="N322" s="28"/>
    </row>
    <row r="323" spans="12:14" x14ac:dyDescent="0.35">
      <c r="L323" s="15"/>
      <c r="M323" s="28"/>
      <c r="N323" s="28"/>
    </row>
    <row r="324" spans="12:14" x14ac:dyDescent="0.35">
      <c r="L324" s="15"/>
      <c r="M324" s="28"/>
      <c r="N324" s="28"/>
    </row>
    <row r="325" spans="12:14" x14ac:dyDescent="0.35">
      <c r="L325" s="15"/>
      <c r="M325" s="28"/>
      <c r="N325" s="28"/>
    </row>
    <row r="326" spans="12:14" x14ac:dyDescent="0.35">
      <c r="L326" s="15"/>
      <c r="M326" s="28"/>
      <c r="N326" s="28"/>
    </row>
    <row r="327" spans="12:14" x14ac:dyDescent="0.35">
      <c r="L327" s="15"/>
      <c r="M327" s="28"/>
      <c r="N327" s="28"/>
    </row>
    <row r="328" spans="12:14" x14ac:dyDescent="0.35">
      <c r="L328" s="15"/>
      <c r="M328" s="28"/>
      <c r="N328" s="28"/>
    </row>
    <row r="329" spans="12:14" x14ac:dyDescent="0.35">
      <c r="L329" s="15"/>
      <c r="M329" s="28"/>
      <c r="N329" s="28"/>
    </row>
    <row r="330" spans="12:14" x14ac:dyDescent="0.35">
      <c r="L330" s="15"/>
      <c r="M330" s="28"/>
      <c r="N330" s="28"/>
    </row>
    <row r="331" spans="12:14" x14ac:dyDescent="0.35">
      <c r="L331" s="15"/>
      <c r="M331" s="28"/>
      <c r="N331" s="28"/>
    </row>
    <row r="332" spans="12:14" x14ac:dyDescent="0.35">
      <c r="L332" s="15"/>
      <c r="M332" s="28"/>
      <c r="N332" s="28"/>
    </row>
    <row r="333" spans="12:14" x14ac:dyDescent="0.35">
      <c r="L333" s="15"/>
      <c r="M333" s="28"/>
      <c r="N333" s="28"/>
    </row>
    <row r="334" spans="12:14" x14ac:dyDescent="0.35">
      <c r="L334" s="15"/>
      <c r="M334" s="28"/>
      <c r="N334" s="28"/>
    </row>
    <row r="335" spans="12:14" x14ac:dyDescent="0.35">
      <c r="L335" s="15"/>
      <c r="M335" s="28"/>
      <c r="N335" s="28"/>
    </row>
    <row r="336" spans="12:14" x14ac:dyDescent="0.35">
      <c r="L336" s="15"/>
      <c r="M336" s="28"/>
      <c r="N336" s="28"/>
    </row>
    <row r="337" spans="12:14" x14ac:dyDescent="0.35">
      <c r="L337" s="15"/>
      <c r="M337" s="28"/>
      <c r="N337" s="28"/>
    </row>
    <row r="338" spans="12:14" x14ac:dyDescent="0.35">
      <c r="L338" s="15"/>
      <c r="M338" s="28"/>
      <c r="N338" s="28"/>
    </row>
    <row r="339" spans="12:14" x14ac:dyDescent="0.35">
      <c r="L339" s="15"/>
      <c r="M339" s="28"/>
      <c r="N339" s="28"/>
    </row>
    <row r="340" spans="12:14" x14ac:dyDescent="0.35">
      <c r="L340" s="15"/>
      <c r="M340" s="28"/>
      <c r="N340" s="28"/>
    </row>
    <row r="341" spans="12:14" x14ac:dyDescent="0.35">
      <c r="L341" s="15"/>
      <c r="M341" s="28"/>
      <c r="N341" s="28"/>
    </row>
    <row r="342" spans="12:14" x14ac:dyDescent="0.35">
      <c r="L342" s="15"/>
      <c r="M342" s="28"/>
      <c r="N342" s="28"/>
    </row>
    <row r="343" spans="12:14" x14ac:dyDescent="0.35">
      <c r="L343" s="15"/>
      <c r="M343" s="28"/>
      <c r="N343" s="28"/>
    </row>
    <row r="344" spans="12:14" x14ac:dyDescent="0.35">
      <c r="L344" s="15"/>
      <c r="M344" s="28"/>
      <c r="N344" s="28"/>
    </row>
    <row r="345" spans="12:14" x14ac:dyDescent="0.35">
      <c r="L345" s="15"/>
      <c r="M345" s="28"/>
      <c r="N345" s="28"/>
    </row>
    <row r="346" spans="12:14" x14ac:dyDescent="0.35">
      <c r="L346" s="15"/>
      <c r="M346" s="28"/>
      <c r="N346" s="28"/>
    </row>
    <row r="347" spans="12:14" x14ac:dyDescent="0.35">
      <c r="L347" s="15"/>
      <c r="M347" s="28"/>
      <c r="N347" s="28"/>
    </row>
    <row r="348" spans="12:14" x14ac:dyDescent="0.35">
      <c r="L348" s="15"/>
      <c r="M348" s="28"/>
      <c r="N348" s="28"/>
    </row>
    <row r="349" spans="12:14" x14ac:dyDescent="0.35">
      <c r="L349" s="15"/>
      <c r="M349" s="28"/>
      <c r="N349" s="28"/>
    </row>
    <row r="350" spans="12:14" x14ac:dyDescent="0.35">
      <c r="L350" s="15"/>
      <c r="M350" s="28"/>
      <c r="N350" s="28"/>
    </row>
    <row r="351" spans="12:14" x14ac:dyDescent="0.35">
      <c r="L351" s="15"/>
      <c r="M351" s="28"/>
      <c r="N351" s="28"/>
    </row>
    <row r="352" spans="12:14" x14ac:dyDescent="0.35">
      <c r="L352" s="15"/>
      <c r="M352" s="28"/>
      <c r="N352" s="28"/>
    </row>
    <row r="353" spans="12:14" x14ac:dyDescent="0.35">
      <c r="L353" s="15"/>
      <c r="M353" s="28"/>
      <c r="N353" s="28"/>
    </row>
    <row r="354" spans="12:14" x14ac:dyDescent="0.35">
      <c r="L354" s="15"/>
      <c r="M354" s="28"/>
      <c r="N354" s="28"/>
    </row>
    <row r="355" spans="12:14" x14ac:dyDescent="0.35">
      <c r="L355" s="15"/>
      <c r="M355" s="28"/>
      <c r="N355" s="28"/>
    </row>
    <row r="356" spans="12:14" x14ac:dyDescent="0.35">
      <c r="L356" s="15"/>
      <c r="M356" s="28"/>
      <c r="N356" s="28"/>
    </row>
    <row r="357" spans="12:14" x14ac:dyDescent="0.35">
      <c r="L357" s="15"/>
      <c r="M357" s="28"/>
      <c r="N357" s="28"/>
    </row>
    <row r="358" spans="12:14" x14ac:dyDescent="0.35">
      <c r="L358" s="15"/>
      <c r="M358" s="28"/>
      <c r="N358" s="28"/>
    </row>
    <row r="359" spans="12:14" x14ac:dyDescent="0.35">
      <c r="L359" s="15"/>
      <c r="M359" s="28"/>
      <c r="N359" s="28"/>
    </row>
    <row r="360" spans="12:14" x14ac:dyDescent="0.35">
      <c r="L360" s="15"/>
      <c r="M360" s="28"/>
      <c r="N360" s="28"/>
    </row>
    <row r="361" spans="12:14" x14ac:dyDescent="0.35">
      <c r="L361" s="15"/>
      <c r="M361" s="28"/>
      <c r="N361" s="28"/>
    </row>
    <row r="362" spans="12:14" x14ac:dyDescent="0.35">
      <c r="L362" s="15"/>
      <c r="M362" s="28"/>
      <c r="N362" s="28"/>
    </row>
    <row r="363" spans="12:14" x14ac:dyDescent="0.35">
      <c r="L363" s="15"/>
      <c r="M363" s="28"/>
      <c r="N363" s="28"/>
    </row>
    <row r="364" spans="12:14" x14ac:dyDescent="0.35">
      <c r="L364" s="15"/>
      <c r="M364" s="28"/>
      <c r="N364" s="28"/>
    </row>
    <row r="365" spans="12:14" x14ac:dyDescent="0.35">
      <c r="L365" s="15"/>
      <c r="M365" s="28"/>
      <c r="N365" s="28"/>
    </row>
    <row r="366" spans="12:14" x14ac:dyDescent="0.35">
      <c r="L366" s="15"/>
      <c r="M366" s="28"/>
      <c r="N366" s="28"/>
    </row>
    <row r="367" spans="12:14" x14ac:dyDescent="0.35">
      <c r="L367" s="15"/>
      <c r="M367" s="28"/>
      <c r="N367" s="28"/>
    </row>
    <row r="368" spans="12:14" x14ac:dyDescent="0.35">
      <c r="L368" s="15"/>
      <c r="M368" s="28"/>
      <c r="N368" s="28"/>
    </row>
    <row r="369" spans="12:14" x14ac:dyDescent="0.35">
      <c r="L369" s="15"/>
      <c r="M369" s="28"/>
      <c r="N369" s="28"/>
    </row>
    <row r="370" spans="12:14" x14ac:dyDescent="0.35">
      <c r="L370" s="15"/>
      <c r="M370" s="28"/>
      <c r="N370" s="28"/>
    </row>
    <row r="371" spans="12:14" x14ac:dyDescent="0.35">
      <c r="L371" s="15"/>
      <c r="M371" s="28"/>
      <c r="N371" s="28"/>
    </row>
    <row r="372" spans="12:14" x14ac:dyDescent="0.35">
      <c r="L372" s="15"/>
      <c r="M372" s="28"/>
      <c r="N372" s="28"/>
    </row>
    <row r="373" spans="12:14" x14ac:dyDescent="0.35">
      <c r="L373" s="15"/>
      <c r="M373" s="28"/>
      <c r="N373" s="28"/>
    </row>
    <row r="374" spans="12:14" x14ac:dyDescent="0.35">
      <c r="L374" s="15"/>
      <c r="M374" s="28"/>
      <c r="N374" s="28"/>
    </row>
    <row r="375" spans="12:14" x14ac:dyDescent="0.35">
      <c r="L375" s="15"/>
      <c r="M375" s="28"/>
      <c r="N375" s="28"/>
    </row>
    <row r="376" spans="12:14" x14ac:dyDescent="0.35">
      <c r="L376" s="15"/>
      <c r="M376" s="28"/>
      <c r="N376" s="28"/>
    </row>
    <row r="377" spans="12:14" x14ac:dyDescent="0.35">
      <c r="L377" s="15"/>
      <c r="M377" s="28"/>
      <c r="N377" s="28"/>
    </row>
    <row r="378" spans="12:14" x14ac:dyDescent="0.35">
      <c r="L378" s="15"/>
      <c r="M378" s="28"/>
      <c r="N378" s="28"/>
    </row>
    <row r="379" spans="12:14" x14ac:dyDescent="0.35">
      <c r="L379" s="15"/>
      <c r="M379" s="28"/>
      <c r="N379" s="28"/>
    </row>
    <row r="380" spans="12:14" x14ac:dyDescent="0.35">
      <c r="L380" s="15"/>
      <c r="M380" s="28"/>
      <c r="N380" s="28"/>
    </row>
    <row r="381" spans="12:14" x14ac:dyDescent="0.35">
      <c r="L381" s="15"/>
      <c r="M381" s="28"/>
      <c r="N381" s="28"/>
    </row>
    <row r="382" spans="12:14" x14ac:dyDescent="0.35">
      <c r="L382" s="15"/>
      <c r="M382" s="28"/>
      <c r="N382" s="28"/>
    </row>
    <row r="383" spans="12:14" x14ac:dyDescent="0.35">
      <c r="L383" s="15"/>
      <c r="M383" s="28"/>
      <c r="N383" s="28"/>
    </row>
    <row r="384" spans="12:14" x14ac:dyDescent="0.35">
      <c r="L384" s="15"/>
      <c r="M384" s="28"/>
      <c r="N384" s="28"/>
    </row>
    <row r="385" spans="12:14" x14ac:dyDescent="0.35">
      <c r="L385" s="15"/>
      <c r="M385" s="28"/>
      <c r="N385" s="28"/>
    </row>
    <row r="386" spans="12:14" x14ac:dyDescent="0.35">
      <c r="L386" s="15"/>
      <c r="M386" s="28"/>
      <c r="N386" s="28"/>
    </row>
    <row r="387" spans="12:14" x14ac:dyDescent="0.35">
      <c r="L387" s="15"/>
      <c r="M387" s="28"/>
      <c r="N387" s="28"/>
    </row>
    <row r="388" spans="12:14" x14ac:dyDescent="0.35">
      <c r="L388" s="15"/>
      <c r="M388" s="28"/>
      <c r="N388" s="28"/>
    </row>
    <row r="389" spans="12:14" x14ac:dyDescent="0.35">
      <c r="L389" s="15"/>
      <c r="M389" s="28"/>
      <c r="N389" s="28"/>
    </row>
    <row r="390" spans="12:14" x14ac:dyDescent="0.35">
      <c r="L390" s="15"/>
      <c r="M390" s="28"/>
      <c r="N390" s="28"/>
    </row>
    <row r="391" spans="12:14" x14ac:dyDescent="0.35">
      <c r="L391" s="15"/>
      <c r="M391" s="28"/>
      <c r="N391" s="28"/>
    </row>
    <row r="392" spans="12:14" x14ac:dyDescent="0.35">
      <c r="L392" s="15"/>
      <c r="M392" s="28"/>
      <c r="N392" s="28"/>
    </row>
    <row r="393" spans="12:14" x14ac:dyDescent="0.35">
      <c r="L393" s="15"/>
      <c r="M393" s="28"/>
      <c r="N393" s="28"/>
    </row>
    <row r="394" spans="12:14" x14ac:dyDescent="0.35">
      <c r="L394" s="15"/>
      <c r="M394" s="28"/>
      <c r="N394" s="28"/>
    </row>
    <row r="395" spans="12:14" x14ac:dyDescent="0.35">
      <c r="L395" s="15"/>
      <c r="M395" s="28"/>
      <c r="N395" s="28"/>
    </row>
    <row r="396" spans="12:14" x14ac:dyDescent="0.35">
      <c r="L396" s="15"/>
      <c r="M396" s="28"/>
      <c r="N396" s="28"/>
    </row>
    <row r="397" spans="12:14" x14ac:dyDescent="0.35">
      <c r="L397" s="15"/>
      <c r="M397" s="28"/>
      <c r="N397" s="28"/>
    </row>
    <row r="398" spans="12:14" x14ac:dyDescent="0.35">
      <c r="L398" s="15"/>
      <c r="M398" s="28"/>
      <c r="N398" s="28"/>
    </row>
    <row r="399" spans="12:14" x14ac:dyDescent="0.35">
      <c r="L399" s="15"/>
      <c r="M399" s="28"/>
      <c r="N399" s="28"/>
    </row>
    <row r="400" spans="12:14" x14ac:dyDescent="0.35">
      <c r="L400" s="15"/>
      <c r="M400" s="28"/>
      <c r="N400" s="28"/>
    </row>
    <row r="401" spans="12:14" x14ac:dyDescent="0.35">
      <c r="L401" s="15"/>
      <c r="M401" s="28"/>
      <c r="N401" s="28"/>
    </row>
    <row r="402" spans="12:14" x14ac:dyDescent="0.35">
      <c r="L402" s="15"/>
      <c r="M402" s="28"/>
      <c r="N402" s="28"/>
    </row>
    <row r="403" spans="12:14" x14ac:dyDescent="0.35">
      <c r="L403" s="15"/>
      <c r="M403" s="28"/>
      <c r="N403" s="28"/>
    </row>
    <row r="404" spans="12:14" x14ac:dyDescent="0.35">
      <c r="L404" s="15"/>
      <c r="M404" s="28"/>
      <c r="N404" s="28"/>
    </row>
    <row r="405" spans="12:14" x14ac:dyDescent="0.35">
      <c r="L405" s="15"/>
      <c r="M405" s="28"/>
      <c r="N405" s="28"/>
    </row>
    <row r="406" spans="12:14" x14ac:dyDescent="0.35">
      <c r="L406" s="15"/>
      <c r="M406" s="28"/>
      <c r="N406" s="28"/>
    </row>
    <row r="407" spans="12:14" x14ac:dyDescent="0.35">
      <c r="L407" s="15"/>
      <c r="M407" s="28"/>
      <c r="N407" s="28"/>
    </row>
    <row r="408" spans="12:14" x14ac:dyDescent="0.35">
      <c r="L408" s="15"/>
      <c r="M408" s="28"/>
      <c r="N408" s="28"/>
    </row>
    <row r="409" spans="12:14" x14ac:dyDescent="0.35">
      <c r="L409" s="15"/>
      <c r="M409" s="28"/>
      <c r="N409" s="28"/>
    </row>
    <row r="410" spans="12:14" x14ac:dyDescent="0.35">
      <c r="L410" s="15"/>
      <c r="M410" s="28"/>
      <c r="N410" s="28"/>
    </row>
    <row r="411" spans="12:14" x14ac:dyDescent="0.35">
      <c r="L411" s="15"/>
      <c r="M411" s="28"/>
      <c r="N411" s="28"/>
    </row>
    <row r="412" spans="12:14" x14ac:dyDescent="0.35">
      <c r="L412" s="15"/>
      <c r="M412" s="28"/>
      <c r="N412" s="28"/>
    </row>
    <row r="413" spans="12:14" x14ac:dyDescent="0.35">
      <c r="L413" s="15"/>
      <c r="M413" s="28"/>
      <c r="N413" s="28"/>
    </row>
    <row r="414" spans="12:14" x14ac:dyDescent="0.35">
      <c r="L414" s="15"/>
      <c r="M414" s="28"/>
      <c r="N414" s="28"/>
    </row>
    <row r="415" spans="12:14" x14ac:dyDescent="0.35">
      <c r="L415" s="15"/>
      <c r="M415" s="28"/>
      <c r="N415" s="28"/>
    </row>
    <row r="416" spans="12:14" x14ac:dyDescent="0.35">
      <c r="L416" s="15"/>
      <c r="M416" s="28"/>
      <c r="N416" s="28"/>
    </row>
    <row r="417" spans="12:14" x14ac:dyDescent="0.35">
      <c r="L417" s="15"/>
      <c r="M417" s="28"/>
      <c r="N417" s="28"/>
    </row>
    <row r="418" spans="12:14" x14ac:dyDescent="0.35">
      <c r="L418" s="15"/>
      <c r="M418" s="28"/>
      <c r="N418" s="28"/>
    </row>
    <row r="419" spans="12:14" x14ac:dyDescent="0.35">
      <c r="L419" s="15"/>
      <c r="M419" s="28"/>
      <c r="N419" s="28"/>
    </row>
    <row r="420" spans="12:14" x14ac:dyDescent="0.35">
      <c r="L420" s="15"/>
      <c r="M420" s="28"/>
      <c r="N420" s="28"/>
    </row>
    <row r="421" spans="12:14" x14ac:dyDescent="0.35">
      <c r="L421" s="15"/>
      <c r="M421" s="28"/>
      <c r="N421" s="28"/>
    </row>
    <row r="422" spans="12:14" x14ac:dyDescent="0.35">
      <c r="L422" s="15"/>
      <c r="M422" s="28"/>
      <c r="N422" s="28"/>
    </row>
    <row r="423" spans="12:14" x14ac:dyDescent="0.35">
      <c r="L423" s="15"/>
      <c r="M423" s="28"/>
      <c r="N423" s="28"/>
    </row>
    <row r="424" spans="12:14" x14ac:dyDescent="0.35">
      <c r="L424" s="15"/>
      <c r="M424" s="28"/>
      <c r="N424" s="28"/>
    </row>
    <row r="425" spans="12:14" x14ac:dyDescent="0.35">
      <c r="L425" s="15"/>
      <c r="M425" s="28"/>
      <c r="N425" s="28"/>
    </row>
    <row r="426" spans="12:14" x14ac:dyDescent="0.35">
      <c r="L426" s="15"/>
      <c r="M426" s="28"/>
      <c r="N426" s="28"/>
    </row>
    <row r="427" spans="12:14" x14ac:dyDescent="0.35">
      <c r="L427" s="15"/>
      <c r="M427" s="28"/>
      <c r="N427" s="28"/>
    </row>
    <row r="428" spans="12:14" x14ac:dyDescent="0.35">
      <c r="L428" s="15"/>
      <c r="M428" s="28"/>
      <c r="N428" s="28"/>
    </row>
    <row r="429" spans="12:14" x14ac:dyDescent="0.35">
      <c r="L429" s="15"/>
      <c r="M429" s="28"/>
      <c r="N429" s="28"/>
    </row>
    <row r="430" spans="12:14" x14ac:dyDescent="0.35">
      <c r="L430" s="15"/>
      <c r="M430" s="28"/>
      <c r="N430" s="28"/>
    </row>
    <row r="431" spans="12:14" x14ac:dyDescent="0.35">
      <c r="L431" s="15"/>
      <c r="M431" s="28"/>
      <c r="N431" s="28"/>
    </row>
    <row r="432" spans="12:14" x14ac:dyDescent="0.35">
      <c r="L432" s="15"/>
      <c r="M432" s="28"/>
      <c r="N432" s="28"/>
    </row>
    <row r="433" spans="12:14" x14ac:dyDescent="0.35">
      <c r="L433" s="15"/>
      <c r="M433" s="28"/>
      <c r="N433" s="28"/>
    </row>
    <row r="434" spans="12:14" x14ac:dyDescent="0.35">
      <c r="L434" s="15"/>
      <c r="M434" s="28"/>
      <c r="N434" s="28"/>
    </row>
    <row r="435" spans="12:14" x14ac:dyDescent="0.35">
      <c r="L435" s="15"/>
      <c r="M435" s="28"/>
      <c r="N435" s="28"/>
    </row>
    <row r="436" spans="12:14" x14ac:dyDescent="0.35">
      <c r="L436" s="15"/>
      <c r="M436" s="28"/>
      <c r="N436" s="28"/>
    </row>
    <row r="437" spans="12:14" x14ac:dyDescent="0.35">
      <c r="L437" s="15"/>
      <c r="M437" s="28"/>
      <c r="N437" s="28"/>
    </row>
    <row r="438" spans="12:14" x14ac:dyDescent="0.35">
      <c r="L438" s="15"/>
      <c r="M438" s="28"/>
      <c r="N438" s="28"/>
    </row>
    <row r="439" spans="12:14" x14ac:dyDescent="0.35">
      <c r="L439" s="15"/>
      <c r="M439" s="28"/>
      <c r="N439" s="28"/>
    </row>
    <row r="440" spans="12:14" x14ac:dyDescent="0.35">
      <c r="L440" s="15"/>
      <c r="M440" s="28"/>
      <c r="N440" s="28"/>
    </row>
    <row r="441" spans="12:14" x14ac:dyDescent="0.35">
      <c r="L441" s="15"/>
      <c r="M441" s="28"/>
      <c r="N441" s="28"/>
    </row>
    <row r="442" spans="12:14" x14ac:dyDescent="0.35">
      <c r="L442" s="15"/>
      <c r="M442" s="28"/>
      <c r="N442" s="28"/>
    </row>
    <row r="443" spans="12:14" x14ac:dyDescent="0.35">
      <c r="L443" s="15"/>
      <c r="M443" s="28"/>
      <c r="N443" s="28"/>
    </row>
    <row r="444" spans="12:14" x14ac:dyDescent="0.35">
      <c r="L444" s="15"/>
      <c r="M444" s="28"/>
      <c r="N444" s="28"/>
    </row>
    <row r="445" spans="12:14" x14ac:dyDescent="0.35">
      <c r="L445" s="15"/>
      <c r="M445" s="28"/>
      <c r="N445" s="28"/>
    </row>
    <row r="446" spans="12:14" x14ac:dyDescent="0.35">
      <c r="L446" s="15"/>
      <c r="M446" s="28"/>
      <c r="N446" s="28"/>
    </row>
    <row r="447" spans="12:14" x14ac:dyDescent="0.35">
      <c r="L447" s="15"/>
      <c r="M447" s="28"/>
      <c r="N447" s="28"/>
    </row>
    <row r="448" spans="12:14" x14ac:dyDescent="0.35">
      <c r="L448" s="15"/>
      <c r="M448" s="28"/>
      <c r="N448" s="28"/>
    </row>
    <row r="449" spans="12:14" x14ac:dyDescent="0.35">
      <c r="L449" s="15"/>
      <c r="M449" s="28"/>
      <c r="N449" s="28"/>
    </row>
    <row r="450" spans="12:14" x14ac:dyDescent="0.35">
      <c r="L450" s="15"/>
      <c r="M450" s="28"/>
      <c r="N450" s="28"/>
    </row>
    <row r="451" spans="12:14" x14ac:dyDescent="0.35">
      <c r="L451" s="15"/>
      <c r="M451" s="28"/>
      <c r="N451" s="28"/>
    </row>
    <row r="452" spans="12:14" x14ac:dyDescent="0.35">
      <c r="L452" s="15"/>
      <c r="M452" s="28"/>
      <c r="N452" s="28"/>
    </row>
    <row r="453" spans="12:14" x14ac:dyDescent="0.35">
      <c r="L453" s="15"/>
      <c r="M453" s="28"/>
      <c r="N453" s="28"/>
    </row>
    <row r="454" spans="12:14" x14ac:dyDescent="0.35">
      <c r="L454" s="15"/>
      <c r="M454" s="28"/>
      <c r="N454" s="28"/>
    </row>
    <row r="455" spans="12:14" x14ac:dyDescent="0.35">
      <c r="L455" s="15"/>
      <c r="M455" s="28"/>
      <c r="N455" s="28"/>
    </row>
    <row r="456" spans="12:14" x14ac:dyDescent="0.35">
      <c r="L456" s="15"/>
      <c r="M456" s="28"/>
      <c r="N456" s="28"/>
    </row>
    <row r="457" spans="12:14" x14ac:dyDescent="0.35">
      <c r="L457" s="15"/>
      <c r="M457" s="28"/>
      <c r="N457" s="28"/>
    </row>
    <row r="458" spans="12:14" x14ac:dyDescent="0.35">
      <c r="L458" s="15"/>
      <c r="M458" s="28"/>
      <c r="N458" s="28"/>
    </row>
    <row r="459" spans="12:14" x14ac:dyDescent="0.35">
      <c r="L459" s="15"/>
      <c r="M459" s="28"/>
      <c r="N459" s="28"/>
    </row>
    <row r="460" spans="12:14" x14ac:dyDescent="0.35">
      <c r="L460" s="15"/>
      <c r="M460" s="28"/>
      <c r="N460" s="28"/>
    </row>
    <row r="461" spans="12:14" x14ac:dyDescent="0.35">
      <c r="L461" s="15"/>
      <c r="M461" s="28"/>
      <c r="N461" s="28"/>
    </row>
    <row r="462" spans="12:14" x14ac:dyDescent="0.35">
      <c r="L462" s="15"/>
      <c r="M462" s="28"/>
      <c r="N462" s="28"/>
    </row>
    <row r="463" spans="12:14" x14ac:dyDescent="0.35">
      <c r="L463" s="15"/>
      <c r="M463" s="28"/>
      <c r="N463" s="28"/>
    </row>
    <row r="464" spans="12:14" x14ac:dyDescent="0.35">
      <c r="L464" s="15"/>
      <c r="M464" s="28"/>
      <c r="N464" s="28"/>
    </row>
    <row r="465" spans="12:14" x14ac:dyDescent="0.35">
      <c r="L465" s="15"/>
      <c r="M465" s="28"/>
      <c r="N465" s="28"/>
    </row>
    <row r="466" spans="12:14" x14ac:dyDescent="0.35">
      <c r="L466" s="15"/>
      <c r="M466" s="28"/>
      <c r="N466" s="28"/>
    </row>
    <row r="467" spans="12:14" x14ac:dyDescent="0.35">
      <c r="L467" s="15"/>
      <c r="M467" s="28"/>
      <c r="N467" s="28"/>
    </row>
    <row r="468" spans="12:14" x14ac:dyDescent="0.35">
      <c r="L468" s="15"/>
      <c r="M468" s="28"/>
      <c r="N468" s="28"/>
    </row>
    <row r="469" spans="12:14" x14ac:dyDescent="0.35">
      <c r="L469" s="15"/>
      <c r="M469" s="28"/>
      <c r="N469" s="28"/>
    </row>
    <row r="470" spans="12:14" x14ac:dyDescent="0.35">
      <c r="L470" s="15"/>
      <c r="M470" s="28"/>
      <c r="N470" s="28"/>
    </row>
    <row r="471" spans="12:14" x14ac:dyDescent="0.35">
      <c r="L471" s="15"/>
      <c r="M471" s="28"/>
      <c r="N471" s="28"/>
    </row>
    <row r="472" spans="12:14" x14ac:dyDescent="0.35">
      <c r="L472" s="15"/>
      <c r="M472" s="28"/>
      <c r="N472" s="28"/>
    </row>
    <row r="473" spans="12:14" x14ac:dyDescent="0.35">
      <c r="L473" s="15"/>
      <c r="M473" s="28"/>
      <c r="N473" s="28"/>
    </row>
    <row r="474" spans="12:14" x14ac:dyDescent="0.35">
      <c r="L474" s="15"/>
      <c r="M474" s="28"/>
      <c r="N474" s="28"/>
    </row>
    <row r="475" spans="12:14" x14ac:dyDescent="0.35">
      <c r="L475" s="15"/>
      <c r="M475" s="28"/>
      <c r="N475" s="28"/>
    </row>
    <row r="476" spans="12:14" x14ac:dyDescent="0.35">
      <c r="L476" s="15"/>
      <c r="M476" s="28"/>
      <c r="N476" s="28"/>
    </row>
    <row r="477" spans="12:14" x14ac:dyDescent="0.35">
      <c r="L477" s="15"/>
      <c r="M477" s="28"/>
      <c r="N477" s="28"/>
    </row>
    <row r="478" spans="12:14" x14ac:dyDescent="0.35">
      <c r="L478" s="15"/>
      <c r="M478" s="28"/>
      <c r="N478" s="28"/>
    </row>
    <row r="479" spans="12:14" x14ac:dyDescent="0.35">
      <c r="L479" s="15"/>
      <c r="M479" s="28"/>
      <c r="N479" s="28"/>
    </row>
    <row r="480" spans="12:14" x14ac:dyDescent="0.35">
      <c r="L480" s="15"/>
      <c r="M480" s="28"/>
      <c r="N480" s="28"/>
    </row>
    <row r="481" spans="12:14" x14ac:dyDescent="0.35">
      <c r="L481" s="15"/>
      <c r="M481" s="28"/>
      <c r="N481" s="28"/>
    </row>
    <row r="482" spans="12:14" x14ac:dyDescent="0.35">
      <c r="L482" s="15"/>
      <c r="M482" s="28"/>
      <c r="N482" s="28"/>
    </row>
    <row r="483" spans="12:14" x14ac:dyDescent="0.35">
      <c r="L483" s="15"/>
      <c r="M483" s="28"/>
      <c r="N483" s="28"/>
    </row>
    <row r="484" spans="12:14" x14ac:dyDescent="0.35">
      <c r="L484" s="15"/>
      <c r="M484" s="28"/>
      <c r="N484" s="28"/>
    </row>
    <row r="485" spans="12:14" x14ac:dyDescent="0.35">
      <c r="L485" s="15"/>
      <c r="M485" s="28"/>
      <c r="N485" s="28"/>
    </row>
    <row r="486" spans="12:14" x14ac:dyDescent="0.35">
      <c r="L486" s="15"/>
      <c r="M486" s="28"/>
      <c r="N486" s="28"/>
    </row>
    <row r="487" spans="12:14" x14ac:dyDescent="0.35">
      <c r="L487" s="15"/>
      <c r="M487" s="28"/>
      <c r="N487" s="28"/>
    </row>
    <row r="488" spans="12:14" x14ac:dyDescent="0.35">
      <c r="L488" s="15"/>
      <c r="M488" s="28"/>
      <c r="N488" s="28"/>
    </row>
    <row r="489" spans="12:14" x14ac:dyDescent="0.35">
      <c r="L489" s="15"/>
      <c r="M489" s="28"/>
      <c r="N489" s="28"/>
    </row>
    <row r="490" spans="12:14" x14ac:dyDescent="0.35">
      <c r="L490" s="15"/>
      <c r="M490" s="28"/>
      <c r="N490" s="28"/>
    </row>
    <row r="491" spans="12:14" x14ac:dyDescent="0.35">
      <c r="L491" s="15"/>
      <c r="M491" s="28"/>
      <c r="N491" s="28"/>
    </row>
    <row r="492" spans="12:14" x14ac:dyDescent="0.35">
      <c r="L492" s="15"/>
      <c r="M492" s="28"/>
      <c r="N492" s="28"/>
    </row>
    <row r="493" spans="12:14" x14ac:dyDescent="0.35">
      <c r="L493" s="15"/>
      <c r="M493" s="28"/>
      <c r="N493" s="28"/>
    </row>
    <row r="494" spans="12:14" x14ac:dyDescent="0.35">
      <c r="L494" s="15"/>
      <c r="M494" s="28"/>
      <c r="N494" s="28"/>
    </row>
    <row r="495" spans="12:14" x14ac:dyDescent="0.35">
      <c r="L495" s="15"/>
      <c r="M495" s="28"/>
      <c r="N495" s="28"/>
    </row>
    <row r="496" spans="12:14" x14ac:dyDescent="0.35">
      <c r="L496" s="15"/>
      <c r="M496" s="28"/>
      <c r="N496" s="28"/>
    </row>
    <row r="497" spans="12:14" x14ac:dyDescent="0.35">
      <c r="L497" s="15"/>
      <c r="M497" s="28"/>
      <c r="N497" s="28"/>
    </row>
    <row r="498" spans="12:14" x14ac:dyDescent="0.35">
      <c r="L498" s="15"/>
      <c r="M498" s="28"/>
      <c r="N498" s="28"/>
    </row>
    <row r="499" spans="12:14" x14ac:dyDescent="0.35">
      <c r="L499" s="15"/>
      <c r="M499" s="28"/>
      <c r="N499" s="28"/>
    </row>
    <row r="500" spans="12:14" x14ac:dyDescent="0.35">
      <c r="L500" s="15"/>
      <c r="M500" s="28"/>
      <c r="N500" s="28"/>
    </row>
    <row r="501" spans="12:14" x14ac:dyDescent="0.35">
      <c r="L501" s="15"/>
      <c r="M501" s="28"/>
      <c r="N501" s="28"/>
    </row>
    <row r="502" spans="12:14" x14ac:dyDescent="0.35">
      <c r="L502" s="15"/>
      <c r="M502" s="28"/>
      <c r="N502" s="28"/>
    </row>
    <row r="503" spans="12:14" x14ac:dyDescent="0.35">
      <c r="L503" s="15"/>
      <c r="M503" s="28"/>
      <c r="N503" s="28"/>
    </row>
    <row r="504" spans="12:14" x14ac:dyDescent="0.35">
      <c r="L504" s="15"/>
      <c r="M504" s="28"/>
      <c r="N504" s="28"/>
    </row>
    <row r="505" spans="12:14" x14ac:dyDescent="0.35">
      <c r="L505" s="15"/>
      <c r="M505" s="28"/>
      <c r="N505" s="28"/>
    </row>
    <row r="506" spans="12:14" x14ac:dyDescent="0.35">
      <c r="L506" s="15"/>
      <c r="M506" s="28"/>
      <c r="N506" s="28"/>
    </row>
    <row r="507" spans="12:14" x14ac:dyDescent="0.35">
      <c r="L507" s="15"/>
      <c r="M507" s="28"/>
      <c r="N507" s="28"/>
    </row>
    <row r="508" spans="12:14" x14ac:dyDescent="0.35">
      <c r="L508" s="15"/>
      <c r="M508" s="28"/>
      <c r="N508" s="28"/>
    </row>
    <row r="509" spans="12:14" x14ac:dyDescent="0.35">
      <c r="L509" s="15"/>
      <c r="M509" s="28"/>
      <c r="N509" s="28"/>
    </row>
    <row r="510" spans="12:14" x14ac:dyDescent="0.35">
      <c r="L510" s="15"/>
      <c r="M510" s="28"/>
      <c r="N510" s="28"/>
    </row>
    <row r="511" spans="12:14" x14ac:dyDescent="0.35">
      <c r="L511" s="15"/>
      <c r="M511" s="28"/>
      <c r="N511" s="28"/>
    </row>
    <row r="512" spans="12:14" x14ac:dyDescent="0.35">
      <c r="L512" s="15"/>
      <c r="M512" s="28"/>
      <c r="N512" s="28"/>
    </row>
    <row r="513" spans="12:14" x14ac:dyDescent="0.35">
      <c r="L513" s="15"/>
      <c r="M513" s="28"/>
      <c r="N513" s="28"/>
    </row>
    <row r="514" spans="12:14" x14ac:dyDescent="0.35">
      <c r="L514" s="15"/>
      <c r="M514" s="28"/>
      <c r="N514" s="28"/>
    </row>
    <row r="515" spans="12:14" x14ac:dyDescent="0.35">
      <c r="L515" s="15"/>
      <c r="M515" s="28"/>
      <c r="N515" s="28"/>
    </row>
    <row r="516" spans="12:14" x14ac:dyDescent="0.35">
      <c r="L516" s="15"/>
      <c r="M516" s="28"/>
      <c r="N516" s="28"/>
    </row>
    <row r="517" spans="12:14" x14ac:dyDescent="0.35">
      <c r="L517" s="15"/>
      <c r="M517" s="28"/>
      <c r="N517" s="28"/>
    </row>
    <row r="518" spans="12:14" x14ac:dyDescent="0.35">
      <c r="L518" s="15"/>
      <c r="M518" s="28"/>
      <c r="N518" s="28"/>
    </row>
    <row r="519" spans="12:14" x14ac:dyDescent="0.35">
      <c r="L519" s="15"/>
      <c r="M519" s="28"/>
      <c r="N519" s="28"/>
    </row>
    <row r="520" spans="12:14" x14ac:dyDescent="0.35">
      <c r="L520" s="15"/>
      <c r="M520" s="28"/>
      <c r="N520" s="28"/>
    </row>
    <row r="521" spans="12:14" x14ac:dyDescent="0.35">
      <c r="L521" s="15"/>
      <c r="M521" s="28"/>
      <c r="N521" s="28"/>
    </row>
    <row r="522" spans="12:14" x14ac:dyDescent="0.35">
      <c r="L522" s="15"/>
      <c r="M522" s="28"/>
      <c r="N522" s="28"/>
    </row>
    <row r="523" spans="12:14" x14ac:dyDescent="0.35">
      <c r="L523" s="15"/>
      <c r="M523" s="28"/>
      <c r="N523" s="28"/>
    </row>
    <row r="524" spans="12:14" x14ac:dyDescent="0.35">
      <c r="L524" s="15"/>
      <c r="M524" s="28"/>
      <c r="N524" s="28"/>
    </row>
    <row r="525" spans="12:14" x14ac:dyDescent="0.35">
      <c r="L525" s="15"/>
      <c r="M525" s="28"/>
      <c r="N525" s="28"/>
    </row>
    <row r="526" spans="12:14" x14ac:dyDescent="0.35">
      <c r="L526" s="15"/>
      <c r="M526" s="28"/>
      <c r="N526" s="28"/>
    </row>
    <row r="527" spans="12:14" x14ac:dyDescent="0.35">
      <c r="L527" s="15"/>
      <c r="M527" s="28"/>
      <c r="N527" s="28"/>
    </row>
    <row r="528" spans="12:14" x14ac:dyDescent="0.35">
      <c r="L528" s="15"/>
      <c r="M528" s="28"/>
      <c r="N528" s="28"/>
    </row>
    <row r="529" spans="12:14" x14ac:dyDescent="0.35">
      <c r="L529" s="15"/>
      <c r="M529" s="28"/>
      <c r="N529" s="28"/>
    </row>
    <row r="530" spans="12:14" x14ac:dyDescent="0.35">
      <c r="L530" s="15"/>
      <c r="M530" s="28"/>
      <c r="N530" s="28"/>
    </row>
    <row r="531" spans="12:14" x14ac:dyDescent="0.35">
      <c r="L531" s="15"/>
      <c r="M531" s="28"/>
      <c r="N531" s="28"/>
    </row>
    <row r="532" spans="12:14" x14ac:dyDescent="0.35">
      <c r="L532" s="15"/>
      <c r="M532" s="28"/>
      <c r="N532" s="28"/>
    </row>
    <row r="533" spans="12:14" x14ac:dyDescent="0.35">
      <c r="L533" s="15"/>
      <c r="M533" s="28"/>
      <c r="N533" s="28"/>
    </row>
    <row r="534" spans="12:14" x14ac:dyDescent="0.35">
      <c r="L534" s="15"/>
      <c r="M534" s="28"/>
      <c r="N534" s="28"/>
    </row>
    <row r="535" spans="12:14" x14ac:dyDescent="0.35">
      <c r="L535" s="15"/>
      <c r="M535" s="28"/>
      <c r="N535" s="28"/>
    </row>
    <row r="536" spans="12:14" x14ac:dyDescent="0.35">
      <c r="L536" s="15"/>
      <c r="M536" s="28"/>
      <c r="N536" s="28"/>
    </row>
    <row r="537" spans="12:14" x14ac:dyDescent="0.35">
      <c r="L537" s="15"/>
      <c r="M537" s="28"/>
      <c r="N537" s="28"/>
    </row>
    <row r="538" spans="12:14" x14ac:dyDescent="0.35">
      <c r="L538" s="15"/>
      <c r="M538" s="28"/>
      <c r="N538" s="28"/>
    </row>
    <row r="539" spans="12:14" x14ac:dyDescent="0.35">
      <c r="L539" s="15"/>
      <c r="M539" s="28"/>
      <c r="N539" s="28"/>
    </row>
    <row r="540" spans="12:14" x14ac:dyDescent="0.35">
      <c r="L540" s="15"/>
      <c r="M540" s="28"/>
      <c r="N540" s="28"/>
    </row>
    <row r="541" spans="12:14" x14ac:dyDescent="0.35">
      <c r="L541" s="15"/>
      <c r="M541" s="28"/>
      <c r="N541" s="28"/>
    </row>
    <row r="542" spans="12:14" x14ac:dyDescent="0.35">
      <c r="L542" s="15"/>
      <c r="M542" s="28"/>
      <c r="N542" s="28"/>
    </row>
    <row r="543" spans="12:14" x14ac:dyDescent="0.35">
      <c r="L543" s="15"/>
      <c r="M543" s="28"/>
      <c r="N543" s="28"/>
    </row>
    <row r="544" spans="12:14" x14ac:dyDescent="0.35">
      <c r="L544" s="15"/>
      <c r="M544" s="28"/>
      <c r="N544" s="28"/>
    </row>
    <row r="545" spans="12:14" x14ac:dyDescent="0.35">
      <c r="L545" s="15"/>
      <c r="M545" s="28"/>
      <c r="N545" s="28"/>
    </row>
    <row r="546" spans="12:14" x14ac:dyDescent="0.35">
      <c r="L546" s="15"/>
      <c r="M546" s="28"/>
      <c r="N546" s="28"/>
    </row>
    <row r="547" spans="12:14" x14ac:dyDescent="0.35">
      <c r="L547" s="15"/>
      <c r="M547" s="28"/>
      <c r="N547" s="28"/>
    </row>
    <row r="548" spans="12:14" x14ac:dyDescent="0.35">
      <c r="L548" s="15"/>
      <c r="M548" s="28"/>
      <c r="N548" s="28"/>
    </row>
    <row r="549" spans="12:14" x14ac:dyDescent="0.35">
      <c r="L549" s="15"/>
      <c r="M549" s="28"/>
      <c r="N549" s="28"/>
    </row>
    <row r="550" spans="12:14" x14ac:dyDescent="0.35">
      <c r="L550" s="15"/>
      <c r="M550" s="28"/>
      <c r="N550" s="28"/>
    </row>
    <row r="551" spans="12:14" x14ac:dyDescent="0.35">
      <c r="L551" s="15"/>
      <c r="M551" s="28"/>
      <c r="N551" s="28"/>
    </row>
    <row r="552" spans="12:14" x14ac:dyDescent="0.35">
      <c r="L552" s="15"/>
      <c r="M552" s="28"/>
      <c r="N552" s="28"/>
    </row>
    <row r="553" spans="12:14" x14ac:dyDescent="0.35">
      <c r="L553" s="15"/>
      <c r="M553" s="28"/>
      <c r="N553" s="28"/>
    </row>
    <row r="554" spans="12:14" x14ac:dyDescent="0.35">
      <c r="L554" s="15"/>
      <c r="M554" s="28"/>
      <c r="N554" s="28"/>
    </row>
    <row r="555" spans="12:14" x14ac:dyDescent="0.35">
      <c r="L555" s="15"/>
      <c r="M555" s="28"/>
      <c r="N555" s="28"/>
    </row>
    <row r="556" spans="12:14" x14ac:dyDescent="0.35">
      <c r="L556" s="15"/>
      <c r="M556" s="28"/>
      <c r="N556" s="28"/>
    </row>
    <row r="557" spans="12:14" x14ac:dyDescent="0.35">
      <c r="L557" s="15"/>
      <c r="M557" s="28"/>
      <c r="N557" s="28"/>
    </row>
    <row r="558" spans="12:14" x14ac:dyDescent="0.35">
      <c r="L558" s="15"/>
      <c r="M558" s="28"/>
      <c r="N558" s="28"/>
    </row>
    <row r="559" spans="12:14" x14ac:dyDescent="0.35">
      <c r="L559" s="15"/>
      <c r="M559" s="28"/>
      <c r="N559" s="28"/>
    </row>
    <row r="560" spans="12:14" x14ac:dyDescent="0.35">
      <c r="L560" s="15"/>
      <c r="M560" s="28"/>
      <c r="N560" s="28"/>
    </row>
    <row r="561" spans="12:14" x14ac:dyDescent="0.35">
      <c r="L561" s="15"/>
      <c r="M561" s="28"/>
      <c r="N561" s="28"/>
    </row>
    <row r="562" spans="12:14" x14ac:dyDescent="0.35">
      <c r="L562" s="15"/>
      <c r="M562" s="28"/>
      <c r="N562" s="28"/>
    </row>
    <row r="563" spans="12:14" x14ac:dyDescent="0.35">
      <c r="L563" s="15"/>
      <c r="M563" s="28"/>
      <c r="N563" s="28"/>
    </row>
    <row r="564" spans="12:14" x14ac:dyDescent="0.35">
      <c r="L564" s="15"/>
      <c r="M564" s="28"/>
      <c r="N564" s="28"/>
    </row>
    <row r="565" spans="12:14" x14ac:dyDescent="0.35">
      <c r="L565" s="15"/>
      <c r="M565" s="28"/>
      <c r="N565" s="28"/>
    </row>
    <row r="566" spans="12:14" x14ac:dyDescent="0.35">
      <c r="L566" s="15"/>
      <c r="M566" s="28"/>
      <c r="N566" s="28"/>
    </row>
    <row r="567" spans="12:14" x14ac:dyDescent="0.35">
      <c r="L567" s="15"/>
      <c r="M567" s="28"/>
      <c r="N567" s="28"/>
    </row>
    <row r="568" spans="12:14" x14ac:dyDescent="0.35">
      <c r="L568" s="15"/>
      <c r="M568" s="28"/>
      <c r="N568" s="28"/>
    </row>
    <row r="569" spans="12:14" x14ac:dyDescent="0.35">
      <c r="L569" s="15"/>
      <c r="M569" s="28"/>
      <c r="N569" s="28"/>
    </row>
    <row r="570" spans="12:14" x14ac:dyDescent="0.35">
      <c r="L570" s="15"/>
      <c r="M570" s="28"/>
      <c r="N570" s="28"/>
    </row>
    <row r="571" spans="12:14" x14ac:dyDescent="0.35">
      <c r="L571" s="15"/>
      <c r="M571" s="28"/>
      <c r="N571" s="28"/>
    </row>
    <row r="572" spans="12:14" x14ac:dyDescent="0.35">
      <c r="L572" s="15"/>
      <c r="M572" s="28"/>
      <c r="N572" s="28"/>
    </row>
    <row r="573" spans="12:14" x14ac:dyDescent="0.35">
      <c r="L573" s="15"/>
      <c r="M573" s="28"/>
      <c r="N573" s="28"/>
    </row>
    <row r="574" spans="12:14" x14ac:dyDescent="0.35">
      <c r="L574" s="15"/>
      <c r="M574" s="28"/>
      <c r="N574" s="28"/>
    </row>
    <row r="575" spans="12:14" x14ac:dyDescent="0.35">
      <c r="L575" s="15"/>
      <c r="M575" s="28"/>
      <c r="N575" s="28"/>
    </row>
    <row r="576" spans="12:14" x14ac:dyDescent="0.35">
      <c r="L576" s="15"/>
      <c r="M576" s="28"/>
      <c r="N576" s="28"/>
    </row>
    <row r="577" spans="12:14" x14ac:dyDescent="0.35">
      <c r="L577" s="15"/>
      <c r="M577" s="28"/>
      <c r="N577" s="28"/>
    </row>
    <row r="578" spans="12:14" x14ac:dyDescent="0.35">
      <c r="L578" s="15"/>
      <c r="M578" s="28"/>
      <c r="N578" s="28"/>
    </row>
    <row r="579" spans="12:14" x14ac:dyDescent="0.35">
      <c r="L579" s="15"/>
      <c r="M579" s="28"/>
      <c r="N579" s="28"/>
    </row>
    <row r="580" spans="12:14" x14ac:dyDescent="0.35">
      <c r="L580" s="15"/>
      <c r="M580" s="28"/>
      <c r="N580" s="28"/>
    </row>
    <row r="581" spans="12:14" x14ac:dyDescent="0.35">
      <c r="L581" s="15"/>
      <c r="M581" s="28"/>
      <c r="N581" s="28"/>
    </row>
    <row r="582" spans="12:14" x14ac:dyDescent="0.35">
      <c r="L582" s="15"/>
      <c r="M582" s="28"/>
      <c r="N582" s="28"/>
    </row>
    <row r="583" spans="12:14" x14ac:dyDescent="0.35">
      <c r="L583" s="15"/>
      <c r="M583" s="28"/>
      <c r="N583" s="28"/>
    </row>
    <row r="584" spans="12:14" x14ac:dyDescent="0.35">
      <c r="L584" s="15"/>
      <c r="M584" s="28"/>
      <c r="N584" s="28"/>
    </row>
    <row r="585" spans="12:14" x14ac:dyDescent="0.35">
      <c r="L585" s="15"/>
      <c r="M585" s="28"/>
      <c r="N585" s="28"/>
    </row>
    <row r="586" spans="12:14" x14ac:dyDescent="0.35">
      <c r="L586" s="15"/>
      <c r="M586" s="28"/>
      <c r="N586" s="28"/>
    </row>
    <row r="587" spans="12:14" x14ac:dyDescent="0.35">
      <c r="L587" s="15"/>
      <c r="M587" s="28"/>
      <c r="N587" s="28"/>
    </row>
    <row r="588" spans="12:14" x14ac:dyDescent="0.35">
      <c r="L588" s="15"/>
      <c r="M588" s="28"/>
      <c r="N588" s="28"/>
    </row>
    <row r="589" spans="12:14" x14ac:dyDescent="0.35">
      <c r="L589" s="15"/>
      <c r="M589" s="28"/>
      <c r="N589" s="28"/>
    </row>
    <row r="590" spans="12:14" x14ac:dyDescent="0.35">
      <c r="L590" s="15"/>
      <c r="M590" s="28"/>
      <c r="N590" s="28"/>
    </row>
    <row r="591" spans="12:14" x14ac:dyDescent="0.35">
      <c r="L591" s="15"/>
      <c r="M591" s="28"/>
      <c r="N591" s="28"/>
    </row>
    <row r="592" spans="12:14" x14ac:dyDescent="0.35">
      <c r="L592" s="15"/>
      <c r="M592" s="28"/>
      <c r="N592" s="28"/>
    </row>
    <row r="593" spans="12:14" x14ac:dyDescent="0.35">
      <c r="L593" s="15"/>
      <c r="M593" s="28"/>
      <c r="N593" s="28"/>
    </row>
    <row r="594" spans="12:14" x14ac:dyDescent="0.35">
      <c r="L594" s="15"/>
      <c r="M594" s="28"/>
      <c r="N594" s="28"/>
    </row>
    <row r="595" spans="12:14" x14ac:dyDescent="0.35">
      <c r="L595" s="15"/>
      <c r="M595" s="28"/>
      <c r="N595" s="28"/>
    </row>
    <row r="596" spans="12:14" x14ac:dyDescent="0.35">
      <c r="L596" s="15"/>
      <c r="M596" s="28"/>
      <c r="N596" s="28"/>
    </row>
    <row r="597" spans="12:14" x14ac:dyDescent="0.35">
      <c r="L597" s="15"/>
      <c r="M597" s="28"/>
      <c r="N597" s="28"/>
    </row>
    <row r="598" spans="12:14" x14ac:dyDescent="0.35">
      <c r="L598" s="15"/>
      <c r="M598" s="28"/>
      <c r="N598" s="28"/>
    </row>
    <row r="599" spans="12:14" x14ac:dyDescent="0.35">
      <c r="L599" s="15"/>
      <c r="M599" s="28"/>
      <c r="N599" s="28"/>
    </row>
    <row r="600" spans="12:14" x14ac:dyDescent="0.35">
      <c r="L600" s="15"/>
      <c r="M600" s="28"/>
      <c r="N600" s="28"/>
    </row>
    <row r="601" spans="12:14" x14ac:dyDescent="0.35">
      <c r="L601" s="15"/>
      <c r="M601" s="28"/>
      <c r="N601" s="28"/>
    </row>
    <row r="602" spans="12:14" x14ac:dyDescent="0.35">
      <c r="L602" s="15"/>
      <c r="M602" s="28"/>
      <c r="N602" s="28"/>
    </row>
    <row r="603" spans="12:14" x14ac:dyDescent="0.35">
      <c r="L603" s="15"/>
      <c r="M603" s="28"/>
      <c r="N603" s="28"/>
    </row>
    <row r="604" spans="12:14" x14ac:dyDescent="0.35">
      <c r="L604" s="15"/>
      <c r="M604" s="28"/>
      <c r="N604" s="28"/>
    </row>
    <row r="605" spans="12:14" x14ac:dyDescent="0.35">
      <c r="L605" s="15"/>
      <c r="M605" s="28"/>
      <c r="N605" s="28"/>
    </row>
    <row r="606" spans="12:14" x14ac:dyDescent="0.35">
      <c r="L606" s="15"/>
      <c r="M606" s="28"/>
      <c r="N606" s="28"/>
    </row>
    <row r="607" spans="12:14" x14ac:dyDescent="0.35">
      <c r="L607" s="15"/>
      <c r="M607" s="28"/>
      <c r="N607" s="28"/>
    </row>
    <row r="608" spans="12:14" x14ac:dyDescent="0.35">
      <c r="L608" s="15"/>
      <c r="M608" s="28"/>
      <c r="N608" s="28"/>
    </row>
    <row r="609" spans="12:14" x14ac:dyDescent="0.35">
      <c r="L609" s="15"/>
      <c r="M609" s="28"/>
      <c r="N609" s="28"/>
    </row>
    <row r="610" spans="12:14" x14ac:dyDescent="0.35">
      <c r="L610" s="15"/>
      <c r="M610" s="28"/>
      <c r="N610" s="28"/>
    </row>
    <row r="611" spans="12:14" x14ac:dyDescent="0.35">
      <c r="L611" s="15"/>
      <c r="M611" s="28"/>
      <c r="N611" s="28"/>
    </row>
    <row r="612" spans="12:14" x14ac:dyDescent="0.35">
      <c r="L612" s="15"/>
      <c r="M612" s="28"/>
      <c r="N612" s="28"/>
    </row>
    <row r="613" spans="12:14" x14ac:dyDescent="0.35">
      <c r="L613" s="15"/>
      <c r="M613" s="28"/>
      <c r="N613" s="28"/>
    </row>
    <row r="614" spans="12:14" x14ac:dyDescent="0.35">
      <c r="L614" s="15"/>
      <c r="M614" s="28"/>
      <c r="N614" s="28"/>
    </row>
    <row r="615" spans="12:14" x14ac:dyDescent="0.35">
      <c r="L615" s="15"/>
      <c r="M615" s="28"/>
      <c r="N615" s="28"/>
    </row>
    <row r="616" spans="12:14" x14ac:dyDescent="0.35">
      <c r="L616" s="15"/>
      <c r="M616" s="28"/>
      <c r="N616" s="28"/>
    </row>
    <row r="617" spans="12:14" x14ac:dyDescent="0.35">
      <c r="L617" s="15"/>
      <c r="M617" s="28"/>
      <c r="N617" s="28"/>
    </row>
    <row r="618" spans="12:14" x14ac:dyDescent="0.35">
      <c r="L618" s="15"/>
      <c r="M618" s="28"/>
      <c r="N618" s="28"/>
    </row>
    <row r="619" spans="12:14" x14ac:dyDescent="0.35">
      <c r="L619" s="15"/>
      <c r="M619" s="28"/>
      <c r="N619" s="28"/>
    </row>
    <row r="620" spans="12:14" x14ac:dyDescent="0.35">
      <c r="L620" s="15"/>
      <c r="M620" s="28"/>
      <c r="N620" s="28"/>
    </row>
    <row r="621" spans="12:14" x14ac:dyDescent="0.35">
      <c r="L621" s="15"/>
      <c r="M621" s="28"/>
      <c r="N621" s="28"/>
    </row>
    <row r="622" spans="12:14" x14ac:dyDescent="0.35">
      <c r="L622" s="15"/>
      <c r="M622" s="28"/>
      <c r="N622" s="28"/>
    </row>
    <row r="623" spans="12:14" x14ac:dyDescent="0.35">
      <c r="L623" s="15"/>
      <c r="M623" s="28"/>
      <c r="N623" s="28"/>
    </row>
    <row r="624" spans="12:14" x14ac:dyDescent="0.35">
      <c r="L624" s="15"/>
      <c r="M624" s="28"/>
      <c r="N624" s="28"/>
    </row>
    <row r="625" spans="12:14" x14ac:dyDescent="0.35">
      <c r="L625" s="15"/>
      <c r="M625" s="28"/>
      <c r="N625" s="28"/>
    </row>
    <row r="626" spans="12:14" x14ac:dyDescent="0.35">
      <c r="L626" s="15"/>
      <c r="M626" s="28"/>
      <c r="N626" s="28"/>
    </row>
    <row r="627" spans="12:14" x14ac:dyDescent="0.35">
      <c r="L627" s="15"/>
      <c r="M627" s="28"/>
      <c r="N627" s="28"/>
    </row>
    <row r="628" spans="12:14" x14ac:dyDescent="0.35">
      <c r="L628" s="15"/>
      <c r="M628" s="28"/>
      <c r="N628" s="28"/>
    </row>
    <row r="629" spans="12:14" x14ac:dyDescent="0.35">
      <c r="L629" s="15"/>
      <c r="M629" s="28"/>
      <c r="N629" s="28"/>
    </row>
    <row r="630" spans="12:14" x14ac:dyDescent="0.35">
      <c r="L630" s="15"/>
      <c r="M630" s="28"/>
      <c r="N630" s="28"/>
    </row>
    <row r="631" spans="12:14" x14ac:dyDescent="0.35">
      <c r="L631" s="15"/>
      <c r="M631" s="28"/>
      <c r="N631" s="28"/>
    </row>
    <row r="632" spans="12:14" x14ac:dyDescent="0.35">
      <c r="L632" s="15"/>
      <c r="M632" s="28"/>
      <c r="N632" s="28"/>
    </row>
    <row r="633" spans="12:14" x14ac:dyDescent="0.35">
      <c r="L633" s="15"/>
      <c r="M633" s="28"/>
      <c r="N633" s="28"/>
    </row>
    <row r="634" spans="12:14" x14ac:dyDescent="0.35">
      <c r="L634" s="15"/>
      <c r="M634" s="28"/>
      <c r="N634" s="28"/>
    </row>
    <row r="635" spans="12:14" x14ac:dyDescent="0.35">
      <c r="L635" s="15"/>
      <c r="M635" s="28"/>
      <c r="N635" s="28"/>
    </row>
    <row r="636" spans="12:14" x14ac:dyDescent="0.35">
      <c r="L636" s="15"/>
      <c r="M636" s="28"/>
      <c r="N636" s="28"/>
    </row>
    <row r="637" spans="12:14" x14ac:dyDescent="0.35">
      <c r="L637" s="15"/>
      <c r="M637" s="28"/>
      <c r="N637" s="28"/>
    </row>
    <row r="638" spans="12:14" x14ac:dyDescent="0.35">
      <c r="L638" s="15"/>
      <c r="M638" s="28"/>
      <c r="N638" s="28"/>
    </row>
    <row r="639" spans="12:14" x14ac:dyDescent="0.35">
      <c r="L639" s="15"/>
      <c r="M639" s="28"/>
      <c r="N639" s="28"/>
    </row>
    <row r="640" spans="12:14" x14ac:dyDescent="0.35">
      <c r="L640" s="15"/>
      <c r="M640" s="28"/>
      <c r="N640" s="28"/>
    </row>
    <row r="641" spans="12:14" x14ac:dyDescent="0.35">
      <c r="L641" s="15"/>
      <c r="M641" s="28"/>
      <c r="N641" s="28"/>
    </row>
    <row r="642" spans="12:14" x14ac:dyDescent="0.35">
      <c r="L642" s="15"/>
      <c r="M642" s="28"/>
      <c r="N642" s="28"/>
    </row>
    <row r="643" spans="12:14" x14ac:dyDescent="0.35">
      <c r="L643" s="15"/>
      <c r="M643" s="28"/>
      <c r="N643" s="28"/>
    </row>
    <row r="644" spans="12:14" x14ac:dyDescent="0.35">
      <c r="L644" s="15"/>
      <c r="M644" s="28"/>
      <c r="N644" s="28"/>
    </row>
    <row r="645" spans="12:14" x14ac:dyDescent="0.35">
      <c r="L645" s="15"/>
      <c r="M645" s="28"/>
      <c r="N645" s="28"/>
    </row>
    <row r="646" spans="12:14" x14ac:dyDescent="0.35">
      <c r="L646" s="15"/>
      <c r="M646" s="28"/>
      <c r="N646" s="28"/>
    </row>
    <row r="647" spans="12:14" x14ac:dyDescent="0.35">
      <c r="L647" s="15"/>
      <c r="M647" s="28"/>
      <c r="N647" s="28"/>
    </row>
    <row r="648" spans="12:14" x14ac:dyDescent="0.35">
      <c r="L648" s="15"/>
      <c r="M648" s="28"/>
      <c r="N648" s="28"/>
    </row>
    <row r="649" spans="12:14" x14ac:dyDescent="0.35">
      <c r="L649" s="15"/>
      <c r="M649" s="28"/>
      <c r="N649" s="28"/>
    </row>
    <row r="650" spans="12:14" x14ac:dyDescent="0.35">
      <c r="L650" s="15"/>
      <c r="M650" s="28"/>
      <c r="N650" s="28"/>
    </row>
    <row r="651" spans="12:14" x14ac:dyDescent="0.35">
      <c r="L651" s="15"/>
      <c r="M651" s="28"/>
      <c r="N651" s="28"/>
    </row>
    <row r="652" spans="12:14" x14ac:dyDescent="0.35">
      <c r="L652" s="15"/>
      <c r="M652" s="28"/>
      <c r="N652" s="28"/>
    </row>
    <row r="653" spans="12:14" x14ac:dyDescent="0.35">
      <c r="L653" s="15"/>
      <c r="M653" s="28"/>
      <c r="N653" s="28"/>
    </row>
    <row r="654" spans="12:14" x14ac:dyDescent="0.35">
      <c r="L654" s="15"/>
      <c r="M654" s="28"/>
      <c r="N654" s="28"/>
    </row>
    <row r="655" spans="12:14" x14ac:dyDescent="0.35">
      <c r="L655" s="15"/>
      <c r="M655" s="28"/>
      <c r="N655" s="28"/>
    </row>
    <row r="656" spans="12:14" x14ac:dyDescent="0.35">
      <c r="L656" s="15"/>
      <c r="M656" s="28"/>
      <c r="N656" s="28"/>
    </row>
    <row r="657" spans="12:14" x14ac:dyDescent="0.35">
      <c r="L657" s="15"/>
      <c r="M657" s="28"/>
      <c r="N657" s="28"/>
    </row>
    <row r="658" spans="12:14" x14ac:dyDescent="0.35">
      <c r="L658" s="15"/>
      <c r="M658" s="28"/>
      <c r="N658" s="28"/>
    </row>
    <row r="659" spans="12:14" x14ac:dyDescent="0.35">
      <c r="L659" s="15"/>
      <c r="M659" s="28"/>
      <c r="N659" s="28"/>
    </row>
    <row r="660" spans="12:14" x14ac:dyDescent="0.35">
      <c r="L660" s="15"/>
      <c r="M660" s="28"/>
      <c r="N660" s="28"/>
    </row>
    <row r="661" spans="12:14" x14ac:dyDescent="0.35">
      <c r="L661" s="15"/>
      <c r="M661" s="28"/>
      <c r="N661" s="28"/>
    </row>
    <row r="662" spans="12:14" x14ac:dyDescent="0.35">
      <c r="L662" s="15"/>
      <c r="M662" s="28"/>
      <c r="N662" s="28"/>
    </row>
    <row r="663" spans="12:14" x14ac:dyDescent="0.35">
      <c r="L663" s="15"/>
      <c r="M663" s="28"/>
      <c r="N663" s="28"/>
    </row>
    <row r="664" spans="12:14" x14ac:dyDescent="0.35">
      <c r="L664" s="15"/>
      <c r="M664" s="28"/>
      <c r="N664" s="28"/>
    </row>
    <row r="665" spans="12:14" x14ac:dyDescent="0.35">
      <c r="L665" s="15"/>
      <c r="M665" s="28"/>
      <c r="N665" s="28"/>
    </row>
    <row r="666" spans="12:14" x14ac:dyDescent="0.35">
      <c r="L666" s="15"/>
      <c r="M666" s="28"/>
      <c r="N666" s="28"/>
    </row>
    <row r="667" spans="12:14" x14ac:dyDescent="0.35">
      <c r="L667" s="15"/>
      <c r="M667" s="28"/>
      <c r="N667" s="28"/>
    </row>
    <row r="668" spans="12:14" x14ac:dyDescent="0.35">
      <c r="L668" s="15"/>
      <c r="M668" s="28"/>
      <c r="N668" s="28"/>
    </row>
    <row r="669" spans="12:14" x14ac:dyDescent="0.35">
      <c r="L669" s="15"/>
      <c r="M669" s="28"/>
      <c r="N669" s="28"/>
    </row>
    <row r="670" spans="12:14" x14ac:dyDescent="0.35">
      <c r="L670" s="15"/>
      <c r="M670" s="28"/>
      <c r="N670" s="28"/>
    </row>
    <row r="671" spans="12:14" x14ac:dyDescent="0.35">
      <c r="L671" s="15"/>
      <c r="M671" s="28"/>
      <c r="N671" s="28"/>
    </row>
    <row r="672" spans="12:14" x14ac:dyDescent="0.35">
      <c r="L672" s="15"/>
      <c r="M672" s="28"/>
      <c r="N672" s="28"/>
    </row>
    <row r="673" spans="12:14" x14ac:dyDescent="0.35">
      <c r="L673" s="15"/>
      <c r="M673" s="28"/>
      <c r="N673" s="28"/>
    </row>
    <row r="674" spans="12:14" x14ac:dyDescent="0.35">
      <c r="L674" s="15"/>
      <c r="M674" s="28"/>
      <c r="N674" s="28"/>
    </row>
    <row r="675" spans="12:14" x14ac:dyDescent="0.35">
      <c r="L675" s="15"/>
      <c r="M675" s="28"/>
      <c r="N675" s="28"/>
    </row>
    <row r="676" spans="12:14" x14ac:dyDescent="0.35">
      <c r="L676" s="15"/>
      <c r="M676" s="28"/>
      <c r="N676" s="28"/>
    </row>
    <row r="677" spans="12:14" x14ac:dyDescent="0.35">
      <c r="L677" s="15"/>
      <c r="M677" s="28"/>
      <c r="N677" s="28"/>
    </row>
    <row r="678" spans="12:14" x14ac:dyDescent="0.35">
      <c r="L678" s="15"/>
      <c r="M678" s="28"/>
      <c r="N678" s="28"/>
    </row>
    <row r="679" spans="12:14" x14ac:dyDescent="0.35">
      <c r="L679" s="15"/>
      <c r="M679" s="28"/>
      <c r="N679" s="28"/>
    </row>
    <row r="680" spans="12:14" x14ac:dyDescent="0.35">
      <c r="L680" s="15"/>
      <c r="M680" s="28"/>
      <c r="N680" s="28"/>
    </row>
    <row r="681" spans="12:14" x14ac:dyDescent="0.35">
      <c r="L681" s="15"/>
      <c r="M681" s="28"/>
      <c r="N681" s="28"/>
    </row>
    <row r="682" spans="12:14" x14ac:dyDescent="0.35">
      <c r="L682" s="15"/>
      <c r="M682" s="28"/>
      <c r="N682" s="28"/>
    </row>
    <row r="683" spans="12:14" x14ac:dyDescent="0.35">
      <c r="L683" s="15"/>
      <c r="M683" s="28"/>
      <c r="N683" s="28"/>
    </row>
    <row r="684" spans="12:14" x14ac:dyDescent="0.35">
      <c r="L684" s="15"/>
      <c r="M684" s="28"/>
      <c r="N684" s="28"/>
    </row>
    <row r="685" spans="12:14" x14ac:dyDescent="0.35">
      <c r="L685" s="15"/>
      <c r="M685" s="28"/>
      <c r="N685" s="28"/>
    </row>
    <row r="686" spans="12:14" x14ac:dyDescent="0.35">
      <c r="L686" s="15"/>
      <c r="M686" s="28"/>
      <c r="N686" s="28"/>
    </row>
    <row r="687" spans="12:14" x14ac:dyDescent="0.35">
      <c r="L687" s="15"/>
      <c r="M687" s="28"/>
      <c r="N687" s="28"/>
    </row>
    <row r="688" spans="12:14" x14ac:dyDescent="0.35">
      <c r="L688" s="15"/>
      <c r="M688" s="28"/>
      <c r="N688" s="28"/>
    </row>
    <row r="689" spans="12:14" x14ac:dyDescent="0.35">
      <c r="L689" s="15"/>
      <c r="M689" s="28"/>
      <c r="N689" s="28"/>
    </row>
    <row r="690" spans="12:14" x14ac:dyDescent="0.35">
      <c r="L690" s="15"/>
      <c r="M690" s="28"/>
      <c r="N690" s="28"/>
    </row>
    <row r="691" spans="12:14" x14ac:dyDescent="0.35">
      <c r="L691" s="15"/>
      <c r="M691" s="28"/>
      <c r="N691" s="28"/>
    </row>
    <row r="692" spans="12:14" x14ac:dyDescent="0.35">
      <c r="L692" s="15"/>
      <c r="M692" s="28"/>
      <c r="N692" s="28"/>
    </row>
    <row r="693" spans="12:14" x14ac:dyDescent="0.35">
      <c r="L693" s="15"/>
      <c r="M693" s="28"/>
      <c r="N693" s="28"/>
    </row>
    <row r="694" spans="12:14" x14ac:dyDescent="0.35">
      <c r="L694" s="15"/>
      <c r="M694" s="28"/>
      <c r="N694" s="28"/>
    </row>
    <row r="695" spans="12:14" x14ac:dyDescent="0.35">
      <c r="L695" s="15"/>
      <c r="M695" s="28"/>
      <c r="N695" s="28"/>
    </row>
    <row r="696" spans="12:14" x14ac:dyDescent="0.35">
      <c r="L696" s="15"/>
      <c r="M696" s="28"/>
      <c r="N696" s="28"/>
    </row>
    <row r="697" spans="12:14" x14ac:dyDescent="0.35">
      <c r="L697" s="15"/>
      <c r="M697" s="28"/>
      <c r="N697" s="28"/>
    </row>
    <row r="698" spans="12:14" x14ac:dyDescent="0.35">
      <c r="L698" s="15"/>
      <c r="M698" s="28"/>
      <c r="N698" s="28"/>
    </row>
    <row r="699" spans="12:14" x14ac:dyDescent="0.35">
      <c r="L699" s="15"/>
      <c r="M699" s="28"/>
      <c r="N699" s="28"/>
    </row>
    <row r="700" spans="12:14" x14ac:dyDescent="0.35">
      <c r="L700" s="15"/>
      <c r="M700" s="28"/>
      <c r="N700" s="28"/>
    </row>
    <row r="701" spans="12:14" x14ac:dyDescent="0.35">
      <c r="L701" s="15"/>
      <c r="M701" s="28"/>
      <c r="N701" s="28"/>
    </row>
    <row r="702" spans="12:14" x14ac:dyDescent="0.35">
      <c r="L702" s="15"/>
      <c r="M702" s="28"/>
      <c r="N702" s="28"/>
    </row>
    <row r="703" spans="12:14" x14ac:dyDescent="0.35">
      <c r="L703" s="15"/>
      <c r="M703" s="28"/>
      <c r="N703" s="28"/>
    </row>
    <row r="704" spans="12:14" x14ac:dyDescent="0.35">
      <c r="L704" s="15"/>
      <c r="M704" s="28"/>
      <c r="N704" s="28"/>
    </row>
    <row r="705" spans="12:14" x14ac:dyDescent="0.35">
      <c r="L705" s="15"/>
      <c r="M705" s="28"/>
      <c r="N705" s="28"/>
    </row>
    <row r="706" spans="12:14" x14ac:dyDescent="0.35">
      <c r="L706" s="15"/>
      <c r="M706" s="28"/>
      <c r="N706" s="28"/>
    </row>
    <row r="707" spans="12:14" x14ac:dyDescent="0.35">
      <c r="L707" s="15"/>
      <c r="M707" s="28"/>
      <c r="N707" s="28"/>
    </row>
    <row r="708" spans="12:14" x14ac:dyDescent="0.35">
      <c r="L708" s="15"/>
      <c r="M708" s="28"/>
      <c r="N708" s="28"/>
    </row>
    <row r="709" spans="12:14" x14ac:dyDescent="0.35">
      <c r="L709" s="15"/>
      <c r="M709" s="28"/>
      <c r="N709" s="28"/>
    </row>
    <row r="710" spans="12:14" x14ac:dyDescent="0.35">
      <c r="L710" s="15"/>
      <c r="M710" s="28"/>
      <c r="N710" s="28"/>
    </row>
    <row r="711" spans="12:14" x14ac:dyDescent="0.35">
      <c r="L711" s="15"/>
      <c r="M711" s="28"/>
      <c r="N711" s="28"/>
    </row>
    <row r="712" spans="12:14" x14ac:dyDescent="0.35">
      <c r="L712" s="15"/>
      <c r="M712" s="28"/>
      <c r="N712" s="28"/>
    </row>
    <row r="713" spans="12:14" x14ac:dyDescent="0.35">
      <c r="L713" s="15"/>
      <c r="M713" s="28"/>
      <c r="N713" s="28"/>
    </row>
    <row r="714" spans="12:14" x14ac:dyDescent="0.35">
      <c r="L714" s="15"/>
      <c r="M714" s="28"/>
      <c r="N714" s="28"/>
    </row>
    <row r="715" spans="12:14" x14ac:dyDescent="0.35">
      <c r="L715" s="15"/>
      <c r="M715" s="28"/>
      <c r="N715" s="28"/>
    </row>
    <row r="716" spans="12:14" x14ac:dyDescent="0.35">
      <c r="L716" s="15"/>
      <c r="M716" s="28"/>
      <c r="N716" s="28"/>
    </row>
    <row r="717" spans="12:14" x14ac:dyDescent="0.35">
      <c r="L717" s="15"/>
      <c r="M717" s="28"/>
      <c r="N717" s="28"/>
    </row>
    <row r="718" spans="12:14" x14ac:dyDescent="0.35">
      <c r="L718" s="15"/>
      <c r="M718" s="28"/>
      <c r="N718" s="28"/>
    </row>
    <row r="719" spans="12:14" x14ac:dyDescent="0.35">
      <c r="L719" s="15"/>
      <c r="M719" s="28"/>
      <c r="N719" s="28"/>
    </row>
    <row r="720" spans="12:14" x14ac:dyDescent="0.35">
      <c r="L720" s="15"/>
      <c r="M720" s="28"/>
      <c r="N720" s="28"/>
    </row>
    <row r="721" spans="12:14" x14ac:dyDescent="0.35">
      <c r="L721" s="15"/>
      <c r="M721" s="28"/>
      <c r="N721" s="28"/>
    </row>
    <row r="722" spans="12:14" x14ac:dyDescent="0.35">
      <c r="L722" s="15"/>
      <c r="M722" s="28"/>
      <c r="N722" s="28"/>
    </row>
    <row r="723" spans="12:14" x14ac:dyDescent="0.35">
      <c r="L723" s="15"/>
      <c r="M723" s="28"/>
      <c r="N723" s="28"/>
    </row>
    <row r="724" spans="12:14" x14ac:dyDescent="0.35">
      <c r="L724" s="15"/>
      <c r="M724" s="28"/>
      <c r="N724" s="28"/>
    </row>
    <row r="725" spans="12:14" x14ac:dyDescent="0.35">
      <c r="L725" s="15"/>
      <c r="M725" s="28"/>
      <c r="N725" s="28"/>
    </row>
    <row r="726" spans="12:14" x14ac:dyDescent="0.35">
      <c r="L726" s="15"/>
      <c r="M726" s="28"/>
      <c r="N726" s="28"/>
    </row>
    <row r="727" spans="12:14" x14ac:dyDescent="0.35">
      <c r="L727" s="15"/>
      <c r="M727" s="28"/>
      <c r="N727" s="28"/>
    </row>
    <row r="728" spans="12:14" x14ac:dyDescent="0.35">
      <c r="L728" s="15"/>
      <c r="M728" s="28"/>
      <c r="N728" s="28"/>
    </row>
    <row r="729" spans="12:14" x14ac:dyDescent="0.35">
      <c r="L729" s="15"/>
      <c r="M729" s="28"/>
      <c r="N729" s="28"/>
    </row>
    <row r="730" spans="12:14" x14ac:dyDescent="0.35">
      <c r="L730" s="15"/>
      <c r="M730" s="28"/>
      <c r="N730" s="28"/>
    </row>
    <row r="731" spans="12:14" x14ac:dyDescent="0.35">
      <c r="L731" s="15"/>
      <c r="M731" s="28"/>
      <c r="N731" s="28"/>
    </row>
    <row r="732" spans="12:14" x14ac:dyDescent="0.35">
      <c r="L732" s="15"/>
      <c r="M732" s="28"/>
      <c r="N732" s="28"/>
    </row>
    <row r="733" spans="12:14" x14ac:dyDescent="0.35">
      <c r="L733" s="15"/>
      <c r="M733" s="28"/>
      <c r="N733" s="28"/>
    </row>
    <row r="734" spans="12:14" x14ac:dyDescent="0.35">
      <c r="L734" s="15"/>
      <c r="M734" s="28"/>
      <c r="N734" s="28"/>
    </row>
    <row r="735" spans="12:14" x14ac:dyDescent="0.35">
      <c r="L735" s="15"/>
      <c r="M735" s="28"/>
      <c r="N735" s="28"/>
    </row>
    <row r="736" spans="12:14" x14ac:dyDescent="0.35">
      <c r="L736" s="15"/>
      <c r="M736" s="28"/>
      <c r="N736" s="28"/>
    </row>
    <row r="737" spans="12:14" x14ac:dyDescent="0.35">
      <c r="L737" s="15"/>
      <c r="M737" s="28"/>
      <c r="N737" s="28"/>
    </row>
    <row r="738" spans="12:14" x14ac:dyDescent="0.35">
      <c r="L738" s="15"/>
      <c r="M738" s="28"/>
      <c r="N738" s="28"/>
    </row>
    <row r="739" spans="12:14" x14ac:dyDescent="0.35">
      <c r="L739" s="15"/>
      <c r="M739" s="28"/>
      <c r="N739" s="28"/>
    </row>
    <row r="740" spans="12:14" x14ac:dyDescent="0.35">
      <c r="L740" s="15"/>
      <c r="M740" s="28"/>
      <c r="N740" s="28"/>
    </row>
    <row r="741" spans="12:14" x14ac:dyDescent="0.35">
      <c r="L741" s="15"/>
      <c r="M741" s="28"/>
      <c r="N741" s="28"/>
    </row>
    <row r="742" spans="12:14" x14ac:dyDescent="0.35">
      <c r="L742" s="15"/>
      <c r="M742" s="28"/>
      <c r="N742" s="28"/>
    </row>
    <row r="743" spans="12:14" x14ac:dyDescent="0.35">
      <c r="L743" s="15"/>
      <c r="M743" s="28"/>
      <c r="N743" s="28"/>
    </row>
    <row r="744" spans="12:14" x14ac:dyDescent="0.35">
      <c r="L744" s="15"/>
      <c r="M744" s="28"/>
      <c r="N744" s="28"/>
    </row>
    <row r="745" spans="12:14" x14ac:dyDescent="0.35">
      <c r="L745" s="15"/>
      <c r="M745" s="28"/>
      <c r="N745" s="28"/>
    </row>
    <row r="746" spans="12:14" x14ac:dyDescent="0.35">
      <c r="L746" s="15"/>
      <c r="M746" s="28"/>
      <c r="N746" s="28"/>
    </row>
    <row r="747" spans="12:14" x14ac:dyDescent="0.35">
      <c r="L747" s="15"/>
      <c r="M747" s="28"/>
      <c r="N747" s="28"/>
    </row>
    <row r="748" spans="12:14" x14ac:dyDescent="0.35">
      <c r="L748" s="15"/>
      <c r="M748" s="28"/>
      <c r="N748" s="28"/>
    </row>
    <row r="749" spans="12:14" x14ac:dyDescent="0.35">
      <c r="L749" s="15"/>
      <c r="M749" s="28"/>
      <c r="N749" s="28"/>
    </row>
    <row r="750" spans="12:14" x14ac:dyDescent="0.35">
      <c r="L750" s="15"/>
      <c r="M750" s="28"/>
      <c r="N750" s="28"/>
    </row>
    <row r="751" spans="12:14" x14ac:dyDescent="0.35">
      <c r="L751" s="15"/>
      <c r="M751" s="28"/>
      <c r="N751" s="28"/>
    </row>
    <row r="752" spans="12:14" x14ac:dyDescent="0.35">
      <c r="L752" s="15"/>
      <c r="M752" s="28"/>
      <c r="N752" s="28"/>
    </row>
    <row r="753" spans="12:14" x14ac:dyDescent="0.35">
      <c r="L753" s="15"/>
      <c r="M753" s="28"/>
      <c r="N753" s="28"/>
    </row>
    <row r="754" spans="12:14" x14ac:dyDescent="0.35">
      <c r="L754" s="15"/>
      <c r="M754" s="28"/>
      <c r="N754" s="28"/>
    </row>
    <row r="755" spans="12:14" x14ac:dyDescent="0.35">
      <c r="L755" s="15"/>
      <c r="M755" s="28"/>
      <c r="N755" s="28"/>
    </row>
    <row r="756" spans="12:14" x14ac:dyDescent="0.35">
      <c r="L756" s="15"/>
      <c r="M756" s="28"/>
      <c r="N756" s="28"/>
    </row>
    <row r="757" spans="12:14" x14ac:dyDescent="0.35">
      <c r="L757" s="15"/>
      <c r="M757" s="28"/>
      <c r="N757" s="28"/>
    </row>
    <row r="758" spans="12:14" x14ac:dyDescent="0.35">
      <c r="L758" s="15"/>
      <c r="M758" s="28"/>
      <c r="N758" s="28"/>
    </row>
    <row r="759" spans="12:14" x14ac:dyDescent="0.35">
      <c r="L759" s="15"/>
      <c r="M759" s="28"/>
      <c r="N759" s="28"/>
    </row>
    <row r="760" spans="12:14" x14ac:dyDescent="0.35">
      <c r="L760" s="15"/>
      <c r="M760" s="28"/>
      <c r="N760" s="28"/>
    </row>
    <row r="761" spans="12:14" x14ac:dyDescent="0.35">
      <c r="L761" s="15"/>
      <c r="M761" s="28"/>
      <c r="N761" s="28"/>
    </row>
    <row r="762" spans="12:14" x14ac:dyDescent="0.35">
      <c r="L762" s="15"/>
      <c r="M762" s="28"/>
      <c r="N762" s="28"/>
    </row>
    <row r="763" spans="12:14" x14ac:dyDescent="0.35">
      <c r="L763" s="15"/>
      <c r="M763" s="28"/>
      <c r="N763" s="28"/>
    </row>
    <row r="764" spans="12:14" x14ac:dyDescent="0.35">
      <c r="L764" s="15"/>
      <c r="M764" s="28"/>
      <c r="N764" s="28"/>
    </row>
    <row r="765" spans="12:14" x14ac:dyDescent="0.35">
      <c r="L765" s="15"/>
      <c r="M765" s="28"/>
      <c r="N765" s="28"/>
    </row>
    <row r="766" spans="12:14" x14ac:dyDescent="0.35">
      <c r="L766" s="15"/>
      <c r="M766" s="28"/>
      <c r="N766" s="28"/>
    </row>
    <row r="767" spans="12:14" x14ac:dyDescent="0.35">
      <c r="L767" s="15"/>
      <c r="M767" s="28"/>
      <c r="N767" s="28"/>
    </row>
    <row r="768" spans="12:14" x14ac:dyDescent="0.35">
      <c r="L768" s="15"/>
      <c r="M768" s="28"/>
      <c r="N768" s="28"/>
    </row>
    <row r="769" spans="12:14" x14ac:dyDescent="0.35">
      <c r="L769" s="15"/>
      <c r="M769" s="28"/>
      <c r="N769" s="28"/>
    </row>
    <row r="770" spans="12:14" x14ac:dyDescent="0.35">
      <c r="L770" s="15"/>
      <c r="M770" s="28"/>
      <c r="N770" s="28"/>
    </row>
    <row r="771" spans="12:14" x14ac:dyDescent="0.35">
      <c r="L771" s="15"/>
      <c r="M771" s="28"/>
      <c r="N771" s="28"/>
    </row>
    <row r="772" spans="12:14" x14ac:dyDescent="0.35">
      <c r="L772" s="15"/>
      <c r="M772" s="28"/>
      <c r="N772" s="28"/>
    </row>
    <row r="773" spans="12:14" x14ac:dyDescent="0.35">
      <c r="L773" s="15"/>
      <c r="M773" s="28"/>
      <c r="N773" s="28"/>
    </row>
    <row r="774" spans="12:14" x14ac:dyDescent="0.35">
      <c r="L774" s="15"/>
      <c r="M774" s="28"/>
      <c r="N774" s="28"/>
    </row>
    <row r="775" spans="12:14" x14ac:dyDescent="0.35">
      <c r="L775" s="15"/>
      <c r="M775" s="28"/>
      <c r="N775" s="28"/>
    </row>
    <row r="776" spans="12:14" x14ac:dyDescent="0.35">
      <c r="L776" s="15"/>
      <c r="M776" s="28"/>
      <c r="N776" s="28"/>
    </row>
    <row r="777" spans="12:14" x14ac:dyDescent="0.35">
      <c r="L777" s="15"/>
      <c r="M777" s="28"/>
      <c r="N777" s="28"/>
    </row>
    <row r="778" spans="12:14" x14ac:dyDescent="0.35">
      <c r="L778" s="15"/>
      <c r="M778" s="28"/>
      <c r="N778" s="28"/>
    </row>
    <row r="779" spans="12:14" x14ac:dyDescent="0.35">
      <c r="L779" s="15"/>
      <c r="M779" s="28"/>
      <c r="N779" s="28"/>
    </row>
    <row r="780" spans="12:14" x14ac:dyDescent="0.35">
      <c r="L780" s="15"/>
      <c r="M780" s="28"/>
      <c r="N780" s="28"/>
    </row>
    <row r="781" spans="12:14" x14ac:dyDescent="0.35">
      <c r="L781" s="15"/>
      <c r="M781" s="28"/>
      <c r="N781" s="28"/>
    </row>
    <row r="782" spans="12:14" x14ac:dyDescent="0.35">
      <c r="L782" s="15"/>
      <c r="M782" s="28"/>
      <c r="N782" s="28"/>
    </row>
    <row r="783" spans="12:14" x14ac:dyDescent="0.35">
      <c r="L783" s="15"/>
      <c r="M783" s="28"/>
      <c r="N783" s="28"/>
    </row>
    <row r="784" spans="12:14" x14ac:dyDescent="0.35">
      <c r="L784" s="15"/>
      <c r="M784" s="28"/>
      <c r="N784" s="28"/>
    </row>
    <row r="785" spans="12:14" x14ac:dyDescent="0.35">
      <c r="L785" s="15"/>
      <c r="M785" s="28"/>
      <c r="N785" s="28"/>
    </row>
    <row r="786" spans="12:14" x14ac:dyDescent="0.35">
      <c r="L786" s="15"/>
      <c r="M786" s="28"/>
      <c r="N786" s="28"/>
    </row>
    <row r="787" spans="12:14" x14ac:dyDescent="0.35">
      <c r="L787" s="15"/>
      <c r="M787" s="28"/>
      <c r="N787" s="28"/>
    </row>
    <row r="788" spans="12:14" x14ac:dyDescent="0.35">
      <c r="L788" s="15"/>
      <c r="M788" s="28"/>
      <c r="N788" s="28"/>
    </row>
    <row r="789" spans="12:14" x14ac:dyDescent="0.35">
      <c r="L789" s="15"/>
      <c r="M789" s="28"/>
      <c r="N789" s="28"/>
    </row>
    <row r="790" spans="12:14" x14ac:dyDescent="0.35">
      <c r="L790" s="15"/>
      <c r="M790" s="28"/>
      <c r="N790" s="28"/>
    </row>
    <row r="791" spans="12:14" x14ac:dyDescent="0.35">
      <c r="L791" s="15"/>
      <c r="M791" s="28"/>
      <c r="N791" s="28"/>
    </row>
    <row r="792" spans="12:14" x14ac:dyDescent="0.35">
      <c r="L792" s="15"/>
      <c r="M792" s="28"/>
      <c r="N792" s="28"/>
    </row>
    <row r="793" spans="12:14" x14ac:dyDescent="0.35">
      <c r="L793" s="15"/>
      <c r="M793" s="28"/>
      <c r="N793" s="28"/>
    </row>
    <row r="794" spans="12:14" x14ac:dyDescent="0.35">
      <c r="L794" s="15"/>
      <c r="M794" s="28"/>
      <c r="N794" s="28"/>
    </row>
    <row r="795" spans="12:14" x14ac:dyDescent="0.35">
      <c r="L795" s="15"/>
      <c r="M795" s="28"/>
      <c r="N795" s="28"/>
    </row>
    <row r="796" spans="12:14" x14ac:dyDescent="0.35">
      <c r="L796" s="15"/>
      <c r="M796" s="28"/>
      <c r="N796" s="28"/>
    </row>
    <row r="797" spans="12:14" x14ac:dyDescent="0.35">
      <c r="L797" s="15"/>
      <c r="M797" s="28"/>
      <c r="N797" s="28"/>
    </row>
    <row r="798" spans="12:14" x14ac:dyDescent="0.35">
      <c r="L798" s="15"/>
      <c r="M798" s="28"/>
      <c r="N798" s="28"/>
    </row>
    <row r="799" spans="12:14" x14ac:dyDescent="0.35">
      <c r="L799" s="15"/>
      <c r="M799" s="28"/>
      <c r="N799" s="28"/>
    </row>
    <row r="800" spans="12:14" x14ac:dyDescent="0.35">
      <c r="L800" s="15"/>
      <c r="M800" s="28"/>
      <c r="N800" s="28"/>
    </row>
    <row r="801" spans="12:14" x14ac:dyDescent="0.35">
      <c r="L801" s="15"/>
      <c r="M801" s="28"/>
      <c r="N801" s="28"/>
    </row>
    <row r="802" spans="12:14" x14ac:dyDescent="0.35">
      <c r="L802" s="15"/>
      <c r="M802" s="28"/>
      <c r="N802" s="28"/>
    </row>
    <row r="803" spans="12:14" x14ac:dyDescent="0.35">
      <c r="L803" s="15"/>
      <c r="M803" s="28"/>
      <c r="N803" s="28"/>
    </row>
    <row r="804" spans="12:14" x14ac:dyDescent="0.35">
      <c r="L804" s="15"/>
      <c r="M804" s="28"/>
      <c r="N804" s="28"/>
    </row>
    <row r="805" spans="12:14" x14ac:dyDescent="0.35">
      <c r="L805" s="15"/>
      <c r="M805" s="28"/>
      <c r="N805" s="28"/>
    </row>
    <row r="806" spans="12:14" x14ac:dyDescent="0.35">
      <c r="L806" s="15"/>
      <c r="M806" s="28"/>
      <c r="N806" s="28"/>
    </row>
    <row r="807" spans="12:14" x14ac:dyDescent="0.35">
      <c r="L807" s="15"/>
      <c r="M807" s="28"/>
      <c r="N807" s="28"/>
    </row>
    <row r="808" spans="12:14" x14ac:dyDescent="0.35">
      <c r="L808" s="15"/>
      <c r="M808" s="28"/>
      <c r="N808" s="28"/>
    </row>
    <row r="809" spans="12:14" x14ac:dyDescent="0.35">
      <c r="L809" s="15"/>
      <c r="M809" s="28"/>
      <c r="N809" s="28"/>
    </row>
    <row r="810" spans="12:14" x14ac:dyDescent="0.35">
      <c r="L810" s="15"/>
      <c r="M810" s="28"/>
      <c r="N810" s="28"/>
    </row>
    <row r="811" spans="12:14" x14ac:dyDescent="0.35">
      <c r="L811" s="15"/>
      <c r="M811" s="28"/>
      <c r="N811" s="28"/>
    </row>
    <row r="812" spans="12:14" x14ac:dyDescent="0.35">
      <c r="L812" s="15"/>
      <c r="M812" s="28"/>
      <c r="N812" s="28"/>
    </row>
    <row r="813" spans="12:14" x14ac:dyDescent="0.35">
      <c r="L813" s="15"/>
      <c r="M813" s="28"/>
      <c r="N813" s="28"/>
    </row>
    <row r="814" spans="12:14" x14ac:dyDescent="0.35">
      <c r="L814" s="15"/>
      <c r="M814" s="28"/>
      <c r="N814" s="28"/>
    </row>
    <row r="815" spans="12:14" x14ac:dyDescent="0.35">
      <c r="L815" s="15"/>
      <c r="M815" s="28"/>
      <c r="N815" s="28"/>
    </row>
    <row r="816" spans="12:14" x14ac:dyDescent="0.35">
      <c r="L816" s="15"/>
      <c r="M816" s="28"/>
      <c r="N816" s="28"/>
    </row>
    <row r="817" spans="12:14" x14ac:dyDescent="0.35">
      <c r="L817" s="15"/>
      <c r="M817" s="28"/>
      <c r="N817" s="28"/>
    </row>
    <row r="818" spans="12:14" x14ac:dyDescent="0.35">
      <c r="L818" s="15"/>
      <c r="M818" s="28"/>
      <c r="N818" s="28"/>
    </row>
    <row r="819" spans="12:14" x14ac:dyDescent="0.35">
      <c r="L819" s="15"/>
      <c r="M819" s="28"/>
      <c r="N819" s="28"/>
    </row>
    <row r="820" spans="12:14" x14ac:dyDescent="0.35">
      <c r="L820" s="15"/>
      <c r="M820" s="28"/>
      <c r="N820" s="28"/>
    </row>
    <row r="821" spans="12:14" x14ac:dyDescent="0.35">
      <c r="L821" s="15"/>
      <c r="M821" s="28"/>
      <c r="N821" s="28"/>
    </row>
    <row r="822" spans="12:14" x14ac:dyDescent="0.35">
      <c r="L822" s="15"/>
      <c r="M822" s="28"/>
      <c r="N822" s="28"/>
    </row>
    <row r="823" spans="12:14" x14ac:dyDescent="0.35">
      <c r="L823" s="15"/>
      <c r="M823" s="28"/>
      <c r="N823" s="28"/>
    </row>
    <row r="824" spans="12:14" x14ac:dyDescent="0.35">
      <c r="L824" s="15"/>
      <c r="M824" s="28"/>
      <c r="N824" s="28"/>
    </row>
    <row r="825" spans="12:14" x14ac:dyDescent="0.35">
      <c r="L825" s="15"/>
      <c r="M825" s="28"/>
      <c r="N825" s="28"/>
    </row>
    <row r="826" spans="12:14" x14ac:dyDescent="0.35">
      <c r="L826" s="15"/>
      <c r="M826" s="28"/>
      <c r="N826" s="28"/>
    </row>
    <row r="827" spans="12:14" x14ac:dyDescent="0.35">
      <c r="L827" s="15"/>
      <c r="M827" s="28"/>
      <c r="N827" s="28"/>
    </row>
    <row r="828" spans="12:14" x14ac:dyDescent="0.35">
      <c r="L828" s="15"/>
      <c r="M828" s="28"/>
      <c r="N828" s="28"/>
    </row>
    <row r="829" spans="12:14" x14ac:dyDescent="0.35">
      <c r="L829" s="15"/>
      <c r="M829" s="28"/>
      <c r="N829" s="28"/>
    </row>
    <row r="830" spans="12:14" x14ac:dyDescent="0.35">
      <c r="L830" s="15"/>
      <c r="M830" s="28"/>
      <c r="N830" s="28"/>
    </row>
    <row r="831" spans="12:14" x14ac:dyDescent="0.35">
      <c r="L831" s="15"/>
      <c r="M831" s="28"/>
      <c r="N831" s="28"/>
    </row>
    <row r="832" spans="12:14" x14ac:dyDescent="0.35">
      <c r="L832" s="15"/>
      <c r="M832" s="28"/>
      <c r="N832" s="28"/>
    </row>
    <row r="833" spans="12:14" x14ac:dyDescent="0.35">
      <c r="L833" s="15"/>
      <c r="M833" s="28"/>
      <c r="N833" s="28"/>
    </row>
    <row r="834" spans="12:14" x14ac:dyDescent="0.35">
      <c r="L834" s="15"/>
      <c r="M834" s="28"/>
      <c r="N834" s="28"/>
    </row>
    <row r="835" spans="12:14" x14ac:dyDescent="0.35">
      <c r="L835" s="15"/>
      <c r="M835" s="28"/>
      <c r="N835" s="28"/>
    </row>
    <row r="836" spans="12:14" x14ac:dyDescent="0.35">
      <c r="L836" s="15"/>
      <c r="M836" s="28"/>
      <c r="N836" s="28"/>
    </row>
    <row r="837" spans="12:14" x14ac:dyDescent="0.35">
      <c r="L837" s="15"/>
      <c r="M837" s="28"/>
      <c r="N837" s="28"/>
    </row>
    <row r="838" spans="12:14" x14ac:dyDescent="0.35">
      <c r="L838" s="15"/>
      <c r="M838" s="28"/>
      <c r="N838" s="28"/>
    </row>
    <row r="839" spans="12:14" x14ac:dyDescent="0.35">
      <c r="L839" s="15"/>
      <c r="M839" s="28"/>
      <c r="N839" s="28"/>
    </row>
    <row r="840" spans="12:14" x14ac:dyDescent="0.35">
      <c r="L840" s="15"/>
      <c r="M840" s="28"/>
      <c r="N840" s="28"/>
    </row>
    <row r="841" spans="12:14" x14ac:dyDescent="0.35">
      <c r="L841" s="15"/>
      <c r="M841" s="28"/>
      <c r="N841" s="28"/>
    </row>
    <row r="842" spans="12:14" x14ac:dyDescent="0.35">
      <c r="L842" s="15"/>
      <c r="M842" s="28"/>
      <c r="N842" s="28"/>
    </row>
    <row r="843" spans="12:14" x14ac:dyDescent="0.35">
      <c r="L843" s="15"/>
      <c r="M843" s="28"/>
      <c r="N843" s="28"/>
    </row>
    <row r="844" spans="12:14" x14ac:dyDescent="0.35">
      <c r="L844" s="15"/>
      <c r="M844" s="28"/>
      <c r="N844" s="28"/>
    </row>
    <row r="845" spans="12:14" x14ac:dyDescent="0.35">
      <c r="L845" s="15"/>
      <c r="M845" s="28"/>
      <c r="N845" s="28"/>
    </row>
    <row r="846" spans="12:14" x14ac:dyDescent="0.35">
      <c r="L846" s="15"/>
      <c r="M846" s="28"/>
      <c r="N846" s="28"/>
    </row>
    <row r="847" spans="12:14" x14ac:dyDescent="0.35">
      <c r="L847" s="15"/>
      <c r="M847" s="28"/>
      <c r="N847" s="28"/>
    </row>
    <row r="848" spans="12:14" x14ac:dyDescent="0.35">
      <c r="L848" s="15"/>
      <c r="M848" s="28"/>
      <c r="N848" s="28"/>
    </row>
    <row r="849" spans="12:14" x14ac:dyDescent="0.35">
      <c r="L849" s="15"/>
      <c r="M849" s="28"/>
      <c r="N849" s="28"/>
    </row>
    <row r="850" spans="12:14" x14ac:dyDescent="0.35">
      <c r="L850" s="15"/>
      <c r="M850" s="28"/>
      <c r="N850" s="28"/>
    </row>
    <row r="851" spans="12:14" x14ac:dyDescent="0.35">
      <c r="L851" s="15"/>
      <c r="M851" s="28"/>
      <c r="N851" s="28"/>
    </row>
    <row r="852" spans="12:14" x14ac:dyDescent="0.35">
      <c r="L852" s="15"/>
      <c r="M852" s="28"/>
      <c r="N852" s="28"/>
    </row>
    <row r="853" spans="12:14" x14ac:dyDescent="0.35">
      <c r="L853" s="15"/>
      <c r="M853" s="28"/>
      <c r="N853" s="28"/>
    </row>
    <row r="854" spans="12:14" x14ac:dyDescent="0.35">
      <c r="L854" s="15"/>
      <c r="M854" s="28"/>
      <c r="N854" s="28"/>
    </row>
    <row r="855" spans="12:14" x14ac:dyDescent="0.35">
      <c r="L855" s="15"/>
      <c r="M855" s="28"/>
      <c r="N855" s="28"/>
    </row>
    <row r="856" spans="12:14" x14ac:dyDescent="0.35">
      <c r="L856" s="15"/>
      <c r="M856" s="28"/>
      <c r="N856" s="28"/>
    </row>
    <row r="857" spans="12:14" x14ac:dyDescent="0.35">
      <c r="L857" s="15"/>
      <c r="M857" s="28"/>
      <c r="N857" s="28"/>
    </row>
    <row r="858" spans="12:14" x14ac:dyDescent="0.35">
      <c r="L858" s="15"/>
      <c r="M858" s="28"/>
      <c r="N858" s="28"/>
    </row>
    <row r="859" spans="12:14" x14ac:dyDescent="0.35">
      <c r="L859" s="15"/>
      <c r="M859" s="28"/>
      <c r="N859" s="28"/>
    </row>
    <row r="860" spans="12:14" x14ac:dyDescent="0.35">
      <c r="L860" s="15"/>
      <c r="M860" s="28"/>
      <c r="N860" s="28"/>
    </row>
    <row r="861" spans="12:14" x14ac:dyDescent="0.35">
      <c r="L861" s="15"/>
      <c r="M861" s="28"/>
      <c r="N861" s="28"/>
    </row>
    <row r="862" spans="12:14" x14ac:dyDescent="0.35">
      <c r="L862" s="15"/>
      <c r="M862" s="28"/>
      <c r="N862" s="28"/>
    </row>
    <row r="863" spans="12:14" x14ac:dyDescent="0.35">
      <c r="L863" s="15"/>
      <c r="M863" s="28"/>
      <c r="N863" s="28"/>
    </row>
    <row r="864" spans="12:14" x14ac:dyDescent="0.35">
      <c r="L864" s="15"/>
      <c r="M864" s="28"/>
      <c r="N864" s="28"/>
    </row>
    <row r="865" spans="12:14" x14ac:dyDescent="0.35">
      <c r="L865" s="15"/>
      <c r="M865" s="28"/>
      <c r="N865" s="28"/>
    </row>
    <row r="866" spans="12:14" x14ac:dyDescent="0.35">
      <c r="L866" s="15"/>
      <c r="M866" s="28"/>
      <c r="N866" s="28"/>
    </row>
    <row r="867" spans="12:14" x14ac:dyDescent="0.35">
      <c r="L867" s="15"/>
      <c r="M867" s="28"/>
      <c r="N867" s="28"/>
    </row>
    <row r="868" spans="12:14" x14ac:dyDescent="0.35">
      <c r="L868" s="15"/>
      <c r="M868" s="28"/>
      <c r="N868" s="28"/>
    </row>
    <row r="869" spans="12:14" x14ac:dyDescent="0.35">
      <c r="L869" s="15"/>
      <c r="M869" s="28"/>
      <c r="N869" s="28"/>
    </row>
    <row r="870" spans="12:14" x14ac:dyDescent="0.35">
      <c r="L870" s="15"/>
      <c r="M870" s="28"/>
      <c r="N870" s="28"/>
    </row>
    <row r="871" spans="12:14" x14ac:dyDescent="0.35">
      <c r="L871" s="15"/>
      <c r="M871" s="28"/>
      <c r="N871" s="28"/>
    </row>
    <row r="872" spans="12:14" x14ac:dyDescent="0.35">
      <c r="L872" s="15"/>
      <c r="M872" s="28"/>
      <c r="N872" s="28"/>
    </row>
    <row r="873" spans="12:14" x14ac:dyDescent="0.35">
      <c r="L873" s="15"/>
      <c r="M873" s="28"/>
      <c r="N873" s="28"/>
    </row>
    <row r="874" spans="12:14" x14ac:dyDescent="0.35">
      <c r="L874" s="15"/>
      <c r="M874" s="28"/>
      <c r="N874" s="28"/>
    </row>
    <row r="875" spans="12:14" x14ac:dyDescent="0.35">
      <c r="L875" s="15"/>
      <c r="M875" s="28"/>
      <c r="N875" s="28"/>
    </row>
    <row r="876" spans="12:14" x14ac:dyDescent="0.35">
      <c r="L876" s="15"/>
      <c r="M876" s="28"/>
      <c r="N876" s="28"/>
    </row>
    <row r="877" spans="12:14" x14ac:dyDescent="0.35">
      <c r="L877" s="15"/>
      <c r="M877" s="28"/>
      <c r="N877" s="28"/>
    </row>
    <row r="878" spans="12:14" x14ac:dyDescent="0.35">
      <c r="L878" s="15"/>
      <c r="M878" s="28"/>
      <c r="N878" s="28"/>
    </row>
    <row r="879" spans="12:14" x14ac:dyDescent="0.35">
      <c r="L879" s="15"/>
      <c r="M879" s="28"/>
      <c r="N879" s="28"/>
    </row>
    <row r="880" spans="12:14" x14ac:dyDescent="0.35">
      <c r="L880" s="15"/>
      <c r="M880" s="28"/>
      <c r="N880" s="28"/>
    </row>
    <row r="881" spans="12:14" x14ac:dyDescent="0.35">
      <c r="L881" s="15"/>
      <c r="M881" s="28"/>
      <c r="N881" s="28"/>
    </row>
    <row r="882" spans="12:14" x14ac:dyDescent="0.35">
      <c r="L882" s="15"/>
      <c r="M882" s="28"/>
      <c r="N882" s="28"/>
    </row>
    <row r="883" spans="12:14" x14ac:dyDescent="0.35">
      <c r="L883" s="15"/>
      <c r="M883" s="28"/>
      <c r="N883" s="28"/>
    </row>
    <row r="884" spans="12:14" x14ac:dyDescent="0.35">
      <c r="L884" s="15"/>
      <c r="M884" s="28"/>
      <c r="N884" s="28"/>
    </row>
    <row r="885" spans="12:14" x14ac:dyDescent="0.35">
      <c r="L885" s="15"/>
      <c r="M885" s="28"/>
      <c r="N885" s="28"/>
    </row>
    <row r="886" spans="12:14" x14ac:dyDescent="0.35">
      <c r="L886" s="15"/>
      <c r="M886" s="28"/>
      <c r="N886" s="28"/>
    </row>
    <row r="887" spans="12:14" x14ac:dyDescent="0.35">
      <c r="L887" s="15"/>
      <c r="M887" s="28"/>
      <c r="N887" s="28"/>
    </row>
    <row r="888" spans="12:14" x14ac:dyDescent="0.35">
      <c r="L888" s="15"/>
      <c r="M888" s="28"/>
      <c r="N888" s="28"/>
    </row>
    <row r="889" spans="12:14" x14ac:dyDescent="0.35">
      <c r="L889" s="15"/>
      <c r="M889" s="28"/>
      <c r="N889" s="28"/>
    </row>
    <row r="890" spans="12:14" x14ac:dyDescent="0.35">
      <c r="L890" s="15"/>
      <c r="M890" s="28"/>
      <c r="N890" s="28"/>
    </row>
    <row r="891" spans="12:14" x14ac:dyDescent="0.35">
      <c r="L891" s="15"/>
      <c r="M891" s="28"/>
      <c r="N891" s="28"/>
    </row>
    <row r="892" spans="12:14" x14ac:dyDescent="0.35">
      <c r="L892" s="15"/>
      <c r="M892" s="28"/>
      <c r="N892" s="28"/>
    </row>
    <row r="893" spans="12:14" x14ac:dyDescent="0.35">
      <c r="L893" s="15"/>
      <c r="M893" s="28"/>
      <c r="N893" s="28"/>
    </row>
    <row r="894" spans="12:14" x14ac:dyDescent="0.35">
      <c r="L894" s="15"/>
      <c r="M894" s="28"/>
      <c r="N894" s="28"/>
    </row>
    <row r="895" spans="12:14" x14ac:dyDescent="0.35">
      <c r="L895" s="15"/>
      <c r="M895" s="28"/>
      <c r="N895" s="28"/>
    </row>
    <row r="896" spans="12:14" x14ac:dyDescent="0.35">
      <c r="L896" s="15"/>
      <c r="M896" s="28"/>
      <c r="N896" s="28"/>
    </row>
    <row r="897" spans="12:14" x14ac:dyDescent="0.35">
      <c r="L897" s="15"/>
      <c r="M897" s="28"/>
      <c r="N897" s="28"/>
    </row>
    <row r="898" spans="12:14" x14ac:dyDescent="0.35">
      <c r="L898" s="15"/>
      <c r="M898" s="28"/>
      <c r="N898" s="28"/>
    </row>
    <row r="899" spans="12:14" x14ac:dyDescent="0.35">
      <c r="L899" s="15"/>
      <c r="M899" s="28"/>
      <c r="N899" s="28"/>
    </row>
    <row r="900" spans="12:14" x14ac:dyDescent="0.35">
      <c r="L900" s="15"/>
      <c r="M900" s="28"/>
      <c r="N900" s="28"/>
    </row>
    <row r="901" spans="12:14" x14ac:dyDescent="0.35">
      <c r="L901" s="15"/>
      <c r="M901" s="28"/>
      <c r="N901" s="28"/>
    </row>
    <row r="902" spans="12:14" x14ac:dyDescent="0.35">
      <c r="L902" s="15"/>
      <c r="M902" s="28"/>
      <c r="N902" s="28"/>
    </row>
    <row r="903" spans="12:14" x14ac:dyDescent="0.35">
      <c r="L903" s="15"/>
      <c r="M903" s="28"/>
      <c r="N903" s="28"/>
    </row>
    <row r="904" spans="12:14" x14ac:dyDescent="0.35">
      <c r="L904" s="15"/>
      <c r="M904" s="28"/>
      <c r="N904" s="28"/>
    </row>
    <row r="905" spans="12:14" x14ac:dyDescent="0.35">
      <c r="L905" s="15"/>
      <c r="M905" s="28"/>
      <c r="N905" s="28"/>
    </row>
    <row r="906" spans="12:14" x14ac:dyDescent="0.35">
      <c r="L906" s="15"/>
      <c r="M906" s="28"/>
      <c r="N906" s="28"/>
    </row>
    <row r="907" spans="12:14" x14ac:dyDescent="0.35">
      <c r="L907" s="15"/>
      <c r="M907" s="28"/>
      <c r="N907" s="28"/>
    </row>
    <row r="908" spans="12:14" x14ac:dyDescent="0.35">
      <c r="L908" s="15"/>
      <c r="M908" s="28"/>
      <c r="N908" s="28"/>
    </row>
    <row r="909" spans="12:14" x14ac:dyDescent="0.35">
      <c r="L909" s="15"/>
      <c r="M909" s="28"/>
      <c r="N909" s="28"/>
    </row>
    <row r="910" spans="12:14" x14ac:dyDescent="0.35">
      <c r="L910" s="15"/>
      <c r="M910" s="28"/>
      <c r="N910" s="28"/>
    </row>
    <row r="911" spans="12:14" x14ac:dyDescent="0.35">
      <c r="L911" s="15"/>
      <c r="M911" s="28"/>
      <c r="N911" s="28"/>
    </row>
    <row r="912" spans="12:14" x14ac:dyDescent="0.35">
      <c r="L912" s="15"/>
      <c r="M912" s="28"/>
      <c r="N912" s="28"/>
    </row>
    <row r="913" spans="12:14" x14ac:dyDescent="0.35">
      <c r="L913" s="15"/>
      <c r="M913" s="28"/>
      <c r="N913" s="28"/>
    </row>
    <row r="914" spans="12:14" x14ac:dyDescent="0.35">
      <c r="L914" s="15"/>
      <c r="M914" s="28"/>
      <c r="N914" s="28"/>
    </row>
    <row r="915" spans="12:14" x14ac:dyDescent="0.35">
      <c r="L915" s="15"/>
      <c r="M915" s="28"/>
      <c r="N915" s="28"/>
    </row>
    <row r="916" spans="12:14" x14ac:dyDescent="0.35">
      <c r="L916" s="15"/>
      <c r="M916" s="28"/>
      <c r="N916" s="28"/>
    </row>
    <row r="917" spans="12:14" x14ac:dyDescent="0.35">
      <c r="L917" s="15"/>
      <c r="M917" s="28"/>
      <c r="N917" s="28"/>
    </row>
    <row r="918" spans="12:14" x14ac:dyDescent="0.35">
      <c r="L918" s="15"/>
      <c r="M918" s="28"/>
      <c r="N918" s="28"/>
    </row>
    <row r="919" spans="12:14" x14ac:dyDescent="0.35">
      <c r="L919" s="15"/>
      <c r="M919" s="28"/>
      <c r="N919" s="28"/>
    </row>
    <row r="920" spans="12:14" x14ac:dyDescent="0.35">
      <c r="L920" s="15"/>
      <c r="M920" s="28"/>
      <c r="N920" s="28"/>
    </row>
    <row r="921" spans="12:14" x14ac:dyDescent="0.35">
      <c r="L921" s="15"/>
      <c r="M921" s="28"/>
      <c r="N921" s="28"/>
    </row>
    <row r="922" spans="12:14" x14ac:dyDescent="0.35">
      <c r="L922" s="15"/>
      <c r="M922" s="28"/>
      <c r="N922" s="28"/>
    </row>
    <row r="923" spans="12:14" x14ac:dyDescent="0.35">
      <c r="L923" s="15"/>
      <c r="M923" s="28"/>
      <c r="N923" s="28"/>
    </row>
    <row r="924" spans="12:14" x14ac:dyDescent="0.35">
      <c r="L924" s="15"/>
      <c r="M924" s="28"/>
      <c r="N924" s="28"/>
    </row>
    <row r="925" spans="12:14" x14ac:dyDescent="0.35">
      <c r="L925" s="15"/>
      <c r="M925" s="28"/>
      <c r="N925" s="28"/>
    </row>
    <row r="926" spans="12:14" x14ac:dyDescent="0.35">
      <c r="L926" s="15"/>
      <c r="M926" s="28"/>
      <c r="N926" s="28"/>
    </row>
    <row r="927" spans="12:14" x14ac:dyDescent="0.35">
      <c r="L927" s="15"/>
      <c r="M927" s="28"/>
      <c r="N927" s="28"/>
    </row>
    <row r="928" spans="12:14" x14ac:dyDescent="0.35">
      <c r="L928" s="15"/>
      <c r="M928" s="28"/>
      <c r="N928" s="28"/>
    </row>
    <row r="929" spans="12:14" x14ac:dyDescent="0.35">
      <c r="L929" s="15"/>
      <c r="M929" s="28"/>
      <c r="N929" s="28"/>
    </row>
    <row r="930" spans="12:14" x14ac:dyDescent="0.35">
      <c r="L930" s="15"/>
      <c r="M930" s="28"/>
      <c r="N930" s="28"/>
    </row>
    <row r="931" spans="12:14" x14ac:dyDescent="0.35">
      <c r="L931" s="15"/>
      <c r="M931" s="28"/>
      <c r="N931" s="28"/>
    </row>
    <row r="932" spans="12:14" x14ac:dyDescent="0.35">
      <c r="L932" s="15"/>
      <c r="M932" s="28"/>
      <c r="N932" s="28"/>
    </row>
    <row r="933" spans="12:14" x14ac:dyDescent="0.35">
      <c r="L933" s="15"/>
      <c r="M933" s="28"/>
      <c r="N933" s="28"/>
    </row>
    <row r="934" spans="12:14" x14ac:dyDescent="0.35">
      <c r="L934" s="15"/>
      <c r="M934" s="28"/>
      <c r="N934" s="28"/>
    </row>
    <row r="935" spans="12:14" x14ac:dyDescent="0.35">
      <c r="L935" s="15"/>
      <c r="M935" s="28"/>
      <c r="N935" s="28"/>
    </row>
    <row r="936" spans="12:14" x14ac:dyDescent="0.35">
      <c r="L936" s="15"/>
      <c r="M936" s="28"/>
      <c r="N936" s="28"/>
    </row>
    <row r="937" spans="12:14" x14ac:dyDescent="0.35">
      <c r="L937" s="15"/>
      <c r="M937" s="28"/>
      <c r="N937" s="28"/>
    </row>
    <row r="938" spans="12:14" x14ac:dyDescent="0.35">
      <c r="L938" s="15"/>
      <c r="M938" s="28"/>
      <c r="N938" s="28"/>
    </row>
    <row r="939" spans="12:14" x14ac:dyDescent="0.35">
      <c r="L939" s="15"/>
      <c r="M939" s="28"/>
      <c r="N939" s="28"/>
    </row>
    <row r="940" spans="12:14" x14ac:dyDescent="0.35">
      <c r="L940" s="15"/>
      <c r="M940" s="28"/>
      <c r="N940" s="28"/>
    </row>
    <row r="941" spans="12:14" x14ac:dyDescent="0.35">
      <c r="L941" s="15"/>
      <c r="M941" s="28"/>
      <c r="N941" s="28"/>
    </row>
    <row r="942" spans="12:14" x14ac:dyDescent="0.35">
      <c r="L942" s="15"/>
      <c r="M942" s="28"/>
      <c r="N942" s="28"/>
    </row>
    <row r="943" spans="12:14" x14ac:dyDescent="0.35">
      <c r="L943" s="15"/>
      <c r="M943" s="28"/>
      <c r="N943" s="28"/>
    </row>
    <row r="944" spans="12:14" x14ac:dyDescent="0.35">
      <c r="L944" s="15"/>
      <c r="M944" s="28"/>
      <c r="N944" s="28"/>
    </row>
    <row r="945" spans="12:14" x14ac:dyDescent="0.35">
      <c r="L945" s="15"/>
      <c r="M945" s="28"/>
      <c r="N945" s="28"/>
    </row>
    <row r="946" spans="12:14" x14ac:dyDescent="0.35">
      <c r="L946" s="15"/>
      <c r="M946" s="28"/>
      <c r="N946" s="28"/>
    </row>
    <row r="947" spans="12:14" x14ac:dyDescent="0.35">
      <c r="L947" s="15"/>
      <c r="M947" s="28"/>
      <c r="N947" s="28"/>
    </row>
    <row r="948" spans="12:14" x14ac:dyDescent="0.35">
      <c r="L948" s="15"/>
      <c r="M948" s="28"/>
      <c r="N948" s="28"/>
    </row>
    <row r="949" spans="12:14" x14ac:dyDescent="0.35">
      <c r="L949" s="15"/>
      <c r="M949" s="28"/>
      <c r="N949" s="28"/>
    </row>
    <row r="950" spans="12:14" x14ac:dyDescent="0.35">
      <c r="L950" s="15"/>
      <c r="M950" s="28"/>
      <c r="N950" s="28"/>
    </row>
    <row r="951" spans="12:14" x14ac:dyDescent="0.35">
      <c r="L951" s="15"/>
      <c r="M951" s="28"/>
      <c r="N951" s="28"/>
    </row>
    <row r="952" spans="12:14" x14ac:dyDescent="0.35">
      <c r="L952" s="15"/>
      <c r="M952" s="28"/>
      <c r="N952" s="28"/>
    </row>
    <row r="953" spans="12:14" x14ac:dyDescent="0.35">
      <c r="L953" s="15"/>
      <c r="M953" s="28"/>
      <c r="N953" s="28"/>
    </row>
    <row r="954" spans="12:14" x14ac:dyDescent="0.35">
      <c r="L954" s="15"/>
      <c r="M954" s="28"/>
      <c r="N954" s="28"/>
    </row>
    <row r="955" spans="12:14" x14ac:dyDescent="0.35">
      <c r="L955" s="15"/>
      <c r="M955" s="28"/>
      <c r="N955" s="28"/>
    </row>
    <row r="956" spans="12:14" x14ac:dyDescent="0.35">
      <c r="L956" s="15"/>
      <c r="M956" s="28"/>
      <c r="N956" s="28"/>
    </row>
    <row r="957" spans="12:14" x14ac:dyDescent="0.35">
      <c r="L957" s="15"/>
      <c r="M957" s="28"/>
      <c r="N957" s="28"/>
    </row>
    <row r="958" spans="12:14" x14ac:dyDescent="0.35">
      <c r="L958" s="15"/>
      <c r="M958" s="28"/>
      <c r="N958" s="28"/>
    </row>
    <row r="959" spans="12:14" x14ac:dyDescent="0.35">
      <c r="L959" s="15"/>
      <c r="M959" s="28"/>
      <c r="N959" s="28"/>
    </row>
    <row r="960" spans="12:14" x14ac:dyDescent="0.35">
      <c r="L960" s="15"/>
      <c r="M960" s="28"/>
      <c r="N960" s="28"/>
    </row>
    <row r="961" spans="12:14" x14ac:dyDescent="0.35">
      <c r="L961" s="15"/>
      <c r="M961" s="28"/>
      <c r="N961" s="28"/>
    </row>
    <row r="962" spans="12:14" x14ac:dyDescent="0.35">
      <c r="L962" s="15"/>
      <c r="M962" s="28"/>
      <c r="N962" s="28"/>
    </row>
    <row r="963" spans="12:14" x14ac:dyDescent="0.35">
      <c r="L963" s="15"/>
      <c r="M963" s="28"/>
      <c r="N963" s="28"/>
    </row>
    <row r="964" spans="12:14" x14ac:dyDescent="0.35">
      <c r="L964" s="15"/>
      <c r="M964" s="28"/>
      <c r="N964" s="28"/>
    </row>
    <row r="965" spans="12:14" x14ac:dyDescent="0.35">
      <c r="L965" s="15"/>
      <c r="M965" s="28"/>
      <c r="N965" s="28"/>
    </row>
    <row r="966" spans="12:14" x14ac:dyDescent="0.35">
      <c r="L966" s="15"/>
      <c r="M966" s="28"/>
      <c r="N966" s="28"/>
    </row>
    <row r="967" spans="12:14" x14ac:dyDescent="0.35">
      <c r="L967" s="15"/>
      <c r="M967" s="28"/>
      <c r="N967" s="28"/>
    </row>
    <row r="968" spans="12:14" x14ac:dyDescent="0.35">
      <c r="L968" s="15"/>
      <c r="M968" s="28"/>
      <c r="N968" s="28"/>
    </row>
    <row r="969" spans="12:14" x14ac:dyDescent="0.35">
      <c r="L969" s="15"/>
      <c r="M969" s="28"/>
      <c r="N969" s="28"/>
    </row>
    <row r="970" spans="12:14" x14ac:dyDescent="0.35">
      <c r="L970" s="15"/>
      <c r="M970" s="28"/>
      <c r="N970" s="28"/>
    </row>
    <row r="971" spans="12:14" x14ac:dyDescent="0.35">
      <c r="L971" s="15"/>
      <c r="M971" s="28"/>
      <c r="N971" s="28"/>
    </row>
    <row r="972" spans="12:14" x14ac:dyDescent="0.35">
      <c r="L972" s="15"/>
      <c r="M972" s="28"/>
      <c r="N972" s="28"/>
    </row>
    <row r="973" spans="12:14" x14ac:dyDescent="0.35">
      <c r="L973" s="15"/>
      <c r="M973" s="28"/>
      <c r="N973" s="28"/>
    </row>
    <row r="974" spans="12:14" x14ac:dyDescent="0.35">
      <c r="L974" s="15"/>
      <c r="M974" s="28"/>
      <c r="N974" s="28"/>
    </row>
    <row r="975" spans="12:14" x14ac:dyDescent="0.35">
      <c r="L975" s="15"/>
      <c r="M975" s="28"/>
      <c r="N975" s="28"/>
    </row>
    <row r="976" spans="12:14" x14ac:dyDescent="0.35">
      <c r="L976" s="15"/>
      <c r="M976" s="28"/>
      <c r="N976" s="28"/>
    </row>
    <row r="977" spans="12:14" x14ac:dyDescent="0.35">
      <c r="L977" s="15"/>
      <c r="M977" s="28"/>
      <c r="N977" s="28"/>
    </row>
    <row r="978" spans="12:14" x14ac:dyDescent="0.35">
      <c r="L978" s="15"/>
      <c r="M978" s="28"/>
      <c r="N978" s="28"/>
    </row>
    <row r="979" spans="12:14" x14ac:dyDescent="0.35">
      <c r="L979" s="15"/>
      <c r="M979" s="28"/>
      <c r="N979" s="28"/>
    </row>
    <row r="980" spans="12:14" x14ac:dyDescent="0.35">
      <c r="L980" s="15"/>
      <c r="M980" s="28"/>
      <c r="N980" s="28"/>
    </row>
    <row r="981" spans="12:14" x14ac:dyDescent="0.35">
      <c r="L981" s="15"/>
      <c r="M981" s="28"/>
      <c r="N981" s="28"/>
    </row>
    <row r="982" spans="12:14" x14ac:dyDescent="0.35">
      <c r="L982" s="15"/>
      <c r="M982" s="28"/>
      <c r="N982" s="28"/>
    </row>
    <row r="983" spans="12:14" x14ac:dyDescent="0.35">
      <c r="L983" s="15"/>
      <c r="M983" s="28"/>
      <c r="N983" s="28"/>
    </row>
    <row r="984" spans="12:14" x14ac:dyDescent="0.35">
      <c r="L984" s="15"/>
      <c r="M984" s="28"/>
      <c r="N984" s="28"/>
    </row>
    <row r="985" spans="12:14" x14ac:dyDescent="0.35">
      <c r="L985" s="15"/>
      <c r="M985" s="28"/>
      <c r="N985" s="28"/>
    </row>
    <row r="986" spans="12:14" x14ac:dyDescent="0.35">
      <c r="L986" s="15"/>
      <c r="M986" s="28"/>
      <c r="N986" s="28"/>
    </row>
    <row r="987" spans="12:14" x14ac:dyDescent="0.35">
      <c r="L987" s="15"/>
      <c r="M987" s="28"/>
      <c r="N987" s="28"/>
    </row>
    <row r="988" spans="12:14" x14ac:dyDescent="0.35">
      <c r="L988" s="15"/>
      <c r="M988" s="28"/>
      <c r="N988" s="28"/>
    </row>
    <row r="989" spans="12:14" x14ac:dyDescent="0.35">
      <c r="L989" s="15"/>
      <c r="M989" s="28"/>
      <c r="N989" s="28"/>
    </row>
    <row r="990" spans="12:14" x14ac:dyDescent="0.35">
      <c r="L990" s="15"/>
      <c r="M990" s="28"/>
      <c r="N990" s="28"/>
    </row>
    <row r="991" spans="12:14" x14ac:dyDescent="0.35">
      <c r="L991" s="15"/>
      <c r="M991" s="28"/>
      <c r="N991" s="28"/>
    </row>
    <row r="992" spans="12:14" x14ac:dyDescent="0.35">
      <c r="L992" s="15"/>
      <c r="M992" s="28"/>
      <c r="N992" s="28"/>
    </row>
    <row r="993" spans="12:14" x14ac:dyDescent="0.35">
      <c r="L993" s="15"/>
      <c r="M993" s="28"/>
      <c r="N993" s="28"/>
    </row>
    <row r="994" spans="12:14" x14ac:dyDescent="0.35">
      <c r="L994" s="15"/>
      <c r="M994" s="28"/>
      <c r="N994" s="28"/>
    </row>
    <row r="995" spans="12:14" x14ac:dyDescent="0.35">
      <c r="L995" s="15"/>
      <c r="M995" s="28"/>
      <c r="N995" s="28"/>
    </row>
    <row r="996" spans="12:14" x14ac:dyDescent="0.35">
      <c r="L996" s="15"/>
      <c r="M996" s="28"/>
      <c r="N996" s="28"/>
    </row>
    <row r="997" spans="12:14" x14ac:dyDescent="0.35">
      <c r="L997" s="15"/>
      <c r="M997" s="28"/>
      <c r="N997" s="2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97CC-0182-4B74-B1EB-02011FEDB1F8}">
  <dimension ref="A1:N39"/>
  <sheetViews>
    <sheetView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154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49.121627765225959</v>
      </c>
      <c r="D4" s="36" t="s">
        <v>8</v>
      </c>
      <c r="E4" s="37">
        <v>49.121627765225959</v>
      </c>
      <c r="F4" t="str">
        <f>IF(E4&lt;=50,"red",IF(E4&lt;=69, "yellow", IF(E4&lt;=99, "green","blue")))</f>
        <v>red</v>
      </c>
    </row>
    <row r="5" spans="1:14" x14ac:dyDescent="0.35">
      <c r="A5" s="36" t="s">
        <v>13</v>
      </c>
      <c r="B5" s="37">
        <v>50.46363602090014</v>
      </c>
      <c r="D5" s="36" t="s">
        <v>13</v>
      </c>
      <c r="E5" s="37">
        <v>50.46363602090014</v>
      </c>
      <c r="F5" t="str">
        <f t="shared" ref="F5:F38" si="0">IF(E5&lt;=50,"red",IF(E5&lt;=69, "yellow", IF(E5&lt;=99, "green","blue")))</f>
        <v>yellow</v>
      </c>
    </row>
    <row r="6" spans="1:14" x14ac:dyDescent="0.35">
      <c r="A6" s="36" t="s">
        <v>15</v>
      </c>
      <c r="B6" s="37">
        <v>26.44105721689019</v>
      </c>
      <c r="D6" s="36" t="s">
        <v>15</v>
      </c>
      <c r="E6" s="37">
        <v>26.44105721689019</v>
      </c>
      <c r="F6" t="str">
        <f t="shared" si="0"/>
        <v>red</v>
      </c>
    </row>
    <row r="7" spans="1:14" x14ac:dyDescent="0.35">
      <c r="A7" s="36" t="s">
        <v>17</v>
      </c>
      <c r="B7" s="37">
        <v>18.46014268652409</v>
      </c>
      <c r="D7" s="36" t="s">
        <v>17</v>
      </c>
      <c r="E7" s="37">
        <v>18.46014268652409</v>
      </c>
      <c r="F7" t="str">
        <f t="shared" si="0"/>
        <v>red</v>
      </c>
    </row>
    <row r="8" spans="1:14" x14ac:dyDescent="0.35">
      <c r="A8" s="36" t="s">
        <v>19</v>
      </c>
      <c r="B8" s="37">
        <v>-0.45266185920800328</v>
      </c>
      <c r="D8" s="36" t="s">
        <v>19</v>
      </c>
      <c r="E8" s="37">
        <v>-0.45266185920800328</v>
      </c>
      <c r="F8" t="str">
        <f t="shared" si="0"/>
        <v>red</v>
      </c>
    </row>
    <row r="9" spans="1:14" x14ac:dyDescent="0.35">
      <c r="A9" s="36" t="s">
        <v>21</v>
      </c>
      <c r="B9" s="37">
        <v>23.214254046756025</v>
      </c>
      <c r="D9" s="36" t="s">
        <v>21</v>
      </c>
      <c r="E9" s="37">
        <v>23.214254046756025</v>
      </c>
      <c r="F9" t="str">
        <f t="shared" si="0"/>
        <v>red</v>
      </c>
    </row>
    <row r="10" spans="1:14" x14ac:dyDescent="0.35">
      <c r="A10" s="36" t="s">
        <v>23</v>
      </c>
      <c r="B10" s="37">
        <v>65.385953103754176</v>
      </c>
      <c r="D10" s="36" t="s">
        <v>23</v>
      </c>
      <c r="E10" s="37">
        <v>65.385953103754176</v>
      </c>
      <c r="F10" t="str">
        <f t="shared" si="0"/>
        <v>yellow</v>
      </c>
    </row>
    <row r="11" spans="1:14" x14ac:dyDescent="0.35">
      <c r="A11" s="36" t="s">
        <v>25</v>
      </c>
      <c r="B11" s="37">
        <v>28.787351640200718</v>
      </c>
      <c r="D11" s="36" t="s">
        <v>25</v>
      </c>
      <c r="E11" s="37">
        <v>28.787351640200718</v>
      </c>
      <c r="F11" t="str">
        <f t="shared" si="0"/>
        <v>red</v>
      </c>
    </row>
    <row r="12" spans="1:14" x14ac:dyDescent="0.35">
      <c r="A12" s="36" t="s">
        <v>27</v>
      </c>
      <c r="B12" s="37">
        <v>28.787351640200718</v>
      </c>
      <c r="D12" s="36" t="s">
        <v>27</v>
      </c>
      <c r="E12" s="37">
        <v>28.787351640200718</v>
      </c>
      <c r="F12" t="str">
        <f t="shared" si="0"/>
        <v>red</v>
      </c>
    </row>
    <row r="13" spans="1:14" x14ac:dyDescent="0.35">
      <c r="A13" s="36" t="s">
        <v>29</v>
      </c>
      <c r="B13" s="37">
        <v>28.723545236226439</v>
      </c>
      <c r="D13" s="36" t="s">
        <v>29</v>
      </c>
      <c r="E13" s="37">
        <v>28.723545236226439</v>
      </c>
      <c r="F13" t="str">
        <f t="shared" si="0"/>
        <v>red</v>
      </c>
    </row>
    <row r="14" spans="1:14" x14ac:dyDescent="0.35">
      <c r="A14" s="36" t="s">
        <v>31</v>
      </c>
      <c r="B14" s="37">
        <v>31.658481331063498</v>
      </c>
      <c r="D14" s="36" t="s">
        <v>31</v>
      </c>
      <c r="E14" s="37">
        <v>31.658481331063498</v>
      </c>
      <c r="F14" t="str">
        <f t="shared" si="0"/>
        <v>red</v>
      </c>
    </row>
    <row r="15" spans="1:14" x14ac:dyDescent="0.35">
      <c r="A15" s="36" t="s">
        <v>33</v>
      </c>
      <c r="B15" s="37">
        <v>12.925472024362348</v>
      </c>
      <c r="D15" s="36" t="s">
        <v>33</v>
      </c>
      <c r="E15" s="37">
        <v>12.925472024362348</v>
      </c>
      <c r="F15" t="str">
        <f t="shared" si="0"/>
        <v>red</v>
      </c>
    </row>
    <row r="16" spans="1:14" x14ac:dyDescent="0.35">
      <c r="A16" s="36" t="s">
        <v>35</v>
      </c>
      <c r="B16" s="37">
        <v>72.348811887670593</v>
      </c>
      <c r="D16" s="36" t="s">
        <v>35</v>
      </c>
      <c r="E16" s="37">
        <v>72.348811887670593</v>
      </c>
      <c r="F16" t="str">
        <f t="shared" si="0"/>
        <v>green</v>
      </c>
    </row>
    <row r="17" spans="1:6" x14ac:dyDescent="0.35">
      <c r="A17" s="36" t="s">
        <v>37</v>
      </c>
      <c r="B17" s="37">
        <v>51.090616029018129</v>
      </c>
      <c r="D17" s="36" t="s">
        <v>37</v>
      </c>
      <c r="E17" s="37">
        <v>51.090616029018129</v>
      </c>
      <c r="F17" t="str">
        <f t="shared" si="0"/>
        <v>yellow</v>
      </c>
    </row>
    <row r="18" spans="1:6" x14ac:dyDescent="0.35">
      <c r="A18" s="36" t="s">
        <v>39</v>
      </c>
      <c r="B18" s="37">
        <v>47.532118721951733</v>
      </c>
      <c r="D18" s="36" t="s">
        <v>39</v>
      </c>
      <c r="E18" s="37">
        <v>47.532118721951733</v>
      </c>
      <c r="F18" t="str">
        <f t="shared" si="0"/>
        <v>red</v>
      </c>
    </row>
    <row r="19" spans="1:6" x14ac:dyDescent="0.35">
      <c r="A19" s="36" t="s">
        <v>41</v>
      </c>
      <c r="B19" s="37">
        <v>35.882681160490037</v>
      </c>
      <c r="D19" s="36" t="s">
        <v>41</v>
      </c>
      <c r="E19" s="37">
        <v>35.882681160490037</v>
      </c>
      <c r="F19" t="str">
        <f t="shared" si="0"/>
        <v>red</v>
      </c>
    </row>
    <row r="20" spans="1:6" x14ac:dyDescent="0.35">
      <c r="A20" s="36" t="s">
        <v>43</v>
      </c>
      <c r="B20" s="37">
        <v>36.110440252994728</v>
      </c>
      <c r="D20" s="36" t="s">
        <v>43</v>
      </c>
      <c r="E20" s="37">
        <v>36.110440252994728</v>
      </c>
      <c r="F20" t="str">
        <f t="shared" si="0"/>
        <v>red</v>
      </c>
    </row>
    <row r="21" spans="1:6" x14ac:dyDescent="0.35">
      <c r="A21" s="36" t="s">
        <v>45</v>
      </c>
      <c r="B21" s="37">
        <v>12.522208096117261</v>
      </c>
      <c r="D21" s="36" t="s">
        <v>45</v>
      </c>
      <c r="E21" s="37">
        <v>12.522208096117261</v>
      </c>
      <c r="F21" t="str">
        <f t="shared" si="0"/>
        <v>red</v>
      </c>
    </row>
    <row r="22" spans="1:6" x14ac:dyDescent="0.35">
      <c r="A22" s="36" t="s">
        <v>47</v>
      </c>
      <c r="B22" s="37">
        <v>40.570594045954891</v>
      </c>
      <c r="D22" s="36" t="s">
        <v>47</v>
      </c>
      <c r="E22" s="37">
        <v>40.570594045954891</v>
      </c>
      <c r="F22" t="str">
        <f t="shared" si="0"/>
        <v>red</v>
      </c>
    </row>
    <row r="23" spans="1:6" x14ac:dyDescent="0.35">
      <c r="A23" s="36" t="s">
        <v>49</v>
      </c>
      <c r="B23" s="37">
        <v>38.194466156188895</v>
      </c>
      <c r="D23" s="36" t="s">
        <v>49</v>
      </c>
      <c r="E23" s="37">
        <v>38.194466156188895</v>
      </c>
      <c r="F23" t="str">
        <f t="shared" si="0"/>
        <v>red</v>
      </c>
    </row>
    <row r="24" spans="1:6" x14ac:dyDescent="0.35">
      <c r="A24" s="36" t="s">
        <v>51</v>
      </c>
      <c r="B24" s="37">
        <v>20.424859482362443</v>
      </c>
      <c r="D24" s="36" t="s">
        <v>51</v>
      </c>
      <c r="E24" s="37">
        <v>20.424859482362443</v>
      </c>
      <c r="F24" t="str">
        <f t="shared" si="0"/>
        <v>red</v>
      </c>
    </row>
    <row r="25" spans="1:6" x14ac:dyDescent="0.35">
      <c r="A25" s="36" t="s">
        <v>53</v>
      </c>
      <c r="B25" s="37">
        <v>62.665692754246081</v>
      </c>
      <c r="D25" s="36" t="s">
        <v>53</v>
      </c>
      <c r="E25" s="37">
        <v>62.665692754246081</v>
      </c>
      <c r="F25" t="str">
        <f t="shared" si="0"/>
        <v>yellow</v>
      </c>
    </row>
    <row r="26" spans="1:6" x14ac:dyDescent="0.35">
      <c r="A26" s="36" t="s">
        <v>55</v>
      </c>
      <c r="B26" s="37">
        <v>51.881376622976227</v>
      </c>
      <c r="D26" s="36" t="s">
        <v>55</v>
      </c>
      <c r="E26" s="37">
        <v>51.881376622976227</v>
      </c>
      <c r="F26" t="str">
        <f t="shared" si="0"/>
        <v>yellow</v>
      </c>
    </row>
    <row r="27" spans="1:6" x14ac:dyDescent="0.35">
      <c r="A27" s="36" t="s">
        <v>57</v>
      </c>
      <c r="B27" s="37">
        <v>57.700994960398248</v>
      </c>
      <c r="D27" s="36" t="s">
        <v>57</v>
      </c>
      <c r="E27" s="37">
        <v>57.700994960398248</v>
      </c>
      <c r="F27" t="str">
        <f t="shared" si="0"/>
        <v>yellow</v>
      </c>
    </row>
    <row r="28" spans="1:6" x14ac:dyDescent="0.35">
      <c r="A28" s="36" t="s">
        <v>59</v>
      </c>
      <c r="B28" s="37">
        <v>4.2982113333240628</v>
      </c>
      <c r="D28" s="36" t="s">
        <v>59</v>
      </c>
      <c r="E28" s="37">
        <v>4.2982113333240628</v>
      </c>
      <c r="F28" t="str">
        <f t="shared" si="0"/>
        <v>red</v>
      </c>
    </row>
    <row r="29" spans="1:6" x14ac:dyDescent="0.35">
      <c r="A29" s="36" t="s">
        <v>61</v>
      </c>
      <c r="B29" s="37">
        <v>30.746326891349192</v>
      </c>
      <c r="D29" s="36" t="s">
        <v>61</v>
      </c>
      <c r="E29" s="37">
        <v>30.746326891349192</v>
      </c>
      <c r="F29" t="str">
        <f t="shared" si="0"/>
        <v>red</v>
      </c>
    </row>
    <row r="30" spans="1:6" x14ac:dyDescent="0.35">
      <c r="A30" s="36" t="s">
        <v>63</v>
      </c>
      <c r="B30" s="37">
        <v>26.78786043355408</v>
      </c>
      <c r="D30" s="36" t="s">
        <v>63</v>
      </c>
      <c r="E30" s="37">
        <v>26.78786043355408</v>
      </c>
      <c r="F30" t="str">
        <f t="shared" si="0"/>
        <v>red</v>
      </c>
    </row>
    <row r="31" spans="1:6" x14ac:dyDescent="0.35">
      <c r="A31" s="36" t="s">
        <v>65</v>
      </c>
      <c r="B31" s="37">
        <v>17.11375775109688</v>
      </c>
      <c r="D31" s="36" t="s">
        <v>65</v>
      </c>
      <c r="E31" s="37">
        <v>17.11375775109688</v>
      </c>
      <c r="F31" t="str">
        <f t="shared" si="0"/>
        <v>red</v>
      </c>
    </row>
    <row r="32" spans="1:6" x14ac:dyDescent="0.35">
      <c r="A32" s="36" t="s">
        <v>67</v>
      </c>
      <c r="B32" s="37">
        <v>44.064228414568532</v>
      </c>
      <c r="D32" s="36" t="s">
        <v>67</v>
      </c>
      <c r="E32" s="37">
        <v>44.064228414568532</v>
      </c>
      <c r="F32" t="str">
        <f t="shared" si="0"/>
        <v>red</v>
      </c>
    </row>
    <row r="33" spans="1:6" x14ac:dyDescent="0.35">
      <c r="A33" s="36" t="s">
        <v>69</v>
      </c>
      <c r="B33" s="37">
        <v>69.31950863281962</v>
      </c>
      <c r="D33" s="36" t="s">
        <v>69</v>
      </c>
      <c r="E33" s="37">
        <v>69.31950863281962</v>
      </c>
      <c r="F33" t="str">
        <f t="shared" si="0"/>
        <v>green</v>
      </c>
    </row>
    <row r="34" spans="1:6" x14ac:dyDescent="0.35">
      <c r="A34" s="36" t="s">
        <v>71</v>
      </c>
      <c r="B34" s="37">
        <v>46.511405981528924</v>
      </c>
      <c r="D34" s="36" t="s">
        <v>71</v>
      </c>
      <c r="E34" s="37">
        <v>46.511405981528924</v>
      </c>
      <c r="F34" t="str">
        <f t="shared" si="0"/>
        <v>red</v>
      </c>
    </row>
    <row r="35" spans="1:6" x14ac:dyDescent="0.35">
      <c r="A35" s="36" t="s">
        <v>73</v>
      </c>
      <c r="B35" s="37">
        <v>26.920294762377601</v>
      </c>
      <c r="D35" s="36" t="s">
        <v>73</v>
      </c>
      <c r="E35" s="37">
        <v>26.920294762377601</v>
      </c>
      <c r="F35" t="str">
        <f t="shared" si="0"/>
        <v>red</v>
      </c>
    </row>
    <row r="36" spans="1:6" x14ac:dyDescent="0.35">
      <c r="A36" s="36" t="s">
        <v>75</v>
      </c>
      <c r="B36" s="37">
        <v>16.302917739331352</v>
      </c>
      <c r="D36" s="36" t="s">
        <v>75</v>
      </c>
      <c r="E36" s="37">
        <v>16.302917739331352</v>
      </c>
      <c r="F36" t="str">
        <f t="shared" si="0"/>
        <v>red</v>
      </c>
    </row>
    <row r="37" spans="1:6" x14ac:dyDescent="0.35">
      <c r="A37" s="36" t="s">
        <v>77</v>
      </c>
      <c r="B37" s="37">
        <v>33.111980631977012</v>
      </c>
      <c r="D37" s="36" t="s">
        <v>77</v>
      </c>
      <c r="E37" s="37">
        <v>33.111980631977012</v>
      </c>
      <c r="F37" t="str">
        <f t="shared" si="0"/>
        <v>red</v>
      </c>
    </row>
    <row r="38" spans="1:6" x14ac:dyDescent="0.35">
      <c r="A38" s="36" t="s">
        <v>79</v>
      </c>
      <c r="B38" s="37">
        <v>23.27157225374561</v>
      </c>
      <c r="D38" s="36" t="s">
        <v>79</v>
      </c>
      <c r="E38" s="37">
        <v>23.27157225374561</v>
      </c>
      <c r="F38" t="str">
        <f t="shared" si="0"/>
        <v>red</v>
      </c>
    </row>
    <row r="39" spans="1:6" x14ac:dyDescent="0.35">
      <c r="A39" s="36" t="s">
        <v>135</v>
      </c>
      <c r="B39" s="37">
        <v>1228.8891358489386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9"/>
  <sheetViews>
    <sheetView workbookViewId="0">
      <selection activeCell="B14" sqref="B14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6" width="30" customWidth="1"/>
    <col min="7" max="7" width="8.453125" customWidth="1"/>
    <col min="8" max="8" width="13.08984375" customWidth="1"/>
    <col min="9" max="9" width="12" customWidth="1"/>
    <col min="10" max="26" width="8" customWidth="1"/>
  </cols>
  <sheetData>
    <row r="1" spans="1:26" ht="14.5" x14ac:dyDescent="0.35">
      <c r="A1" s="1" t="s">
        <v>0</v>
      </c>
      <c r="B1" s="1" t="s">
        <v>1</v>
      </c>
      <c r="C1" s="1" t="s">
        <v>2</v>
      </c>
      <c r="D1" s="2" t="s">
        <v>105</v>
      </c>
      <c r="E1" s="2" t="s">
        <v>106</v>
      </c>
      <c r="F1" s="2" t="s">
        <v>107</v>
      </c>
      <c r="G1" s="1" t="s">
        <v>4</v>
      </c>
      <c r="H1" s="1" t="s">
        <v>5</v>
      </c>
      <c r="I1" s="1" t="s">
        <v>6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5" x14ac:dyDescent="0.35">
      <c r="A2" s="4" t="s">
        <v>7</v>
      </c>
      <c r="B2" s="4" t="s">
        <v>8</v>
      </c>
      <c r="C2" s="4" t="s">
        <v>9</v>
      </c>
      <c r="D2" s="5">
        <v>46.1</v>
      </c>
      <c r="E2" s="5">
        <v>80.900000000000006</v>
      </c>
      <c r="F2" s="5">
        <f t="shared" ref="F2:F106" si="0">(D2/E2)*100</f>
        <v>56.983930778739179</v>
      </c>
      <c r="G2" s="4">
        <v>100</v>
      </c>
      <c r="H2" s="6">
        <f t="shared" ref="H2:H106" si="1">PERCENTILE(F$2:F$106,0.025)</f>
        <v>15.453133950970901</v>
      </c>
      <c r="I2" s="6">
        <f t="shared" ref="I2:I15" si="2">((F2-H2)/(G2-H2))*100</f>
        <v>49.121627765225959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4.5" x14ac:dyDescent="0.35">
      <c r="A3" s="4" t="s">
        <v>7</v>
      </c>
      <c r="B3" s="4" t="s">
        <v>8</v>
      </c>
      <c r="C3" s="4" t="s">
        <v>10</v>
      </c>
      <c r="D3" s="5">
        <v>50.3</v>
      </c>
      <c r="E3" s="5">
        <v>79.2</v>
      </c>
      <c r="F3" s="5">
        <f t="shared" si="0"/>
        <v>63.510101010101003</v>
      </c>
      <c r="G3" s="4">
        <v>100</v>
      </c>
      <c r="H3" s="6">
        <f t="shared" si="1"/>
        <v>15.453133950970901</v>
      </c>
      <c r="I3" s="6">
        <f t="shared" si="2"/>
        <v>56.840624975101569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5" x14ac:dyDescent="0.35">
      <c r="A4" s="4" t="s">
        <v>7</v>
      </c>
      <c r="B4" s="4" t="s">
        <v>8</v>
      </c>
      <c r="C4" s="4" t="s">
        <v>11</v>
      </c>
      <c r="D4" s="5">
        <v>40.200000000000003</v>
      </c>
      <c r="E4" s="5">
        <v>83</v>
      </c>
      <c r="F4" s="5">
        <f t="shared" si="0"/>
        <v>48.433734939759034</v>
      </c>
      <c r="G4" s="4">
        <v>100</v>
      </c>
      <c r="H4" s="6">
        <f t="shared" si="1"/>
        <v>15.453133950970901</v>
      </c>
      <c r="I4" s="6">
        <f t="shared" si="2"/>
        <v>39.008661739942603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4.5" x14ac:dyDescent="0.35">
      <c r="A5" s="4" t="s">
        <v>12</v>
      </c>
      <c r="B5" s="4" t="s">
        <v>13</v>
      </c>
      <c r="C5" s="4" t="s">
        <v>9</v>
      </c>
      <c r="D5" s="5">
        <v>45.1</v>
      </c>
      <c r="E5" s="5">
        <v>77.599999999999994</v>
      </c>
      <c r="F5" s="5">
        <f t="shared" si="0"/>
        <v>58.118556701030933</v>
      </c>
      <c r="G5" s="4">
        <v>100</v>
      </c>
      <c r="H5" s="6">
        <f t="shared" si="1"/>
        <v>15.453133950970901</v>
      </c>
      <c r="I5" s="6">
        <f t="shared" si="2"/>
        <v>50.46363602090014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4.5" x14ac:dyDescent="0.35">
      <c r="A6" s="4" t="s">
        <v>12</v>
      </c>
      <c r="B6" s="4" t="s">
        <v>13</v>
      </c>
      <c r="C6" s="4" t="s">
        <v>10</v>
      </c>
      <c r="D6" s="5">
        <v>51.7</v>
      </c>
      <c r="E6" s="5">
        <v>78</v>
      </c>
      <c r="F6" s="5">
        <f t="shared" si="0"/>
        <v>66.282051282051285</v>
      </c>
      <c r="G6" s="4">
        <v>100</v>
      </c>
      <c r="H6" s="6">
        <f t="shared" si="1"/>
        <v>15.453133950970901</v>
      </c>
      <c r="I6" s="6">
        <f t="shared" si="2"/>
        <v>60.119221097567923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.5" x14ac:dyDescent="0.35">
      <c r="A7" s="4" t="s">
        <v>12</v>
      </c>
      <c r="B7" s="4" t="s">
        <v>13</v>
      </c>
      <c r="C7" s="4" t="s">
        <v>11</v>
      </c>
      <c r="D7" s="5">
        <v>31.7</v>
      </c>
      <c r="E7" s="5">
        <v>76.7</v>
      </c>
      <c r="F7" s="5">
        <f t="shared" si="0"/>
        <v>41.329856584093875</v>
      </c>
      <c r="G7" s="4">
        <v>100</v>
      </c>
      <c r="H7" s="6">
        <f t="shared" si="1"/>
        <v>15.453133950970901</v>
      </c>
      <c r="I7" s="6">
        <f t="shared" si="2"/>
        <v>30.606365253227665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5" x14ac:dyDescent="0.35">
      <c r="A8" s="4" t="s">
        <v>14</v>
      </c>
      <c r="B8" s="4" t="s">
        <v>15</v>
      </c>
      <c r="C8" s="4" t="s">
        <v>9</v>
      </c>
      <c r="D8" s="5">
        <v>27.6</v>
      </c>
      <c r="E8" s="5">
        <v>73</v>
      </c>
      <c r="F8" s="5">
        <f t="shared" si="0"/>
        <v>37.80821917808219</v>
      </c>
      <c r="G8" s="4">
        <v>100</v>
      </c>
      <c r="H8" s="6">
        <f t="shared" si="1"/>
        <v>15.453133950970901</v>
      </c>
      <c r="I8" s="6">
        <f t="shared" si="2"/>
        <v>26.44105721689019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5" x14ac:dyDescent="0.35">
      <c r="A9" s="4" t="s">
        <v>14</v>
      </c>
      <c r="B9" s="4" t="s">
        <v>15</v>
      </c>
      <c r="C9" s="4" t="s">
        <v>10</v>
      </c>
      <c r="D9" s="5">
        <v>28.7</v>
      </c>
      <c r="E9" s="5">
        <v>74.3</v>
      </c>
      <c r="F9" s="5">
        <f t="shared" si="0"/>
        <v>38.627187079407804</v>
      </c>
      <c r="G9" s="4">
        <v>100</v>
      </c>
      <c r="H9" s="6">
        <f t="shared" si="1"/>
        <v>15.453133950970901</v>
      </c>
      <c r="I9" s="6">
        <f t="shared" si="2"/>
        <v>27.409712756234121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5" x14ac:dyDescent="0.35">
      <c r="A10" s="4" t="s">
        <v>14</v>
      </c>
      <c r="B10" s="4" t="s">
        <v>15</v>
      </c>
      <c r="C10" s="4" t="s">
        <v>11</v>
      </c>
      <c r="D10" s="5">
        <v>23.1</v>
      </c>
      <c r="E10" s="5">
        <v>67</v>
      </c>
      <c r="F10" s="5">
        <f t="shared" si="0"/>
        <v>34.477611940298509</v>
      </c>
      <c r="G10" s="4">
        <v>100</v>
      </c>
      <c r="H10" s="6">
        <f t="shared" si="1"/>
        <v>15.453133950970901</v>
      </c>
      <c r="I10" s="6">
        <f t="shared" si="2"/>
        <v>22.501695069685056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5" x14ac:dyDescent="0.35">
      <c r="A11" s="4" t="s">
        <v>16</v>
      </c>
      <c r="B11" s="4" t="s">
        <v>17</v>
      </c>
      <c r="C11" s="4" t="s">
        <v>9</v>
      </c>
      <c r="D11" s="5">
        <v>24.6</v>
      </c>
      <c r="E11" s="5">
        <v>79.2</v>
      </c>
      <c r="F11" s="5">
        <f t="shared" si="0"/>
        <v>31.060606060606062</v>
      </c>
      <c r="G11" s="4">
        <v>100</v>
      </c>
      <c r="H11" s="6">
        <f t="shared" si="1"/>
        <v>15.453133950970901</v>
      </c>
      <c r="I11" s="6">
        <f t="shared" si="2"/>
        <v>18.46014268652409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5" x14ac:dyDescent="0.35">
      <c r="A12" s="4" t="s">
        <v>16</v>
      </c>
      <c r="B12" s="4" t="s">
        <v>17</v>
      </c>
      <c r="C12" s="4" t="s">
        <v>10</v>
      </c>
      <c r="D12" s="5">
        <v>25.3</v>
      </c>
      <c r="E12" s="5">
        <v>79.599999999999994</v>
      </c>
      <c r="F12" s="5">
        <f t="shared" si="0"/>
        <v>31.78391959798995</v>
      </c>
      <c r="G12" s="4">
        <v>100</v>
      </c>
      <c r="H12" s="6">
        <f t="shared" si="1"/>
        <v>15.453133950970901</v>
      </c>
      <c r="I12" s="6">
        <f t="shared" si="2"/>
        <v>19.315660544470987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.5" x14ac:dyDescent="0.35">
      <c r="A13" s="4" t="s">
        <v>16</v>
      </c>
      <c r="B13" s="4" t="s">
        <v>17</v>
      </c>
      <c r="C13" s="4" t="s">
        <v>11</v>
      </c>
      <c r="D13" s="5">
        <v>20</v>
      </c>
      <c r="E13" s="5">
        <v>76.3</v>
      </c>
      <c r="F13" s="5">
        <f t="shared" si="0"/>
        <v>26.212319790301443</v>
      </c>
      <c r="G13" s="4">
        <v>100</v>
      </c>
      <c r="H13" s="6">
        <f t="shared" si="1"/>
        <v>15.453133950970901</v>
      </c>
      <c r="I13" s="6">
        <f t="shared" si="2"/>
        <v>12.725706276435183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.5" x14ac:dyDescent="0.35">
      <c r="A14" s="4" t="s">
        <v>18</v>
      </c>
      <c r="B14" s="4" t="s">
        <v>19</v>
      </c>
      <c r="C14" s="4" t="s">
        <v>9</v>
      </c>
      <c r="D14" s="5">
        <v>10.7</v>
      </c>
      <c r="E14" s="5">
        <v>71</v>
      </c>
      <c r="F14" s="5">
        <f t="shared" si="0"/>
        <v>15.070422535211266</v>
      </c>
      <c r="G14" s="4">
        <v>100</v>
      </c>
      <c r="H14" s="6">
        <f t="shared" si="1"/>
        <v>15.453133950970901</v>
      </c>
      <c r="I14" s="6">
        <f t="shared" si="2"/>
        <v>-0.45266185920800328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.5" x14ac:dyDescent="0.35">
      <c r="A15" s="4" t="s">
        <v>18</v>
      </c>
      <c r="B15" s="4" t="s">
        <v>19</v>
      </c>
      <c r="C15" s="4" t="s">
        <v>10</v>
      </c>
      <c r="D15" s="5">
        <v>11.2</v>
      </c>
      <c r="E15" s="5">
        <v>71.3</v>
      </c>
      <c r="F15" s="5">
        <f t="shared" si="0"/>
        <v>15.708274894810659</v>
      </c>
      <c r="G15" s="4">
        <v>100</v>
      </c>
      <c r="H15" s="6">
        <f t="shared" si="1"/>
        <v>15.453133950970901</v>
      </c>
      <c r="I15" s="6">
        <f t="shared" si="2"/>
        <v>0.30177457280533621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4.5" x14ac:dyDescent="0.35">
      <c r="A16" s="4" t="s">
        <v>18</v>
      </c>
      <c r="B16" s="4" t="s">
        <v>19</v>
      </c>
      <c r="C16" s="4" t="s">
        <v>11</v>
      </c>
      <c r="D16" s="5">
        <v>6.3</v>
      </c>
      <c r="E16" s="5">
        <v>68</v>
      </c>
      <c r="F16" s="5">
        <f t="shared" si="0"/>
        <v>9.264705882352942</v>
      </c>
      <c r="G16" s="4">
        <v>100</v>
      </c>
      <c r="H16" s="6">
        <f t="shared" si="1"/>
        <v>15.453133950970901</v>
      </c>
      <c r="I16" s="6">
        <v>0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4.5" x14ac:dyDescent="0.35">
      <c r="A17" s="4" t="s">
        <v>20</v>
      </c>
      <c r="B17" s="4" t="s">
        <v>21</v>
      </c>
      <c r="C17" s="4" t="s">
        <v>9</v>
      </c>
      <c r="D17" s="5">
        <v>24.1</v>
      </c>
      <c r="E17" s="5">
        <v>68.7</v>
      </c>
      <c r="F17" s="5">
        <f t="shared" si="0"/>
        <v>35.080058224163032</v>
      </c>
      <c r="G17" s="4">
        <v>100</v>
      </c>
      <c r="H17" s="6">
        <f t="shared" si="1"/>
        <v>15.453133950970901</v>
      </c>
      <c r="I17" s="6">
        <f t="shared" ref="I17:I74" si="3">((F17-H17)/(G17-H17))*100</f>
        <v>23.214254046756025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4.5" x14ac:dyDescent="0.35">
      <c r="A18" s="4" t="s">
        <v>20</v>
      </c>
      <c r="B18" s="4" t="s">
        <v>21</v>
      </c>
      <c r="C18" s="4" t="s">
        <v>10</v>
      </c>
      <c r="D18" s="5">
        <v>17.7</v>
      </c>
      <c r="E18" s="5">
        <v>84.4</v>
      </c>
      <c r="F18" s="5">
        <f t="shared" si="0"/>
        <v>20.97156398104265</v>
      </c>
      <c r="G18" s="4">
        <v>100</v>
      </c>
      <c r="H18" s="6">
        <f t="shared" si="1"/>
        <v>15.453133950970901</v>
      </c>
      <c r="I18" s="6">
        <f t="shared" si="3"/>
        <v>6.5270663336847834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4.5" x14ac:dyDescent="0.35">
      <c r="A19" s="4" t="s">
        <v>20</v>
      </c>
      <c r="B19" s="4" t="s">
        <v>21</v>
      </c>
      <c r="C19" s="4" t="s">
        <v>11</v>
      </c>
      <c r="D19" s="5">
        <v>24.4</v>
      </c>
      <c r="E19" s="5">
        <v>68.099999999999994</v>
      </c>
      <c r="F19" s="5">
        <f t="shared" si="0"/>
        <v>35.829662261380321</v>
      </c>
      <c r="G19" s="4">
        <v>100</v>
      </c>
      <c r="H19" s="6">
        <f t="shared" si="1"/>
        <v>15.453133950970901</v>
      </c>
      <c r="I19" s="6">
        <f t="shared" si="3"/>
        <v>24.100867675678224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35">
      <c r="A20" s="4" t="s">
        <v>22</v>
      </c>
      <c r="B20" s="4" t="s">
        <v>23</v>
      </c>
      <c r="C20" s="4" t="s">
        <v>9</v>
      </c>
      <c r="D20" s="5">
        <v>53.9</v>
      </c>
      <c r="E20" s="5">
        <v>76.2</v>
      </c>
      <c r="F20" s="5">
        <f t="shared" si="0"/>
        <v>70.734908136482929</v>
      </c>
      <c r="G20" s="4">
        <v>100</v>
      </c>
      <c r="H20" s="6">
        <f t="shared" si="1"/>
        <v>15.453133950970901</v>
      </c>
      <c r="I20" s="6">
        <f t="shared" si="3"/>
        <v>65.385953103754176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4" t="s">
        <v>22</v>
      </c>
      <c r="B21" s="4" t="s">
        <v>23</v>
      </c>
      <c r="C21" s="4" t="s">
        <v>10</v>
      </c>
      <c r="D21" s="5">
        <v>60.5</v>
      </c>
      <c r="E21" s="5">
        <v>76.599999999999994</v>
      </c>
      <c r="F21" s="5">
        <f t="shared" si="0"/>
        <v>78.981723237597919</v>
      </c>
      <c r="G21" s="4">
        <v>100</v>
      </c>
      <c r="H21" s="6">
        <f t="shared" si="1"/>
        <v>15.453133950970901</v>
      </c>
      <c r="I21" s="6">
        <f t="shared" si="3"/>
        <v>75.140087687917983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4" t="s">
        <v>22</v>
      </c>
      <c r="B22" s="4" t="s">
        <v>23</v>
      </c>
      <c r="C22" s="4" t="s">
        <v>11</v>
      </c>
      <c r="D22" s="5">
        <v>26.9</v>
      </c>
      <c r="E22" s="5">
        <v>74.5</v>
      </c>
      <c r="F22" s="5">
        <f t="shared" si="0"/>
        <v>36.107382550335572</v>
      </c>
      <c r="G22" s="4">
        <v>100</v>
      </c>
      <c r="H22" s="6">
        <f t="shared" si="1"/>
        <v>15.453133950970901</v>
      </c>
      <c r="I22" s="6">
        <f t="shared" si="3"/>
        <v>24.429348554903481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4" t="s">
        <v>24</v>
      </c>
      <c r="B23" s="4" t="s">
        <v>25</v>
      </c>
      <c r="C23" s="4" t="s">
        <v>9</v>
      </c>
      <c r="D23" s="5">
        <v>30.6</v>
      </c>
      <c r="E23" s="5">
        <v>76.900000000000006</v>
      </c>
      <c r="F23" s="5">
        <f t="shared" si="0"/>
        <v>39.791937581274382</v>
      </c>
      <c r="G23" s="4">
        <v>100</v>
      </c>
      <c r="H23" s="6">
        <f t="shared" si="1"/>
        <v>15.453133950970901</v>
      </c>
      <c r="I23" s="6">
        <f t="shared" si="3"/>
        <v>28.787351640200718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4" t="s">
        <v>24</v>
      </c>
      <c r="B24" s="4" t="s">
        <v>25</v>
      </c>
      <c r="C24" s="4" t="s">
        <v>10</v>
      </c>
      <c r="D24" s="5">
        <v>48.2</v>
      </c>
      <c r="E24" s="5">
        <v>75.7</v>
      </c>
      <c r="F24" s="5">
        <f t="shared" si="0"/>
        <v>63.672391017173055</v>
      </c>
      <c r="G24" s="4">
        <v>100</v>
      </c>
      <c r="H24" s="6">
        <f t="shared" si="1"/>
        <v>15.453133950970901</v>
      </c>
      <c r="I24" s="6">
        <f t="shared" si="3"/>
        <v>57.032577692755162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4" t="s">
        <v>24</v>
      </c>
      <c r="B25" s="4" t="s">
        <v>25</v>
      </c>
      <c r="C25" s="4" t="s">
        <v>11</v>
      </c>
      <c r="D25" s="5">
        <v>16.5</v>
      </c>
      <c r="E25" s="5">
        <v>77.599999999999994</v>
      </c>
      <c r="F25" s="5">
        <f t="shared" si="0"/>
        <v>21.262886597938145</v>
      </c>
      <c r="G25" s="4">
        <v>100</v>
      </c>
      <c r="H25" s="6">
        <f t="shared" si="1"/>
        <v>15.453133950970901</v>
      </c>
      <c r="I25" s="6">
        <f t="shared" si="3"/>
        <v>6.8716357192922368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4" t="s">
        <v>26</v>
      </c>
      <c r="B26" s="4" t="s">
        <v>27</v>
      </c>
      <c r="C26" s="4" t="s">
        <v>9</v>
      </c>
      <c r="D26" s="5">
        <v>30.6</v>
      </c>
      <c r="E26" s="5">
        <v>76.900000000000006</v>
      </c>
      <c r="F26" s="5">
        <f t="shared" si="0"/>
        <v>39.791937581274382</v>
      </c>
      <c r="G26" s="4">
        <v>100</v>
      </c>
      <c r="H26" s="6">
        <f t="shared" si="1"/>
        <v>15.453133950970901</v>
      </c>
      <c r="I26" s="6">
        <f t="shared" si="3"/>
        <v>28.787351640200718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4" t="s">
        <v>26</v>
      </c>
      <c r="B27" s="4" t="s">
        <v>27</v>
      </c>
      <c r="C27" s="4" t="s">
        <v>10</v>
      </c>
      <c r="D27" s="5">
        <v>48.2</v>
      </c>
      <c r="E27" s="5">
        <v>75.7</v>
      </c>
      <c r="F27" s="5">
        <f t="shared" si="0"/>
        <v>63.672391017173055</v>
      </c>
      <c r="G27" s="4">
        <v>100</v>
      </c>
      <c r="H27" s="6">
        <f t="shared" si="1"/>
        <v>15.453133950970901</v>
      </c>
      <c r="I27" s="6">
        <f t="shared" si="3"/>
        <v>57.032577692755162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4" t="s">
        <v>26</v>
      </c>
      <c r="B28" s="4" t="s">
        <v>27</v>
      </c>
      <c r="C28" s="4" t="s">
        <v>11</v>
      </c>
      <c r="D28" s="5">
        <v>16.5</v>
      </c>
      <c r="E28" s="5">
        <v>77.599999999999994</v>
      </c>
      <c r="F28" s="5">
        <f t="shared" si="0"/>
        <v>21.262886597938145</v>
      </c>
      <c r="G28" s="4">
        <v>100</v>
      </c>
      <c r="H28" s="6">
        <f t="shared" si="1"/>
        <v>15.453133950970901</v>
      </c>
      <c r="I28" s="6">
        <f t="shared" si="3"/>
        <v>6.8716357192922368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4" t="s">
        <v>28</v>
      </c>
      <c r="B29" s="4" t="s">
        <v>29</v>
      </c>
      <c r="C29" s="4" t="s">
        <v>9</v>
      </c>
      <c r="D29" s="5">
        <v>27.3</v>
      </c>
      <c r="E29" s="5">
        <v>68.7</v>
      </c>
      <c r="F29" s="5">
        <f t="shared" si="0"/>
        <v>39.737991266375545</v>
      </c>
      <c r="G29" s="4">
        <v>100</v>
      </c>
      <c r="H29" s="6">
        <f t="shared" si="1"/>
        <v>15.453133950970901</v>
      </c>
      <c r="I29" s="6">
        <f t="shared" si="3"/>
        <v>28.723545236226439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4" t="s">
        <v>28</v>
      </c>
      <c r="B30" s="4" t="s">
        <v>29</v>
      </c>
      <c r="C30" s="4" t="s">
        <v>10</v>
      </c>
      <c r="D30" s="5">
        <v>33.299999999999997</v>
      </c>
      <c r="E30" s="5">
        <v>64.599999999999994</v>
      </c>
      <c r="F30" s="5">
        <f t="shared" si="0"/>
        <v>51.547987616099064</v>
      </c>
      <c r="G30" s="4">
        <v>100</v>
      </c>
      <c r="H30" s="6">
        <f t="shared" si="1"/>
        <v>15.453133950970901</v>
      </c>
      <c r="I30" s="6">
        <f t="shared" si="3"/>
        <v>42.692124914714881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4" t="s">
        <v>28</v>
      </c>
      <c r="B31" s="4" t="s">
        <v>29</v>
      </c>
      <c r="C31" s="4" t="s">
        <v>11</v>
      </c>
      <c r="D31" s="5">
        <v>23.8</v>
      </c>
      <c r="E31" s="5">
        <v>71.599999999999994</v>
      </c>
      <c r="F31" s="5">
        <f t="shared" si="0"/>
        <v>33.240223463687151</v>
      </c>
      <c r="G31" s="4">
        <v>100</v>
      </c>
      <c r="H31" s="6">
        <f t="shared" si="1"/>
        <v>15.453133950970901</v>
      </c>
      <c r="I31" s="6">
        <f t="shared" si="3"/>
        <v>21.038141735970957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4" t="s">
        <v>30</v>
      </c>
      <c r="B32" s="4" t="s">
        <v>31</v>
      </c>
      <c r="C32" s="4" t="s">
        <v>9</v>
      </c>
      <c r="D32" s="5">
        <v>33.1</v>
      </c>
      <c r="E32" s="5">
        <v>78.400000000000006</v>
      </c>
      <c r="F32" s="5">
        <f t="shared" si="0"/>
        <v>42.219387755102041</v>
      </c>
      <c r="G32" s="4">
        <v>100</v>
      </c>
      <c r="H32" s="6">
        <f t="shared" si="1"/>
        <v>15.453133950970901</v>
      </c>
      <c r="I32" s="6">
        <f t="shared" si="3"/>
        <v>31.658481331063498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4" t="s">
        <v>30</v>
      </c>
      <c r="B33" s="4" t="s">
        <v>31</v>
      </c>
      <c r="C33" s="4" t="s">
        <v>10</v>
      </c>
      <c r="D33" s="5">
        <v>43.1</v>
      </c>
      <c r="E33" s="5">
        <v>78.7</v>
      </c>
      <c r="F33" s="5">
        <f t="shared" si="0"/>
        <v>54.764930114358322</v>
      </c>
      <c r="G33" s="4">
        <v>100</v>
      </c>
      <c r="H33" s="6">
        <f t="shared" si="1"/>
        <v>15.453133950970901</v>
      </c>
      <c r="I33" s="6">
        <f t="shared" si="3"/>
        <v>46.497047141392969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4" t="s">
        <v>30</v>
      </c>
      <c r="B34" s="4" t="s">
        <v>31</v>
      </c>
      <c r="C34" s="4" t="s">
        <v>11</v>
      </c>
      <c r="D34" s="5">
        <v>19.100000000000001</v>
      </c>
      <c r="E34" s="5">
        <v>78</v>
      </c>
      <c r="F34" s="5">
        <f t="shared" si="0"/>
        <v>24.487179487179489</v>
      </c>
      <c r="G34" s="4">
        <v>100</v>
      </c>
      <c r="H34" s="6">
        <f t="shared" si="1"/>
        <v>15.453133950970901</v>
      </c>
      <c r="I34" s="6">
        <f t="shared" si="3"/>
        <v>10.685251811663493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4" t="s">
        <v>32</v>
      </c>
      <c r="B35" s="4" t="s">
        <v>33</v>
      </c>
      <c r="C35" s="4" t="s">
        <v>9</v>
      </c>
      <c r="D35" s="5">
        <v>19.100000000000001</v>
      </c>
      <c r="E35" s="5">
        <v>72.400000000000006</v>
      </c>
      <c r="F35" s="5">
        <f t="shared" si="0"/>
        <v>26.381215469613263</v>
      </c>
      <c r="G35" s="4">
        <v>100</v>
      </c>
      <c r="H35" s="6">
        <f t="shared" si="1"/>
        <v>15.453133950970901</v>
      </c>
      <c r="I35" s="6">
        <f t="shared" si="3"/>
        <v>12.925472024362348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4" t="s">
        <v>32</v>
      </c>
      <c r="B36" s="4" t="s">
        <v>33</v>
      </c>
      <c r="C36" s="4" t="s">
        <v>10</v>
      </c>
      <c r="D36" s="5">
        <v>19.3</v>
      </c>
      <c r="E36" s="5">
        <v>73.3</v>
      </c>
      <c r="F36" s="5">
        <f t="shared" si="0"/>
        <v>26.330150068212827</v>
      </c>
      <c r="G36" s="4">
        <v>100</v>
      </c>
      <c r="H36" s="6">
        <f t="shared" si="1"/>
        <v>15.453133950970901</v>
      </c>
      <c r="I36" s="6">
        <f t="shared" si="3"/>
        <v>12.865073095594456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4" t="s">
        <v>32</v>
      </c>
      <c r="B37" s="4" t="s">
        <v>33</v>
      </c>
      <c r="C37" s="4" t="s">
        <v>11</v>
      </c>
      <c r="D37" s="5">
        <v>18.600000000000001</v>
      </c>
      <c r="E37" s="5">
        <v>70.599999999999994</v>
      </c>
      <c r="F37" s="5">
        <f t="shared" si="0"/>
        <v>26.345609065155813</v>
      </c>
      <c r="G37" s="4">
        <v>100</v>
      </c>
      <c r="H37" s="6">
        <f t="shared" si="1"/>
        <v>15.453133950970901</v>
      </c>
      <c r="I37" s="6">
        <f t="shared" si="3"/>
        <v>12.883357625424363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4" t="s">
        <v>34</v>
      </c>
      <c r="B38" s="4" t="s">
        <v>35</v>
      </c>
      <c r="C38" s="4" t="s">
        <v>9</v>
      </c>
      <c r="D38" s="5">
        <v>62.6</v>
      </c>
      <c r="E38" s="5">
        <v>81.7</v>
      </c>
      <c r="F38" s="5">
        <f t="shared" si="0"/>
        <v>76.621787025703796</v>
      </c>
      <c r="G38" s="4">
        <v>100</v>
      </c>
      <c r="H38" s="6">
        <f t="shared" si="1"/>
        <v>15.453133950970901</v>
      </c>
      <c r="I38" s="6">
        <f t="shared" si="3"/>
        <v>72.348811887670593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4" t="s">
        <v>34</v>
      </c>
      <c r="B39" s="4" t="s">
        <v>35</v>
      </c>
      <c r="C39" s="4" t="s">
        <v>10</v>
      </c>
      <c r="D39" s="5">
        <v>65.3</v>
      </c>
      <c r="E39" s="5">
        <v>82.4</v>
      </c>
      <c r="F39" s="5">
        <f t="shared" si="0"/>
        <v>79.247572815533971</v>
      </c>
      <c r="G39" s="4">
        <v>100</v>
      </c>
      <c r="H39" s="6">
        <f t="shared" si="1"/>
        <v>15.453133950970901</v>
      </c>
      <c r="I39" s="6">
        <f t="shared" si="3"/>
        <v>75.454528175613746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4" t="s">
        <v>34</v>
      </c>
      <c r="B40" s="4" t="s">
        <v>35</v>
      </c>
      <c r="C40" s="4" t="s">
        <v>11</v>
      </c>
      <c r="D40" s="5">
        <v>34</v>
      </c>
      <c r="E40" s="5">
        <v>75.3</v>
      </c>
      <c r="F40" s="5">
        <f t="shared" si="0"/>
        <v>45.152722443559099</v>
      </c>
      <c r="G40" s="4">
        <v>100</v>
      </c>
      <c r="H40" s="6">
        <f t="shared" si="1"/>
        <v>15.453133950970901</v>
      </c>
      <c r="I40" s="6">
        <f t="shared" si="3"/>
        <v>35.127959060440247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4" t="s">
        <v>36</v>
      </c>
      <c r="B41" s="4" t="s">
        <v>37</v>
      </c>
      <c r="C41" s="4" t="s">
        <v>9</v>
      </c>
      <c r="D41" s="5">
        <v>43.4</v>
      </c>
      <c r="E41" s="5">
        <v>74</v>
      </c>
      <c r="F41" s="5">
        <f t="shared" si="0"/>
        <v>58.648648648648646</v>
      </c>
      <c r="G41" s="4">
        <v>100</v>
      </c>
      <c r="H41" s="6">
        <f t="shared" si="1"/>
        <v>15.453133950970901</v>
      </c>
      <c r="I41" s="6">
        <f t="shared" si="3"/>
        <v>51.090616029018129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4" t="s">
        <v>36</v>
      </c>
      <c r="B42" s="4" t="s">
        <v>37</v>
      </c>
      <c r="C42" s="4" t="s">
        <v>10</v>
      </c>
      <c r="D42" s="5">
        <v>47.6</v>
      </c>
      <c r="E42" s="5">
        <v>74.2</v>
      </c>
      <c r="F42" s="5">
        <f t="shared" si="0"/>
        <v>64.15094339622641</v>
      </c>
      <c r="G42" s="4">
        <v>100</v>
      </c>
      <c r="H42" s="6">
        <f t="shared" si="1"/>
        <v>15.453133950970901</v>
      </c>
      <c r="I42" s="6">
        <f t="shared" si="3"/>
        <v>57.598597938586437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4" t="s">
        <v>36</v>
      </c>
      <c r="B43" s="4" t="s">
        <v>37</v>
      </c>
      <c r="C43" s="4" t="s">
        <v>11</v>
      </c>
      <c r="D43" s="5">
        <v>27.3</v>
      </c>
      <c r="E43" s="5">
        <v>73.3</v>
      </c>
      <c r="F43" s="5">
        <f t="shared" si="0"/>
        <v>37.244201909959074</v>
      </c>
      <c r="G43" s="4">
        <v>100</v>
      </c>
      <c r="H43" s="6">
        <f t="shared" si="1"/>
        <v>15.453133950970901</v>
      </c>
      <c r="I43" s="6">
        <f t="shared" si="3"/>
        <v>25.773951155506392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4" t="s">
        <v>38</v>
      </c>
      <c r="B44" s="4" t="s">
        <v>39</v>
      </c>
      <c r="C44" s="4" t="s">
        <v>9</v>
      </c>
      <c r="D44" s="5">
        <v>43.9</v>
      </c>
      <c r="E44" s="5">
        <v>78.900000000000006</v>
      </c>
      <c r="F44" s="5">
        <f t="shared" si="0"/>
        <v>55.640050697084909</v>
      </c>
      <c r="G44" s="4">
        <v>100</v>
      </c>
      <c r="H44" s="6">
        <f t="shared" si="1"/>
        <v>15.453133950970901</v>
      </c>
      <c r="I44" s="6">
        <f t="shared" si="3"/>
        <v>47.532118721951733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4" t="s">
        <v>38</v>
      </c>
      <c r="B45" s="4" t="s">
        <v>39</v>
      </c>
      <c r="C45" s="4" t="s">
        <v>10</v>
      </c>
      <c r="D45" s="5">
        <v>51.1</v>
      </c>
      <c r="E45" s="5">
        <v>80.8</v>
      </c>
      <c r="F45" s="5">
        <f t="shared" si="0"/>
        <v>63.242574257425744</v>
      </c>
      <c r="G45" s="4">
        <v>100</v>
      </c>
      <c r="H45" s="6">
        <f t="shared" si="1"/>
        <v>15.453133950970901</v>
      </c>
      <c r="I45" s="6">
        <f t="shared" si="3"/>
        <v>56.52420076545657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4" t="s">
        <v>38</v>
      </c>
      <c r="B46" s="4" t="s">
        <v>39</v>
      </c>
      <c r="C46" s="4" t="s">
        <v>11</v>
      </c>
      <c r="D46" s="5">
        <v>18.5</v>
      </c>
      <c r="E46" s="5">
        <v>72.5</v>
      </c>
      <c r="F46" s="5">
        <f t="shared" si="0"/>
        <v>25.517241379310345</v>
      </c>
      <c r="G46" s="4">
        <v>100</v>
      </c>
      <c r="H46" s="6">
        <f t="shared" si="1"/>
        <v>15.453133950970901</v>
      </c>
      <c r="I46" s="6">
        <f t="shared" si="3"/>
        <v>11.903584246994116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4" t="s">
        <v>40</v>
      </c>
      <c r="B47" s="4" t="s">
        <v>41</v>
      </c>
      <c r="C47" s="4" t="s">
        <v>9</v>
      </c>
      <c r="D47" s="5">
        <v>35.9</v>
      </c>
      <c r="E47" s="5">
        <v>78.400000000000006</v>
      </c>
      <c r="F47" s="5">
        <f t="shared" si="0"/>
        <v>45.79081632653061</v>
      </c>
      <c r="G47" s="4">
        <v>100</v>
      </c>
      <c r="H47" s="6">
        <f t="shared" si="1"/>
        <v>15.453133950970901</v>
      </c>
      <c r="I47" s="6">
        <f t="shared" si="3"/>
        <v>35.882681160490037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4" t="s">
        <v>40</v>
      </c>
      <c r="B48" s="4" t="s">
        <v>41</v>
      </c>
      <c r="C48" s="4" t="s">
        <v>10</v>
      </c>
      <c r="D48" s="5">
        <v>41.9</v>
      </c>
      <c r="E48" s="5">
        <v>80.400000000000006</v>
      </c>
      <c r="F48" s="5">
        <f t="shared" si="0"/>
        <v>52.114427860696509</v>
      </c>
      <c r="G48" s="4">
        <v>100</v>
      </c>
      <c r="H48" s="6">
        <f t="shared" si="1"/>
        <v>15.453133950970901</v>
      </c>
      <c r="I48" s="6">
        <f t="shared" si="3"/>
        <v>43.362096814405355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4" t="s">
        <v>40</v>
      </c>
      <c r="B49" s="4" t="s">
        <v>41</v>
      </c>
      <c r="C49" s="4" t="s">
        <v>11</v>
      </c>
      <c r="D49" s="5">
        <v>26</v>
      </c>
      <c r="E49" s="5">
        <v>75.2</v>
      </c>
      <c r="F49" s="5">
        <f t="shared" si="0"/>
        <v>34.574468085106382</v>
      </c>
      <c r="G49" s="4">
        <v>100</v>
      </c>
      <c r="H49" s="6">
        <f t="shared" si="1"/>
        <v>15.453133950970901</v>
      </c>
      <c r="I49" s="6">
        <f t="shared" si="3"/>
        <v>22.616254188590428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4" t="s">
        <v>42</v>
      </c>
      <c r="B50" s="4" t="s">
        <v>43</v>
      </c>
      <c r="C50" s="4" t="s">
        <v>9</v>
      </c>
      <c r="D50" s="5">
        <v>33.200000000000003</v>
      </c>
      <c r="E50" s="5">
        <v>72.2</v>
      </c>
      <c r="F50" s="5">
        <f t="shared" si="0"/>
        <v>45.983379501385038</v>
      </c>
      <c r="G50" s="4">
        <v>100</v>
      </c>
      <c r="H50" s="6">
        <f t="shared" si="1"/>
        <v>15.453133950970901</v>
      </c>
      <c r="I50" s="6">
        <f t="shared" si="3"/>
        <v>36.110440252994728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4" t="s">
        <v>42</v>
      </c>
      <c r="B51" s="4" t="s">
        <v>43</v>
      </c>
      <c r="C51" s="4" t="s">
        <v>10</v>
      </c>
      <c r="D51" s="5">
        <v>35.4</v>
      </c>
      <c r="E51" s="5">
        <v>75.7</v>
      </c>
      <c r="F51" s="5">
        <f t="shared" si="0"/>
        <v>46.763540290620867</v>
      </c>
      <c r="G51" s="4">
        <v>100</v>
      </c>
      <c r="H51" s="6">
        <f t="shared" si="1"/>
        <v>15.453133950970901</v>
      </c>
      <c r="I51" s="6">
        <f t="shared" si="3"/>
        <v>37.033195673382998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4" t="s">
        <v>42</v>
      </c>
      <c r="B52" s="4" t="s">
        <v>43</v>
      </c>
      <c r="C52" s="4" t="s">
        <v>11</v>
      </c>
      <c r="D52" s="5">
        <v>30.6</v>
      </c>
      <c r="E52" s="5">
        <v>68.5</v>
      </c>
      <c r="F52" s="5">
        <f t="shared" si="0"/>
        <v>44.67153284671533</v>
      </c>
      <c r="G52" s="4">
        <v>100</v>
      </c>
      <c r="H52" s="6">
        <f t="shared" si="1"/>
        <v>15.453133950970901</v>
      </c>
      <c r="I52" s="6">
        <f t="shared" si="3"/>
        <v>34.558819576825655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4" t="s">
        <v>44</v>
      </c>
      <c r="B53" s="4" t="s">
        <v>45</v>
      </c>
      <c r="C53" s="4" t="s">
        <v>9</v>
      </c>
      <c r="D53" s="5">
        <v>19.399999999999999</v>
      </c>
      <c r="E53" s="5">
        <v>74.5</v>
      </c>
      <c r="F53" s="5">
        <f t="shared" si="0"/>
        <v>26.040268456375838</v>
      </c>
      <c r="G53" s="4">
        <v>100</v>
      </c>
      <c r="H53" s="6">
        <f t="shared" si="1"/>
        <v>15.453133950970901</v>
      </c>
      <c r="I53" s="6">
        <f t="shared" si="3"/>
        <v>12.522208096117261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4" t="s">
        <v>44</v>
      </c>
      <c r="B54" s="4" t="s">
        <v>45</v>
      </c>
      <c r="C54" s="4" t="s">
        <v>10</v>
      </c>
      <c r="D54" s="5">
        <v>16.7</v>
      </c>
      <c r="E54" s="5">
        <v>68.599999999999994</v>
      </c>
      <c r="F54" s="5">
        <f t="shared" si="0"/>
        <v>24.344023323615161</v>
      </c>
      <c r="G54" s="4">
        <v>100</v>
      </c>
      <c r="H54" s="6">
        <f t="shared" si="1"/>
        <v>15.453133950970901</v>
      </c>
      <c r="I54" s="6">
        <f t="shared" si="3"/>
        <v>10.515930143984752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4" t="s">
        <v>44</v>
      </c>
      <c r="B55" s="4" t="s">
        <v>45</v>
      </c>
      <c r="C55" s="4" t="s">
        <v>11</v>
      </c>
      <c r="D55" s="5">
        <v>20.5</v>
      </c>
      <c r="E55" s="5">
        <v>76.400000000000006</v>
      </c>
      <c r="F55" s="5">
        <f t="shared" si="0"/>
        <v>26.832460732984291</v>
      </c>
      <c r="G55" s="4">
        <v>100</v>
      </c>
      <c r="H55" s="6">
        <f t="shared" si="1"/>
        <v>15.453133950970901</v>
      </c>
      <c r="I55" s="6">
        <f t="shared" si="3"/>
        <v>13.459194070439548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4" t="s">
        <v>46</v>
      </c>
      <c r="B56" s="4" t="s">
        <v>47</v>
      </c>
      <c r="C56" s="4" t="s">
        <v>9</v>
      </c>
      <c r="D56" s="5">
        <v>40.5</v>
      </c>
      <c r="E56" s="5">
        <v>81.400000000000006</v>
      </c>
      <c r="F56" s="5">
        <f t="shared" si="0"/>
        <v>49.754299754299751</v>
      </c>
      <c r="G56" s="4">
        <v>100</v>
      </c>
      <c r="H56" s="6">
        <f t="shared" si="1"/>
        <v>15.453133950970901</v>
      </c>
      <c r="I56" s="6">
        <f t="shared" si="3"/>
        <v>40.570594045954891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4" t="s">
        <v>46</v>
      </c>
      <c r="B57" s="4" t="s">
        <v>47</v>
      </c>
      <c r="C57" s="4" t="s">
        <v>10</v>
      </c>
      <c r="D57" s="5">
        <v>47.2</v>
      </c>
      <c r="E57" s="5">
        <v>82.8</v>
      </c>
      <c r="F57" s="5">
        <f t="shared" si="0"/>
        <v>57.004830917874408</v>
      </c>
      <c r="G57" s="4">
        <v>100</v>
      </c>
      <c r="H57" s="6">
        <f t="shared" si="1"/>
        <v>15.453133950970901</v>
      </c>
      <c r="I57" s="6">
        <f t="shared" si="3"/>
        <v>49.146347947193568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4" t="s">
        <v>46</v>
      </c>
      <c r="B58" s="4" t="s">
        <v>47</v>
      </c>
      <c r="C58" s="4" t="s">
        <v>11</v>
      </c>
      <c r="D58" s="5">
        <v>23.4</v>
      </c>
      <c r="E58" s="5">
        <v>77.599999999999994</v>
      </c>
      <c r="F58" s="5">
        <f t="shared" si="0"/>
        <v>30.154639175257731</v>
      </c>
      <c r="G58" s="4">
        <v>100</v>
      </c>
      <c r="H58" s="6">
        <f t="shared" si="1"/>
        <v>15.453133950970901</v>
      </c>
      <c r="I58" s="6">
        <f t="shared" si="3"/>
        <v>17.388586841008824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4" t="s">
        <v>48</v>
      </c>
      <c r="B59" s="4" t="s">
        <v>49</v>
      </c>
      <c r="C59" s="4" t="s">
        <v>9</v>
      </c>
      <c r="D59" s="5">
        <v>36</v>
      </c>
      <c r="E59" s="5">
        <v>75.400000000000006</v>
      </c>
      <c r="F59" s="5">
        <f t="shared" si="0"/>
        <v>47.745358090185675</v>
      </c>
      <c r="G59" s="4">
        <v>100</v>
      </c>
      <c r="H59" s="6">
        <f t="shared" si="1"/>
        <v>15.453133950970901</v>
      </c>
      <c r="I59" s="6">
        <f t="shared" si="3"/>
        <v>38.194466156188895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4" t="s">
        <v>48</v>
      </c>
      <c r="B60" s="4" t="s">
        <v>49</v>
      </c>
      <c r="C60" s="4" t="s">
        <v>10</v>
      </c>
      <c r="D60" s="5">
        <v>43.5</v>
      </c>
      <c r="E60" s="5">
        <v>76.8</v>
      </c>
      <c r="F60" s="5">
        <f t="shared" si="0"/>
        <v>56.640625</v>
      </c>
      <c r="G60" s="4">
        <v>100</v>
      </c>
      <c r="H60" s="6">
        <f t="shared" si="1"/>
        <v>15.453133950970901</v>
      </c>
      <c r="I60" s="6">
        <f t="shared" si="3"/>
        <v>48.715573945868428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4" t="s">
        <v>48</v>
      </c>
      <c r="B61" s="4" t="s">
        <v>49</v>
      </c>
      <c r="C61" s="4" t="s">
        <v>11</v>
      </c>
      <c r="D61" s="5">
        <v>24.9</v>
      </c>
      <c r="E61" s="5">
        <v>73.400000000000006</v>
      </c>
      <c r="F61" s="5">
        <f t="shared" si="0"/>
        <v>33.923705722070842</v>
      </c>
      <c r="G61" s="4">
        <v>100</v>
      </c>
      <c r="H61" s="6">
        <f t="shared" si="1"/>
        <v>15.453133950970901</v>
      </c>
      <c r="I61" s="6">
        <f t="shared" si="3"/>
        <v>21.846548114969487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4" t="s">
        <v>50</v>
      </c>
      <c r="B62" s="4" t="s">
        <v>51</v>
      </c>
      <c r="C62" s="4" t="s">
        <v>9</v>
      </c>
      <c r="D62" s="5">
        <v>21.4</v>
      </c>
      <c r="E62" s="5">
        <v>65.400000000000006</v>
      </c>
      <c r="F62" s="5">
        <f t="shared" si="0"/>
        <v>32.721712538226292</v>
      </c>
      <c r="G62" s="4">
        <v>100</v>
      </c>
      <c r="H62" s="6">
        <f t="shared" si="1"/>
        <v>15.453133950970901</v>
      </c>
      <c r="I62" s="6">
        <f t="shared" si="3"/>
        <v>20.424859482362443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4" t="s">
        <v>50</v>
      </c>
      <c r="B63" s="4" t="s">
        <v>51</v>
      </c>
      <c r="C63" s="4" t="s">
        <v>10</v>
      </c>
      <c r="D63" s="5">
        <v>19.5</v>
      </c>
      <c r="E63" s="5">
        <v>65.400000000000006</v>
      </c>
      <c r="F63" s="5">
        <f t="shared" si="0"/>
        <v>29.816513761467888</v>
      </c>
      <c r="G63" s="4">
        <v>100</v>
      </c>
      <c r="H63" s="6">
        <f t="shared" si="1"/>
        <v>15.453133950970901</v>
      </c>
      <c r="I63" s="6">
        <f t="shared" si="3"/>
        <v>16.988660232737189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4" t="s">
        <v>50</v>
      </c>
      <c r="B64" s="4" t="s">
        <v>51</v>
      </c>
      <c r="C64" s="4" t="s">
        <v>11</v>
      </c>
      <c r="D64" s="5">
        <v>25.7</v>
      </c>
      <c r="E64" s="5">
        <v>65.2</v>
      </c>
      <c r="F64" s="5">
        <f t="shared" si="0"/>
        <v>39.417177914110425</v>
      </c>
      <c r="G64" s="4">
        <v>100</v>
      </c>
      <c r="H64" s="6">
        <f t="shared" si="1"/>
        <v>15.453133950970901</v>
      </c>
      <c r="I64" s="6">
        <f t="shared" si="3"/>
        <v>28.344094918009937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4" t="s">
        <v>52</v>
      </c>
      <c r="B65" s="4" t="s">
        <v>53</v>
      </c>
      <c r="C65" s="4" t="s">
        <v>9</v>
      </c>
      <c r="D65" s="5">
        <v>51.6</v>
      </c>
      <c r="E65" s="5">
        <v>75.400000000000006</v>
      </c>
      <c r="F65" s="5">
        <f t="shared" si="0"/>
        <v>68.435013262599469</v>
      </c>
      <c r="G65" s="4">
        <v>100</v>
      </c>
      <c r="H65" s="6">
        <f t="shared" si="1"/>
        <v>15.453133950970901</v>
      </c>
      <c r="I65" s="6">
        <f t="shared" si="3"/>
        <v>62.665692754246081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4" t="s">
        <v>52</v>
      </c>
      <c r="B66" s="4" t="s">
        <v>53</v>
      </c>
      <c r="C66" s="4" t="s">
        <v>10</v>
      </c>
      <c r="D66" s="5">
        <v>56.2</v>
      </c>
      <c r="E66" s="5">
        <v>77.099999999999994</v>
      </c>
      <c r="F66" s="5">
        <f t="shared" si="0"/>
        <v>72.892347600518818</v>
      </c>
      <c r="G66" s="4">
        <v>100</v>
      </c>
      <c r="H66" s="6">
        <f t="shared" si="1"/>
        <v>15.453133950970901</v>
      </c>
      <c r="I66" s="6">
        <f t="shared" si="3"/>
        <v>67.937720620228163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4" t="s">
        <v>52</v>
      </c>
      <c r="B67" s="4" t="s">
        <v>53</v>
      </c>
      <c r="C67" s="4" t="s">
        <v>11</v>
      </c>
      <c r="D67" s="5">
        <v>34.700000000000003</v>
      </c>
      <c r="E67" s="5">
        <v>68.5</v>
      </c>
      <c r="F67" s="5">
        <f t="shared" si="0"/>
        <v>50.656934306569347</v>
      </c>
      <c r="G67" s="4">
        <v>100</v>
      </c>
      <c r="H67" s="6">
        <f t="shared" si="1"/>
        <v>15.453133950970901</v>
      </c>
      <c r="I67" s="6">
        <f t="shared" si="3"/>
        <v>41.638208488039766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4" t="s">
        <v>54</v>
      </c>
      <c r="B68" s="4" t="s">
        <v>55</v>
      </c>
      <c r="C68" s="4" t="s">
        <v>9</v>
      </c>
      <c r="D68" s="5">
        <v>41.7</v>
      </c>
      <c r="E68" s="5">
        <v>70.3</v>
      </c>
      <c r="F68" s="5">
        <f t="shared" si="0"/>
        <v>59.317211948790906</v>
      </c>
      <c r="G68" s="4">
        <v>100</v>
      </c>
      <c r="H68" s="6">
        <f t="shared" si="1"/>
        <v>15.453133950970901</v>
      </c>
      <c r="I68" s="6">
        <f t="shared" si="3"/>
        <v>51.881376622976227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4" t="s">
        <v>54</v>
      </c>
      <c r="B69" s="4" t="s">
        <v>55</v>
      </c>
      <c r="C69" s="4" t="s">
        <v>10</v>
      </c>
      <c r="D69" s="5">
        <v>45.8</v>
      </c>
      <c r="E69" s="5">
        <v>75</v>
      </c>
      <c r="F69" s="5">
        <f t="shared" si="0"/>
        <v>61.066666666666656</v>
      </c>
      <c r="G69" s="4">
        <v>100</v>
      </c>
      <c r="H69" s="6">
        <f t="shared" si="1"/>
        <v>15.453133950970901</v>
      </c>
      <c r="I69" s="6">
        <f t="shared" si="3"/>
        <v>53.950589592811482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4" t="s">
        <v>54</v>
      </c>
      <c r="B70" s="4" t="s">
        <v>55</v>
      </c>
      <c r="C70" s="4" t="s">
        <v>11</v>
      </c>
      <c r="D70" s="5">
        <v>37.700000000000003</v>
      </c>
      <c r="E70" s="5">
        <v>65.2</v>
      </c>
      <c r="F70" s="5">
        <f t="shared" si="0"/>
        <v>57.822085889570552</v>
      </c>
      <c r="G70" s="4">
        <v>100</v>
      </c>
      <c r="H70" s="6">
        <f t="shared" si="1"/>
        <v>15.453133950970901</v>
      </c>
      <c r="I70" s="6">
        <f t="shared" si="3"/>
        <v>50.112977474563891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4" t="s">
        <v>56</v>
      </c>
      <c r="B71" s="4" t="s">
        <v>57</v>
      </c>
      <c r="C71" s="4" t="s">
        <v>9</v>
      </c>
      <c r="D71" s="5">
        <v>47.6</v>
      </c>
      <c r="E71" s="5">
        <v>74.099999999999994</v>
      </c>
      <c r="F71" s="5">
        <f t="shared" si="0"/>
        <v>64.237516869095828</v>
      </c>
      <c r="G71" s="4">
        <v>100</v>
      </c>
      <c r="H71" s="6">
        <f t="shared" si="1"/>
        <v>15.453133950970901</v>
      </c>
      <c r="I71" s="6">
        <f t="shared" si="3"/>
        <v>57.700994960398248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4" t="s">
        <v>56</v>
      </c>
      <c r="B72" s="4" t="s">
        <v>57</v>
      </c>
      <c r="C72" s="4" t="s">
        <v>10</v>
      </c>
      <c r="D72" s="5">
        <v>54.6</v>
      </c>
      <c r="E72" s="5">
        <v>76.2</v>
      </c>
      <c r="F72" s="5">
        <f t="shared" si="0"/>
        <v>71.653543307086608</v>
      </c>
      <c r="G72" s="4">
        <v>100</v>
      </c>
      <c r="H72" s="6">
        <f t="shared" si="1"/>
        <v>15.453133950970901</v>
      </c>
      <c r="I72" s="6">
        <f t="shared" si="3"/>
        <v>66.472492692425575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4" t="s">
        <v>56</v>
      </c>
      <c r="B73" s="4" t="s">
        <v>57</v>
      </c>
      <c r="C73" s="4" t="s">
        <v>11</v>
      </c>
      <c r="D73" s="5">
        <v>31.1</v>
      </c>
      <c r="E73" s="5">
        <v>68.7</v>
      </c>
      <c r="F73" s="5">
        <f t="shared" si="0"/>
        <v>45.269286754002913</v>
      </c>
      <c r="G73" s="4">
        <v>100</v>
      </c>
      <c r="H73" s="6">
        <f t="shared" si="1"/>
        <v>15.453133950970901</v>
      </c>
      <c r="I73" s="6">
        <f t="shared" si="3"/>
        <v>35.265828523722561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4" t="s">
        <v>58</v>
      </c>
      <c r="B74" s="4" t="s">
        <v>59</v>
      </c>
      <c r="C74" s="4" t="s">
        <v>9</v>
      </c>
      <c r="D74" s="5">
        <v>13.8</v>
      </c>
      <c r="E74" s="5">
        <v>72.3</v>
      </c>
      <c r="F74" s="5">
        <f t="shared" si="0"/>
        <v>19.087136929460584</v>
      </c>
      <c r="G74" s="4">
        <v>100</v>
      </c>
      <c r="H74" s="6">
        <f t="shared" si="1"/>
        <v>15.453133950970901</v>
      </c>
      <c r="I74" s="6">
        <f t="shared" si="3"/>
        <v>4.2982113333240628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4" t="s">
        <v>58</v>
      </c>
      <c r="B75" s="4" t="s">
        <v>59</v>
      </c>
      <c r="C75" s="4" t="s">
        <v>10</v>
      </c>
      <c r="D75" s="5">
        <v>9.1999999999999993</v>
      </c>
      <c r="E75" s="5">
        <v>74.3</v>
      </c>
      <c r="F75" s="5">
        <f t="shared" si="0"/>
        <v>12.382234185733513</v>
      </c>
      <c r="G75" s="4">
        <v>100</v>
      </c>
      <c r="H75" s="6">
        <f t="shared" si="1"/>
        <v>15.453133950970901</v>
      </c>
      <c r="I75" s="6">
        <v>0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4" t="s">
        <v>58</v>
      </c>
      <c r="B76" s="4" t="s">
        <v>59</v>
      </c>
      <c r="C76" s="4" t="s">
        <v>11</v>
      </c>
      <c r="D76" s="5">
        <v>13.9</v>
      </c>
      <c r="E76" s="5">
        <v>72.3</v>
      </c>
      <c r="F76" s="5">
        <f t="shared" si="0"/>
        <v>19.22544951590595</v>
      </c>
      <c r="G76" s="4">
        <v>100</v>
      </c>
      <c r="H76" s="6">
        <f t="shared" si="1"/>
        <v>15.453133950970901</v>
      </c>
      <c r="I76" s="6">
        <f t="shared" ref="I76:I106" si="4">((F76-H76)/(G76-H76))*100</f>
        <v>4.4618041344636792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4" t="s">
        <v>60</v>
      </c>
      <c r="B77" s="4" t="s">
        <v>61</v>
      </c>
      <c r="C77" s="4" t="s">
        <v>9</v>
      </c>
      <c r="D77" s="5">
        <v>33.200000000000003</v>
      </c>
      <c r="E77" s="5">
        <v>80.099999999999994</v>
      </c>
      <c r="F77" s="5">
        <f t="shared" si="0"/>
        <v>41.44818976279651</v>
      </c>
      <c r="G77" s="4">
        <v>100</v>
      </c>
      <c r="H77" s="6">
        <f t="shared" si="1"/>
        <v>15.453133950970901</v>
      </c>
      <c r="I77" s="6">
        <f t="shared" si="4"/>
        <v>30.746326891349192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4" t="s">
        <v>60</v>
      </c>
      <c r="B78" s="4" t="s">
        <v>61</v>
      </c>
      <c r="C78" s="4" t="s">
        <v>10</v>
      </c>
      <c r="D78" s="5">
        <v>34.799999999999997</v>
      </c>
      <c r="E78" s="5">
        <v>80.8</v>
      </c>
      <c r="F78" s="5">
        <f t="shared" si="0"/>
        <v>43.069306930693067</v>
      </c>
      <c r="G78" s="4">
        <v>100</v>
      </c>
      <c r="H78" s="6">
        <f t="shared" si="1"/>
        <v>15.453133950970901</v>
      </c>
      <c r="I78" s="6">
        <f t="shared" si="4"/>
        <v>32.663745293299726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4" t="s">
        <v>60</v>
      </c>
      <c r="B79" s="4" t="s">
        <v>61</v>
      </c>
      <c r="C79" s="4" t="s">
        <v>11</v>
      </c>
      <c r="D79" s="5">
        <v>24.9</v>
      </c>
      <c r="E79" s="5">
        <v>76.7</v>
      </c>
      <c r="F79" s="5">
        <f t="shared" si="0"/>
        <v>32.464146023468054</v>
      </c>
      <c r="G79" s="4">
        <v>100</v>
      </c>
      <c r="H79" s="6">
        <f t="shared" si="1"/>
        <v>15.453133950970901</v>
      </c>
      <c r="I79" s="6">
        <f t="shared" si="4"/>
        <v>20.120216002604273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4" t="s">
        <v>62</v>
      </c>
      <c r="B80" s="4" t="s">
        <v>63</v>
      </c>
      <c r="C80" s="4" t="s">
        <v>9</v>
      </c>
      <c r="D80" s="5">
        <v>29.3</v>
      </c>
      <c r="E80" s="5">
        <v>76.900000000000006</v>
      </c>
      <c r="F80" s="5">
        <f t="shared" si="0"/>
        <v>38.101430429128733</v>
      </c>
      <c r="G80" s="4">
        <v>100</v>
      </c>
      <c r="H80" s="6">
        <f t="shared" si="1"/>
        <v>15.453133950970901</v>
      </c>
      <c r="I80" s="6">
        <f t="shared" si="4"/>
        <v>26.78786043355408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4" t="s">
        <v>62</v>
      </c>
      <c r="B81" s="4" t="s">
        <v>63</v>
      </c>
      <c r="C81" s="4" t="s">
        <v>10</v>
      </c>
      <c r="D81" s="5">
        <v>32.200000000000003</v>
      </c>
      <c r="E81" s="5">
        <v>84.9</v>
      </c>
      <c r="F81" s="5">
        <f t="shared" si="0"/>
        <v>37.926972909305064</v>
      </c>
      <c r="G81" s="4">
        <v>100</v>
      </c>
      <c r="H81" s="6">
        <f t="shared" si="1"/>
        <v>15.453133950970901</v>
      </c>
      <c r="I81" s="6">
        <f t="shared" si="4"/>
        <v>26.581516274419307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4" t="s">
        <v>62</v>
      </c>
      <c r="B82" s="4" t="s">
        <v>63</v>
      </c>
      <c r="C82" s="4" t="s">
        <v>11</v>
      </c>
      <c r="D82" s="5">
        <v>27.4</v>
      </c>
      <c r="E82" s="5">
        <v>71.8</v>
      </c>
      <c r="F82" s="5">
        <f t="shared" si="0"/>
        <v>38.16155988857939</v>
      </c>
      <c r="G82" s="4">
        <v>100</v>
      </c>
      <c r="H82" s="6">
        <f t="shared" si="1"/>
        <v>15.453133950970901</v>
      </c>
      <c r="I82" s="6">
        <f t="shared" si="4"/>
        <v>26.858980112213469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4" t="s">
        <v>64</v>
      </c>
      <c r="B83" s="4" t="s">
        <v>65</v>
      </c>
      <c r="C83" s="4" t="s">
        <v>9</v>
      </c>
      <c r="D83" s="5">
        <v>23.1</v>
      </c>
      <c r="E83" s="5">
        <v>77.2</v>
      </c>
      <c r="F83" s="5">
        <f t="shared" si="0"/>
        <v>29.922279792746114</v>
      </c>
      <c r="G83" s="4">
        <v>100</v>
      </c>
      <c r="H83" s="6">
        <f t="shared" si="1"/>
        <v>15.453133950970901</v>
      </c>
      <c r="I83" s="6">
        <f t="shared" si="4"/>
        <v>17.11375775109688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4" t="s">
        <v>64</v>
      </c>
      <c r="B84" s="4" t="s">
        <v>65</v>
      </c>
      <c r="C84" s="4" t="s">
        <v>10</v>
      </c>
      <c r="D84" s="5">
        <v>24</v>
      </c>
      <c r="E84" s="5">
        <v>77.099999999999994</v>
      </c>
      <c r="F84" s="5">
        <f t="shared" si="0"/>
        <v>31.1284046692607</v>
      </c>
      <c r="G84" s="4">
        <v>100</v>
      </c>
      <c r="H84" s="6">
        <f t="shared" si="1"/>
        <v>15.453133950970901</v>
      </c>
      <c r="I84" s="6">
        <f t="shared" si="4"/>
        <v>18.540333250436085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4" t="s">
        <v>64</v>
      </c>
      <c r="B85" s="4" t="s">
        <v>65</v>
      </c>
      <c r="C85" s="4" t="s">
        <v>11</v>
      </c>
      <c r="D85" s="5">
        <v>21.5</v>
      </c>
      <c r="E85" s="5">
        <v>77.400000000000006</v>
      </c>
      <c r="F85" s="5">
        <f t="shared" si="0"/>
        <v>27.777777777777775</v>
      </c>
      <c r="G85" s="4">
        <v>100</v>
      </c>
      <c r="H85" s="6">
        <f t="shared" si="1"/>
        <v>15.453133950970901</v>
      </c>
      <c r="I85" s="6">
        <f t="shared" si="4"/>
        <v>14.577292338263327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4" t="s">
        <v>66</v>
      </c>
      <c r="B86" s="4" t="s">
        <v>67</v>
      </c>
      <c r="C86" s="4" t="s">
        <v>9</v>
      </c>
      <c r="D86" s="5">
        <v>39.9</v>
      </c>
      <c r="E86" s="5">
        <v>75.7</v>
      </c>
      <c r="F86" s="5">
        <f t="shared" si="0"/>
        <v>52.708058124174372</v>
      </c>
      <c r="G86" s="4">
        <v>100</v>
      </c>
      <c r="H86" s="6">
        <f t="shared" si="1"/>
        <v>15.453133950970901</v>
      </c>
      <c r="I86" s="6">
        <f t="shared" si="4"/>
        <v>44.064228414568532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4" t="s">
        <v>66</v>
      </c>
      <c r="B87" s="4" t="s">
        <v>67</v>
      </c>
      <c r="C87" s="4" t="s">
        <v>10</v>
      </c>
      <c r="D87" s="5">
        <v>46.5</v>
      </c>
      <c r="E87" s="5">
        <v>76.8</v>
      </c>
      <c r="F87" s="5">
        <f t="shared" si="0"/>
        <v>60.546875</v>
      </c>
      <c r="G87" s="4">
        <v>100</v>
      </c>
      <c r="H87" s="6">
        <f t="shared" si="1"/>
        <v>15.453133950970901</v>
      </c>
      <c r="I87" s="6">
        <f t="shared" si="4"/>
        <v>53.335792509303701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4" t="s">
        <v>66</v>
      </c>
      <c r="B88" s="4" t="s">
        <v>67</v>
      </c>
      <c r="C88" s="4" t="s">
        <v>11</v>
      </c>
      <c r="D88" s="5">
        <v>17.8</v>
      </c>
      <c r="E88" s="5">
        <v>72.3</v>
      </c>
      <c r="F88" s="5">
        <f t="shared" si="0"/>
        <v>24.619640387275243</v>
      </c>
      <c r="G88" s="4">
        <v>100</v>
      </c>
      <c r="H88" s="6">
        <f t="shared" si="1"/>
        <v>15.453133950970901</v>
      </c>
      <c r="I88" s="6">
        <f t="shared" si="4"/>
        <v>10.84192337890874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4" t="s">
        <v>68</v>
      </c>
      <c r="B89" s="4" t="s">
        <v>69</v>
      </c>
      <c r="C89" s="4" t="s">
        <v>9</v>
      </c>
      <c r="D89" s="5">
        <v>61.1</v>
      </c>
      <c r="E89" s="5">
        <v>82.5</v>
      </c>
      <c r="F89" s="5">
        <f t="shared" si="0"/>
        <v>74.060606060606062</v>
      </c>
      <c r="G89" s="4">
        <v>100</v>
      </c>
      <c r="H89" s="6">
        <f t="shared" si="1"/>
        <v>15.453133950970901</v>
      </c>
      <c r="I89" s="6">
        <f t="shared" si="4"/>
        <v>69.31950863281962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4" t="s">
        <v>68</v>
      </c>
      <c r="B90" s="4" t="s">
        <v>69</v>
      </c>
      <c r="C90" s="4" t="s">
        <v>10</v>
      </c>
      <c r="D90" s="5">
        <v>69.099999999999994</v>
      </c>
      <c r="E90" s="5">
        <v>82.2</v>
      </c>
      <c r="F90" s="5">
        <f t="shared" si="0"/>
        <v>84.063260340632596</v>
      </c>
      <c r="G90" s="4">
        <v>100</v>
      </c>
      <c r="H90" s="6">
        <f t="shared" si="1"/>
        <v>15.453133950970901</v>
      </c>
      <c r="I90" s="6">
        <f t="shared" si="4"/>
        <v>81.150407573799839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4" t="s">
        <v>68</v>
      </c>
      <c r="B91" s="4" t="s">
        <v>69</v>
      </c>
      <c r="C91" s="4" t="s">
        <v>11</v>
      </c>
      <c r="D91" s="5">
        <v>38.1</v>
      </c>
      <c r="E91" s="5">
        <v>83.5</v>
      </c>
      <c r="F91" s="5">
        <f t="shared" si="0"/>
        <v>45.628742514970064</v>
      </c>
      <c r="G91" s="4">
        <v>100</v>
      </c>
      <c r="H91" s="6">
        <f t="shared" si="1"/>
        <v>15.453133950970901</v>
      </c>
      <c r="I91" s="6">
        <f t="shared" si="4"/>
        <v>35.69098415368844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4" t="s">
        <v>70</v>
      </c>
      <c r="B92" s="4" t="s">
        <v>71</v>
      </c>
      <c r="C92" s="4" t="s">
        <v>9</v>
      </c>
      <c r="D92" s="5">
        <v>43</v>
      </c>
      <c r="E92" s="5">
        <v>78.5</v>
      </c>
      <c r="F92" s="5">
        <f t="shared" si="0"/>
        <v>54.777070063694268</v>
      </c>
      <c r="G92" s="4">
        <v>100</v>
      </c>
      <c r="H92" s="6">
        <f t="shared" si="1"/>
        <v>15.453133950970901</v>
      </c>
      <c r="I92" s="6">
        <f t="shared" si="4"/>
        <v>46.511405981528924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4" t="s">
        <v>70</v>
      </c>
      <c r="B93" s="4" t="s">
        <v>71</v>
      </c>
      <c r="C93" s="4" t="s">
        <v>10</v>
      </c>
      <c r="D93" s="5">
        <v>52.4</v>
      </c>
      <c r="E93" s="5">
        <v>79.3</v>
      </c>
      <c r="F93" s="5">
        <f t="shared" si="0"/>
        <v>66.078184110970994</v>
      </c>
      <c r="G93" s="4">
        <v>100</v>
      </c>
      <c r="H93" s="6">
        <f t="shared" si="1"/>
        <v>15.453133950970901</v>
      </c>
      <c r="I93" s="6">
        <f t="shared" si="4"/>
        <v>59.878091910163064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4" t="s">
        <v>70</v>
      </c>
      <c r="B94" s="4" t="s">
        <v>71</v>
      </c>
      <c r="C94" s="4" t="s">
        <v>11</v>
      </c>
      <c r="D94" s="5">
        <v>31.6</v>
      </c>
      <c r="E94" s="5">
        <v>77.5</v>
      </c>
      <c r="F94" s="5">
        <f t="shared" si="0"/>
        <v>40.774193548387103</v>
      </c>
      <c r="G94" s="4">
        <v>100</v>
      </c>
      <c r="H94" s="6">
        <f t="shared" si="1"/>
        <v>15.453133950970901</v>
      </c>
      <c r="I94" s="6">
        <f t="shared" si="4"/>
        <v>29.949140377045332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4" t="s">
        <v>72</v>
      </c>
      <c r="B95" s="4" t="s">
        <v>73</v>
      </c>
      <c r="C95" s="4" t="s">
        <v>9</v>
      </c>
      <c r="D95" s="5">
        <v>30.8</v>
      </c>
      <c r="E95" s="5">
        <v>80.599999999999994</v>
      </c>
      <c r="F95" s="5">
        <f t="shared" si="0"/>
        <v>38.213399503722087</v>
      </c>
      <c r="G95" s="4">
        <v>100</v>
      </c>
      <c r="H95" s="6">
        <f t="shared" si="1"/>
        <v>15.453133950970901</v>
      </c>
      <c r="I95" s="6">
        <f t="shared" si="4"/>
        <v>26.920294762377601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4" t="s">
        <v>72</v>
      </c>
      <c r="B96" s="4" t="s">
        <v>73</v>
      </c>
      <c r="C96" s="4" t="s">
        <v>10</v>
      </c>
      <c r="D96" s="5">
        <v>32.799999999999997</v>
      </c>
      <c r="E96" s="5">
        <v>82</v>
      </c>
      <c r="F96" s="5">
        <f t="shared" si="0"/>
        <v>40</v>
      </c>
      <c r="G96" s="4">
        <v>100</v>
      </c>
      <c r="H96" s="6">
        <f t="shared" si="1"/>
        <v>15.453133950970901</v>
      </c>
      <c r="I96" s="6">
        <f t="shared" si="4"/>
        <v>29.03344286563415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4" t="s">
        <v>72</v>
      </c>
      <c r="B97" s="4" t="s">
        <v>73</v>
      </c>
      <c r="C97" s="4" t="s">
        <v>11</v>
      </c>
      <c r="D97" s="5">
        <v>23.3</v>
      </c>
      <c r="E97" s="5">
        <v>74.900000000000006</v>
      </c>
      <c r="F97" s="5">
        <f t="shared" si="0"/>
        <v>31.108144192256344</v>
      </c>
      <c r="G97" s="4">
        <v>100</v>
      </c>
      <c r="H97" s="6">
        <f t="shared" si="1"/>
        <v>15.453133950970901</v>
      </c>
      <c r="I97" s="6">
        <f t="shared" si="4"/>
        <v>18.516369645454432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4" t="s">
        <v>74</v>
      </c>
      <c r="B98" s="4" t="s">
        <v>75</v>
      </c>
      <c r="C98" s="4" t="s">
        <v>9</v>
      </c>
      <c r="D98" s="5">
        <v>22.6</v>
      </c>
      <c r="E98" s="5">
        <v>77.3</v>
      </c>
      <c r="F98" s="5">
        <f t="shared" si="0"/>
        <v>29.236739974126781</v>
      </c>
      <c r="G98" s="4">
        <v>100</v>
      </c>
      <c r="H98" s="6">
        <f t="shared" si="1"/>
        <v>15.453133950970901</v>
      </c>
      <c r="I98" s="6">
        <f t="shared" si="4"/>
        <v>16.302917739331352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4" t="s">
        <v>74</v>
      </c>
      <c r="B99" s="4" t="s">
        <v>75</v>
      </c>
      <c r="C99" s="4" t="s">
        <v>10</v>
      </c>
      <c r="D99" s="5">
        <v>36.5</v>
      </c>
      <c r="E99" s="5">
        <v>73.099999999999994</v>
      </c>
      <c r="F99" s="5">
        <f t="shared" si="0"/>
        <v>49.931600547195629</v>
      </c>
      <c r="G99" s="4">
        <v>100</v>
      </c>
      <c r="H99" s="6">
        <f t="shared" si="1"/>
        <v>15.453133950970901</v>
      </c>
      <c r="I99" s="6">
        <f t="shared" si="4"/>
        <v>40.780301160105111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4" t="s">
        <v>74</v>
      </c>
      <c r="B100" s="4" t="s">
        <v>75</v>
      </c>
      <c r="C100" s="4" t="s">
        <v>11</v>
      </c>
      <c r="D100" s="5">
        <v>13.1</v>
      </c>
      <c r="E100" s="5">
        <v>73.400000000000006</v>
      </c>
      <c r="F100" s="5">
        <f t="shared" si="0"/>
        <v>17.847411444141688</v>
      </c>
      <c r="G100" s="4">
        <v>100</v>
      </c>
      <c r="H100" s="6">
        <f t="shared" si="1"/>
        <v>15.453133950970901</v>
      </c>
      <c r="I100" s="6">
        <f t="shared" si="4"/>
        <v>2.8318938419105146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4" t="s">
        <v>76</v>
      </c>
      <c r="B101" s="4" t="s">
        <v>77</v>
      </c>
      <c r="C101" s="4" t="s">
        <v>9</v>
      </c>
      <c r="D101" s="5">
        <v>31.5</v>
      </c>
      <c r="E101" s="5">
        <v>72.5</v>
      </c>
      <c r="F101" s="5">
        <f t="shared" si="0"/>
        <v>43.448275862068961</v>
      </c>
      <c r="G101" s="4">
        <v>100</v>
      </c>
      <c r="H101" s="6">
        <f t="shared" si="1"/>
        <v>15.453133950970901</v>
      </c>
      <c r="I101" s="6">
        <f t="shared" si="4"/>
        <v>33.111980631977012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4" t="s">
        <v>76</v>
      </c>
      <c r="B102" s="4" t="s">
        <v>77</v>
      </c>
      <c r="C102" s="4" t="s">
        <v>10</v>
      </c>
      <c r="D102" s="5">
        <v>25.1</v>
      </c>
      <c r="E102" s="5">
        <v>78.400000000000006</v>
      </c>
      <c r="F102" s="5">
        <f t="shared" si="0"/>
        <v>32.015306122448976</v>
      </c>
      <c r="G102" s="4">
        <v>100</v>
      </c>
      <c r="H102" s="6">
        <f t="shared" si="1"/>
        <v>15.453133950970901</v>
      </c>
      <c r="I102" s="6">
        <f t="shared" si="4"/>
        <v>19.589338961273384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4" t="s">
        <v>76</v>
      </c>
      <c r="B103" s="4" t="s">
        <v>77</v>
      </c>
      <c r="C103" s="4" t="s">
        <v>11</v>
      </c>
      <c r="D103" s="5">
        <v>19.3</v>
      </c>
      <c r="E103" s="5">
        <v>71.099999999999994</v>
      </c>
      <c r="F103" s="5">
        <f t="shared" si="0"/>
        <v>27.144866385372719</v>
      </c>
      <c r="G103" s="4">
        <v>100</v>
      </c>
      <c r="H103" s="6">
        <f t="shared" si="1"/>
        <v>15.453133950970901</v>
      </c>
      <c r="I103" s="6">
        <f t="shared" si="4"/>
        <v>13.828699963428251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4" t="s">
        <v>78</v>
      </c>
      <c r="B104" s="4" t="s">
        <v>79</v>
      </c>
      <c r="C104" s="4" t="s">
        <v>9</v>
      </c>
      <c r="D104" s="5">
        <v>28.7</v>
      </c>
      <c r="E104" s="5">
        <v>81.7</v>
      </c>
      <c r="F104" s="5">
        <f t="shared" si="0"/>
        <v>35.128518971848223</v>
      </c>
      <c r="G104" s="4">
        <v>100</v>
      </c>
      <c r="H104" s="6">
        <f t="shared" si="1"/>
        <v>15.453133950970901</v>
      </c>
      <c r="I104" s="6">
        <f t="shared" si="4"/>
        <v>23.27157225374561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4" t="s">
        <v>78</v>
      </c>
      <c r="B105" s="4" t="s">
        <v>79</v>
      </c>
      <c r="C105" s="4" t="s">
        <v>10</v>
      </c>
      <c r="D105" s="5">
        <v>30.1</v>
      </c>
      <c r="E105" s="5">
        <v>83.7</v>
      </c>
      <c r="F105" s="5">
        <f t="shared" si="0"/>
        <v>35.961768219832734</v>
      </c>
      <c r="G105" s="4">
        <v>100</v>
      </c>
      <c r="H105" s="6">
        <f t="shared" si="1"/>
        <v>15.453133950970901</v>
      </c>
      <c r="I105" s="6">
        <f t="shared" si="4"/>
        <v>24.257119426483282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4" t="s">
        <v>78</v>
      </c>
      <c r="B106" s="4" t="s">
        <v>79</v>
      </c>
      <c r="C106" s="4" t="s">
        <v>11</v>
      </c>
      <c r="D106" s="5">
        <v>25.5</v>
      </c>
      <c r="E106" s="5">
        <v>76.900000000000006</v>
      </c>
      <c r="F106" s="5">
        <f t="shared" si="0"/>
        <v>33.159947984395316</v>
      </c>
      <c r="G106" s="4">
        <v>100</v>
      </c>
      <c r="H106" s="6">
        <f t="shared" si="1"/>
        <v>15.453133950970901</v>
      </c>
      <c r="I106" s="6">
        <f t="shared" si="4"/>
        <v>20.943193829510083</v>
      </c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D107" s="8"/>
      <c r="E107" s="8"/>
      <c r="F107" s="8"/>
    </row>
    <row r="108" spans="1:26" ht="15.75" customHeight="1" x14ac:dyDescent="0.35">
      <c r="D108" s="8"/>
      <c r="E108" s="8"/>
      <c r="F108" s="8"/>
    </row>
    <row r="109" spans="1:26" ht="15.75" customHeight="1" x14ac:dyDescent="0.35">
      <c r="D109" s="8"/>
      <c r="E109" s="8"/>
      <c r="F109" s="8"/>
    </row>
    <row r="110" spans="1:26" ht="15.75" customHeight="1" x14ac:dyDescent="0.35">
      <c r="D110" s="8"/>
      <c r="E110" s="8"/>
      <c r="F110" s="8"/>
    </row>
    <row r="111" spans="1:26" ht="15.75" customHeight="1" x14ac:dyDescent="0.35">
      <c r="D111" s="8"/>
      <c r="E111" s="8"/>
      <c r="F111" s="8"/>
    </row>
    <row r="112" spans="1:26" ht="15.75" customHeight="1" x14ac:dyDescent="0.35">
      <c r="D112" s="8"/>
      <c r="E112" s="8"/>
      <c r="F112" s="8"/>
    </row>
    <row r="113" spans="4:6" ht="15.75" customHeight="1" x14ac:dyDescent="0.35">
      <c r="D113" s="8"/>
      <c r="E113" s="8"/>
      <c r="F113" s="8"/>
    </row>
    <row r="114" spans="4:6" ht="15.75" customHeight="1" x14ac:dyDescent="0.35">
      <c r="D114" s="8"/>
      <c r="E114" s="8"/>
      <c r="F114" s="8"/>
    </row>
    <row r="115" spans="4:6" ht="15.75" customHeight="1" x14ac:dyDescent="0.35">
      <c r="D115" s="8"/>
      <c r="E115" s="8"/>
      <c r="F115" s="8"/>
    </row>
    <row r="116" spans="4:6" ht="15.75" customHeight="1" x14ac:dyDescent="0.35">
      <c r="D116" s="8"/>
      <c r="E116" s="8"/>
      <c r="F116" s="8"/>
    </row>
    <row r="117" spans="4:6" ht="15.75" customHeight="1" x14ac:dyDescent="0.35">
      <c r="D117" s="8"/>
      <c r="E117" s="8"/>
      <c r="F117" s="8"/>
    </row>
    <row r="118" spans="4:6" ht="15.75" customHeight="1" x14ac:dyDescent="0.35">
      <c r="D118" s="8"/>
      <c r="E118" s="8"/>
      <c r="F118" s="8"/>
    </row>
    <row r="119" spans="4:6" ht="15.75" customHeight="1" x14ac:dyDescent="0.35">
      <c r="D119" s="8"/>
      <c r="E119" s="8"/>
      <c r="F119" s="8"/>
    </row>
    <row r="120" spans="4:6" ht="15.75" customHeight="1" x14ac:dyDescent="0.35">
      <c r="D120" s="8"/>
      <c r="E120" s="8"/>
      <c r="F120" s="8"/>
    </row>
    <row r="121" spans="4:6" ht="15.75" customHeight="1" x14ac:dyDescent="0.35">
      <c r="D121" s="8"/>
      <c r="E121" s="8"/>
      <c r="F121" s="8"/>
    </row>
    <row r="122" spans="4:6" ht="15.75" customHeight="1" x14ac:dyDescent="0.35">
      <c r="D122" s="8"/>
      <c r="E122" s="8"/>
      <c r="F122" s="8"/>
    </row>
    <row r="123" spans="4:6" ht="15.75" customHeight="1" x14ac:dyDescent="0.35">
      <c r="D123" s="8"/>
      <c r="E123" s="8"/>
      <c r="F123" s="8"/>
    </row>
    <row r="124" spans="4:6" ht="15.75" customHeight="1" x14ac:dyDescent="0.35">
      <c r="D124" s="8"/>
      <c r="E124" s="8"/>
      <c r="F124" s="8"/>
    </row>
    <row r="125" spans="4:6" ht="15.75" customHeight="1" x14ac:dyDescent="0.35">
      <c r="D125" s="8"/>
      <c r="E125" s="8"/>
      <c r="F125" s="8"/>
    </row>
    <row r="126" spans="4:6" ht="15.75" customHeight="1" x14ac:dyDescent="0.35">
      <c r="D126" s="8"/>
      <c r="E126" s="8"/>
      <c r="F126" s="8"/>
    </row>
    <row r="127" spans="4:6" ht="15.75" customHeight="1" x14ac:dyDescent="0.35">
      <c r="D127" s="8"/>
      <c r="E127" s="8"/>
      <c r="F127" s="8"/>
    </row>
    <row r="128" spans="4:6" ht="15.75" customHeight="1" x14ac:dyDescent="0.35">
      <c r="D128" s="8"/>
      <c r="E128" s="8"/>
      <c r="F128" s="8"/>
    </row>
    <row r="129" spans="4:6" ht="15.75" customHeight="1" x14ac:dyDescent="0.35">
      <c r="D129" s="8"/>
      <c r="E129" s="8"/>
      <c r="F129" s="8"/>
    </row>
    <row r="130" spans="4:6" ht="15.75" customHeight="1" x14ac:dyDescent="0.35">
      <c r="D130" s="8"/>
      <c r="E130" s="8"/>
      <c r="F130" s="8"/>
    </row>
    <row r="131" spans="4:6" ht="15.75" customHeight="1" x14ac:dyDescent="0.35">
      <c r="D131" s="8"/>
      <c r="E131" s="8"/>
      <c r="F131" s="8"/>
    </row>
    <row r="132" spans="4:6" ht="15.75" customHeight="1" x14ac:dyDescent="0.35">
      <c r="D132" s="8"/>
      <c r="E132" s="8"/>
      <c r="F132" s="8"/>
    </row>
    <row r="133" spans="4:6" ht="15.75" customHeight="1" x14ac:dyDescent="0.35">
      <c r="D133" s="8"/>
      <c r="E133" s="8"/>
      <c r="F133" s="8"/>
    </row>
    <row r="134" spans="4:6" ht="15.75" customHeight="1" x14ac:dyDescent="0.35">
      <c r="D134" s="8"/>
      <c r="E134" s="8"/>
      <c r="F134" s="8"/>
    </row>
    <row r="135" spans="4:6" ht="15.75" customHeight="1" x14ac:dyDescent="0.35">
      <c r="D135" s="8"/>
      <c r="E135" s="8"/>
      <c r="F135" s="8"/>
    </row>
    <row r="136" spans="4:6" ht="15.75" customHeight="1" x14ac:dyDescent="0.35">
      <c r="D136" s="8"/>
      <c r="E136" s="8"/>
      <c r="F136" s="8"/>
    </row>
    <row r="137" spans="4:6" ht="15.75" customHeight="1" x14ac:dyDescent="0.35">
      <c r="D137" s="8"/>
      <c r="E137" s="8"/>
      <c r="F137" s="8"/>
    </row>
    <row r="138" spans="4:6" ht="15.75" customHeight="1" x14ac:dyDescent="0.35">
      <c r="D138" s="8"/>
      <c r="E138" s="8"/>
      <c r="F138" s="8"/>
    </row>
    <row r="139" spans="4:6" ht="15.75" customHeight="1" x14ac:dyDescent="0.35">
      <c r="D139" s="8"/>
      <c r="E139" s="8"/>
      <c r="F139" s="8"/>
    </row>
    <row r="140" spans="4:6" ht="15.75" customHeight="1" x14ac:dyDescent="0.35">
      <c r="D140" s="8"/>
      <c r="E140" s="8"/>
      <c r="F140" s="8"/>
    </row>
    <row r="141" spans="4:6" ht="15.75" customHeight="1" x14ac:dyDescent="0.35">
      <c r="D141" s="8"/>
      <c r="E141" s="8"/>
      <c r="F141" s="8"/>
    </row>
    <row r="142" spans="4:6" ht="15.75" customHeight="1" x14ac:dyDescent="0.35">
      <c r="D142" s="8"/>
      <c r="E142" s="8"/>
      <c r="F142" s="8"/>
    </row>
    <row r="143" spans="4:6" ht="15.75" customHeight="1" x14ac:dyDescent="0.35">
      <c r="D143" s="8"/>
      <c r="E143" s="8"/>
      <c r="F143" s="8"/>
    </row>
    <row r="144" spans="4:6" ht="15.75" customHeight="1" x14ac:dyDescent="0.35">
      <c r="D144" s="8"/>
      <c r="E144" s="8"/>
      <c r="F144" s="8"/>
    </row>
    <row r="145" spans="4:6" ht="15.75" customHeight="1" x14ac:dyDescent="0.35">
      <c r="D145" s="8"/>
      <c r="E145" s="8"/>
      <c r="F145" s="8"/>
    </row>
    <row r="146" spans="4:6" ht="15.75" customHeight="1" x14ac:dyDescent="0.35">
      <c r="D146" s="8"/>
      <c r="E146" s="8"/>
      <c r="F146" s="8"/>
    </row>
    <row r="147" spans="4:6" ht="15.75" customHeight="1" x14ac:dyDescent="0.35">
      <c r="D147" s="8"/>
      <c r="E147" s="8"/>
      <c r="F147" s="8"/>
    </row>
    <row r="148" spans="4:6" ht="15.75" customHeight="1" x14ac:dyDescent="0.35">
      <c r="D148" s="8"/>
      <c r="E148" s="8"/>
      <c r="F148" s="8"/>
    </row>
    <row r="149" spans="4:6" ht="15.75" customHeight="1" x14ac:dyDescent="0.35">
      <c r="D149" s="8"/>
      <c r="E149" s="8"/>
      <c r="F149" s="8"/>
    </row>
    <row r="150" spans="4:6" ht="15.75" customHeight="1" x14ac:dyDescent="0.35">
      <c r="D150" s="8"/>
      <c r="E150" s="8"/>
      <c r="F150" s="8"/>
    </row>
    <row r="151" spans="4:6" ht="15.75" customHeight="1" x14ac:dyDescent="0.35">
      <c r="D151" s="8"/>
      <c r="E151" s="8"/>
      <c r="F151" s="8"/>
    </row>
    <row r="152" spans="4:6" ht="15.75" customHeight="1" x14ac:dyDescent="0.35">
      <c r="D152" s="8"/>
      <c r="E152" s="8"/>
      <c r="F152" s="8"/>
    </row>
    <row r="153" spans="4:6" ht="15.75" customHeight="1" x14ac:dyDescent="0.35">
      <c r="D153" s="8"/>
      <c r="E153" s="8"/>
      <c r="F153" s="8"/>
    </row>
    <row r="154" spans="4:6" ht="15.75" customHeight="1" x14ac:dyDescent="0.35">
      <c r="D154" s="8"/>
      <c r="E154" s="8"/>
      <c r="F154" s="8"/>
    </row>
    <row r="155" spans="4:6" ht="15.75" customHeight="1" x14ac:dyDescent="0.35">
      <c r="D155" s="8"/>
      <c r="E155" s="8"/>
      <c r="F155" s="8"/>
    </row>
    <row r="156" spans="4:6" ht="15.75" customHeight="1" x14ac:dyDescent="0.35">
      <c r="D156" s="8"/>
      <c r="E156" s="8"/>
      <c r="F156" s="8"/>
    </row>
    <row r="157" spans="4:6" ht="15.75" customHeight="1" x14ac:dyDescent="0.35">
      <c r="D157" s="8"/>
      <c r="E157" s="8"/>
      <c r="F157" s="8"/>
    </row>
    <row r="158" spans="4:6" ht="15.75" customHeight="1" x14ac:dyDescent="0.35">
      <c r="D158" s="8"/>
      <c r="E158" s="8"/>
      <c r="F158" s="8"/>
    </row>
    <row r="159" spans="4:6" ht="15.75" customHeight="1" x14ac:dyDescent="0.35">
      <c r="D159" s="8"/>
      <c r="E159" s="8"/>
      <c r="F159" s="8"/>
    </row>
    <row r="160" spans="4:6" ht="15.75" customHeight="1" x14ac:dyDescent="0.35">
      <c r="D160" s="8"/>
      <c r="E160" s="8"/>
      <c r="F160" s="8"/>
    </row>
    <row r="161" spans="4:6" ht="15.75" customHeight="1" x14ac:dyDescent="0.35">
      <c r="D161" s="8"/>
      <c r="E161" s="8"/>
      <c r="F161" s="8"/>
    </row>
    <row r="162" spans="4:6" ht="15.75" customHeight="1" x14ac:dyDescent="0.35">
      <c r="D162" s="8"/>
      <c r="E162" s="8"/>
      <c r="F162" s="8"/>
    </row>
    <row r="163" spans="4:6" ht="15.75" customHeight="1" x14ac:dyDescent="0.35">
      <c r="D163" s="8"/>
      <c r="E163" s="8"/>
      <c r="F163" s="8"/>
    </row>
    <row r="164" spans="4:6" ht="15.75" customHeight="1" x14ac:dyDescent="0.35">
      <c r="D164" s="8"/>
      <c r="E164" s="8"/>
      <c r="F164" s="8"/>
    </row>
    <row r="165" spans="4:6" ht="15.75" customHeight="1" x14ac:dyDescent="0.35">
      <c r="D165" s="8"/>
      <c r="E165" s="8"/>
      <c r="F165" s="8"/>
    </row>
    <row r="166" spans="4:6" ht="15.75" customHeight="1" x14ac:dyDescent="0.35">
      <c r="D166" s="8"/>
      <c r="E166" s="8"/>
      <c r="F166" s="8"/>
    </row>
    <row r="167" spans="4:6" ht="15.75" customHeight="1" x14ac:dyDescent="0.35">
      <c r="D167" s="8"/>
      <c r="E167" s="8"/>
      <c r="F167" s="8"/>
    </row>
    <row r="168" spans="4:6" ht="15.75" customHeight="1" x14ac:dyDescent="0.35">
      <c r="D168" s="8"/>
      <c r="E168" s="8"/>
      <c r="F168" s="8"/>
    </row>
    <row r="169" spans="4:6" ht="15.75" customHeight="1" x14ac:dyDescent="0.35">
      <c r="D169" s="8"/>
      <c r="E169" s="8"/>
      <c r="F169" s="8"/>
    </row>
    <row r="170" spans="4:6" ht="15.75" customHeight="1" x14ac:dyDescent="0.35">
      <c r="D170" s="8"/>
      <c r="E170" s="8"/>
      <c r="F170" s="8"/>
    </row>
    <row r="171" spans="4:6" ht="15.75" customHeight="1" x14ac:dyDescent="0.35">
      <c r="D171" s="8"/>
      <c r="E171" s="8"/>
      <c r="F171" s="8"/>
    </row>
    <row r="172" spans="4:6" ht="15.75" customHeight="1" x14ac:dyDescent="0.35">
      <c r="D172" s="8"/>
      <c r="E172" s="8"/>
      <c r="F172" s="8"/>
    </row>
    <row r="173" spans="4:6" ht="15.75" customHeight="1" x14ac:dyDescent="0.35">
      <c r="D173" s="8"/>
      <c r="E173" s="8"/>
      <c r="F173" s="8"/>
    </row>
    <row r="174" spans="4:6" ht="15.75" customHeight="1" x14ac:dyDescent="0.35">
      <c r="D174" s="8"/>
      <c r="E174" s="8"/>
      <c r="F174" s="8"/>
    </row>
    <row r="175" spans="4:6" ht="15.75" customHeight="1" x14ac:dyDescent="0.35">
      <c r="D175" s="8"/>
      <c r="E175" s="8"/>
      <c r="F175" s="8"/>
    </row>
    <row r="176" spans="4:6" ht="15.75" customHeight="1" x14ac:dyDescent="0.35">
      <c r="D176" s="8"/>
      <c r="E176" s="8"/>
      <c r="F176" s="8"/>
    </row>
    <row r="177" spans="4:6" ht="15.75" customHeight="1" x14ac:dyDescent="0.35">
      <c r="D177" s="8"/>
      <c r="E177" s="8"/>
      <c r="F177" s="8"/>
    </row>
    <row r="178" spans="4:6" ht="15.75" customHeight="1" x14ac:dyDescent="0.35">
      <c r="D178" s="8"/>
      <c r="E178" s="8"/>
      <c r="F178" s="8"/>
    </row>
    <row r="179" spans="4:6" ht="15.75" customHeight="1" x14ac:dyDescent="0.35">
      <c r="D179" s="8"/>
      <c r="E179" s="8"/>
      <c r="F179" s="8"/>
    </row>
    <row r="180" spans="4:6" ht="15.75" customHeight="1" x14ac:dyDescent="0.35">
      <c r="D180" s="8"/>
      <c r="E180" s="8"/>
      <c r="F180" s="8"/>
    </row>
    <row r="181" spans="4:6" ht="15.75" customHeight="1" x14ac:dyDescent="0.35">
      <c r="D181" s="8"/>
      <c r="E181" s="8"/>
      <c r="F181" s="8"/>
    </row>
    <row r="182" spans="4:6" ht="15.75" customHeight="1" x14ac:dyDescent="0.35">
      <c r="D182" s="8"/>
      <c r="E182" s="8"/>
      <c r="F182" s="8"/>
    </row>
    <row r="183" spans="4:6" ht="15.75" customHeight="1" x14ac:dyDescent="0.35">
      <c r="D183" s="8"/>
      <c r="E183" s="8"/>
      <c r="F183" s="8"/>
    </row>
    <row r="184" spans="4:6" ht="15.75" customHeight="1" x14ac:dyDescent="0.35">
      <c r="D184" s="8"/>
      <c r="E184" s="8"/>
      <c r="F184" s="8"/>
    </row>
    <row r="185" spans="4:6" ht="15.75" customHeight="1" x14ac:dyDescent="0.35">
      <c r="D185" s="8"/>
      <c r="E185" s="8"/>
      <c r="F185" s="8"/>
    </row>
    <row r="186" spans="4:6" ht="15.75" customHeight="1" x14ac:dyDescent="0.35">
      <c r="D186" s="8"/>
      <c r="E186" s="8"/>
      <c r="F186" s="8"/>
    </row>
    <row r="187" spans="4:6" ht="15.75" customHeight="1" x14ac:dyDescent="0.35">
      <c r="D187" s="8"/>
      <c r="E187" s="8"/>
      <c r="F187" s="8"/>
    </row>
    <row r="188" spans="4:6" ht="15.75" customHeight="1" x14ac:dyDescent="0.35">
      <c r="D188" s="8"/>
      <c r="E188" s="8"/>
      <c r="F188" s="8"/>
    </row>
    <row r="189" spans="4:6" ht="15.75" customHeight="1" x14ac:dyDescent="0.35">
      <c r="D189" s="8"/>
      <c r="E189" s="8"/>
      <c r="F189" s="8"/>
    </row>
    <row r="190" spans="4:6" ht="15.75" customHeight="1" x14ac:dyDescent="0.35">
      <c r="D190" s="8"/>
      <c r="E190" s="8"/>
      <c r="F190" s="8"/>
    </row>
    <row r="191" spans="4:6" ht="15.75" customHeight="1" x14ac:dyDescent="0.35">
      <c r="D191" s="8"/>
      <c r="E191" s="8"/>
      <c r="F191" s="8"/>
    </row>
    <row r="192" spans="4:6" ht="15.75" customHeight="1" x14ac:dyDescent="0.35">
      <c r="D192" s="8"/>
      <c r="E192" s="8"/>
      <c r="F192" s="8"/>
    </row>
    <row r="193" spans="4:6" ht="15.75" customHeight="1" x14ac:dyDescent="0.35">
      <c r="D193" s="8"/>
      <c r="E193" s="8"/>
      <c r="F193" s="8"/>
    </row>
    <row r="194" spans="4:6" ht="15.75" customHeight="1" x14ac:dyDescent="0.35">
      <c r="D194" s="8"/>
      <c r="E194" s="8"/>
      <c r="F194" s="8"/>
    </row>
    <row r="195" spans="4:6" ht="15.75" customHeight="1" x14ac:dyDescent="0.35">
      <c r="D195" s="8"/>
      <c r="E195" s="8"/>
      <c r="F195" s="8"/>
    </row>
    <row r="196" spans="4:6" ht="15.75" customHeight="1" x14ac:dyDescent="0.35">
      <c r="D196" s="8"/>
      <c r="E196" s="8"/>
      <c r="F196" s="8"/>
    </row>
    <row r="197" spans="4:6" ht="15.75" customHeight="1" x14ac:dyDescent="0.35">
      <c r="D197" s="8"/>
      <c r="E197" s="8"/>
      <c r="F197" s="8"/>
    </row>
    <row r="198" spans="4:6" ht="15.75" customHeight="1" x14ac:dyDescent="0.35">
      <c r="D198" s="8"/>
      <c r="E198" s="8"/>
      <c r="F198" s="8"/>
    </row>
    <row r="199" spans="4:6" ht="15.75" customHeight="1" x14ac:dyDescent="0.35">
      <c r="D199" s="8"/>
      <c r="E199" s="8"/>
      <c r="F199" s="8"/>
    </row>
    <row r="200" spans="4:6" ht="15.75" customHeight="1" x14ac:dyDescent="0.35">
      <c r="D200" s="8"/>
      <c r="E200" s="8"/>
      <c r="F200" s="8"/>
    </row>
    <row r="201" spans="4:6" ht="15.75" customHeight="1" x14ac:dyDescent="0.35">
      <c r="D201" s="8"/>
      <c r="E201" s="8"/>
      <c r="F201" s="8"/>
    </row>
    <row r="202" spans="4:6" ht="15.75" customHeight="1" x14ac:dyDescent="0.35">
      <c r="D202" s="8"/>
      <c r="E202" s="8"/>
      <c r="F202" s="8"/>
    </row>
    <row r="203" spans="4:6" ht="15.75" customHeight="1" x14ac:dyDescent="0.35">
      <c r="D203" s="8"/>
      <c r="E203" s="8"/>
      <c r="F203" s="8"/>
    </row>
    <row r="204" spans="4:6" ht="15.75" customHeight="1" x14ac:dyDescent="0.35">
      <c r="D204" s="8"/>
      <c r="E204" s="8"/>
      <c r="F204" s="8"/>
    </row>
    <row r="205" spans="4:6" ht="15.75" customHeight="1" x14ac:dyDescent="0.35">
      <c r="D205" s="8"/>
      <c r="E205" s="8"/>
      <c r="F205" s="8"/>
    </row>
    <row r="206" spans="4:6" ht="15.75" customHeight="1" x14ac:dyDescent="0.35">
      <c r="D206" s="8"/>
      <c r="E206" s="8"/>
      <c r="F206" s="8"/>
    </row>
    <row r="207" spans="4:6" ht="15.75" customHeight="1" x14ac:dyDescent="0.35">
      <c r="D207" s="8"/>
      <c r="E207" s="8"/>
      <c r="F207" s="8"/>
    </row>
    <row r="208" spans="4:6" ht="15.75" customHeight="1" x14ac:dyDescent="0.35">
      <c r="D208" s="8"/>
      <c r="E208" s="8"/>
      <c r="F208" s="8"/>
    </row>
    <row r="209" spans="4:6" ht="15.75" customHeight="1" x14ac:dyDescent="0.35">
      <c r="D209" s="8"/>
      <c r="E209" s="8"/>
      <c r="F209" s="8"/>
    </row>
    <row r="210" spans="4:6" ht="15.75" customHeight="1" x14ac:dyDescent="0.35">
      <c r="D210" s="8"/>
      <c r="E210" s="8"/>
      <c r="F210" s="8"/>
    </row>
    <row r="211" spans="4:6" ht="15.75" customHeight="1" x14ac:dyDescent="0.35">
      <c r="D211" s="8"/>
      <c r="E211" s="8"/>
      <c r="F211" s="8"/>
    </row>
    <row r="212" spans="4:6" ht="15.75" customHeight="1" x14ac:dyDescent="0.35">
      <c r="D212" s="8"/>
      <c r="E212" s="8"/>
      <c r="F212" s="8"/>
    </row>
    <row r="213" spans="4:6" ht="15.75" customHeight="1" x14ac:dyDescent="0.35">
      <c r="D213" s="8"/>
      <c r="E213" s="8"/>
      <c r="F213" s="8"/>
    </row>
    <row r="214" spans="4:6" ht="15.75" customHeight="1" x14ac:dyDescent="0.35">
      <c r="D214" s="8"/>
      <c r="E214" s="8"/>
      <c r="F214" s="8"/>
    </row>
    <row r="215" spans="4:6" ht="15.75" customHeight="1" x14ac:dyDescent="0.35">
      <c r="D215" s="8"/>
      <c r="E215" s="8"/>
      <c r="F215" s="8"/>
    </row>
    <row r="216" spans="4:6" ht="15.75" customHeight="1" x14ac:dyDescent="0.35">
      <c r="D216" s="8"/>
      <c r="E216" s="8"/>
      <c r="F216" s="8"/>
    </row>
    <row r="217" spans="4:6" ht="15.75" customHeight="1" x14ac:dyDescent="0.35">
      <c r="D217" s="8"/>
      <c r="E217" s="8"/>
      <c r="F217" s="8"/>
    </row>
    <row r="218" spans="4:6" ht="15.75" customHeight="1" x14ac:dyDescent="0.35">
      <c r="D218" s="8"/>
      <c r="E218" s="8"/>
      <c r="F218" s="8"/>
    </row>
    <row r="219" spans="4:6" ht="15.75" customHeight="1" x14ac:dyDescent="0.35">
      <c r="D219" s="8"/>
      <c r="E219" s="8"/>
      <c r="F219" s="8"/>
    </row>
    <row r="220" spans="4:6" ht="15.75" customHeight="1" x14ac:dyDescent="0.35">
      <c r="D220" s="8"/>
      <c r="E220" s="8"/>
      <c r="F220" s="8"/>
    </row>
    <row r="221" spans="4:6" ht="15.75" customHeight="1" x14ac:dyDescent="0.35">
      <c r="D221" s="8"/>
      <c r="E221" s="8"/>
      <c r="F221" s="8"/>
    </row>
    <row r="222" spans="4:6" ht="15.75" customHeight="1" x14ac:dyDescent="0.35">
      <c r="D222" s="8"/>
      <c r="E222" s="8"/>
      <c r="F222" s="8"/>
    </row>
    <row r="223" spans="4:6" ht="15.75" customHeight="1" x14ac:dyDescent="0.35">
      <c r="D223" s="8"/>
      <c r="E223" s="8"/>
      <c r="F223" s="8"/>
    </row>
    <row r="224" spans="4:6" ht="15.75" customHeight="1" x14ac:dyDescent="0.35">
      <c r="D224" s="8"/>
      <c r="E224" s="8"/>
      <c r="F224" s="8"/>
    </row>
    <row r="225" spans="4:6" ht="15.75" customHeight="1" x14ac:dyDescent="0.35">
      <c r="D225" s="8"/>
      <c r="E225" s="8"/>
      <c r="F225" s="8"/>
    </row>
    <row r="226" spans="4:6" ht="15.75" customHeight="1" x14ac:dyDescent="0.35">
      <c r="D226" s="8"/>
      <c r="E226" s="8"/>
      <c r="F226" s="8"/>
    </row>
    <row r="227" spans="4:6" ht="15.75" customHeight="1" x14ac:dyDescent="0.35">
      <c r="D227" s="8"/>
      <c r="E227" s="8"/>
      <c r="F227" s="8"/>
    </row>
    <row r="228" spans="4:6" ht="15.75" customHeight="1" x14ac:dyDescent="0.35">
      <c r="D228" s="8"/>
      <c r="E228" s="8"/>
      <c r="F228" s="8"/>
    </row>
    <row r="229" spans="4:6" ht="15.75" customHeight="1" x14ac:dyDescent="0.35">
      <c r="D229" s="8"/>
      <c r="E229" s="8"/>
      <c r="F229" s="8"/>
    </row>
    <row r="230" spans="4:6" ht="15.75" customHeight="1" x14ac:dyDescent="0.35">
      <c r="D230" s="8"/>
      <c r="E230" s="8"/>
      <c r="F230" s="8"/>
    </row>
    <row r="231" spans="4:6" ht="15.75" customHeight="1" x14ac:dyDescent="0.35">
      <c r="D231" s="8"/>
      <c r="E231" s="8"/>
      <c r="F231" s="8"/>
    </row>
    <row r="232" spans="4:6" ht="15.75" customHeight="1" x14ac:dyDescent="0.35">
      <c r="D232" s="8"/>
      <c r="E232" s="8"/>
      <c r="F232" s="8"/>
    </row>
    <row r="233" spans="4:6" ht="15.75" customHeight="1" x14ac:dyDescent="0.35">
      <c r="D233" s="8"/>
      <c r="E233" s="8"/>
      <c r="F233" s="8"/>
    </row>
    <row r="234" spans="4:6" ht="15.75" customHeight="1" x14ac:dyDescent="0.35">
      <c r="D234" s="8"/>
      <c r="E234" s="8"/>
      <c r="F234" s="8"/>
    </row>
    <row r="235" spans="4:6" ht="15.75" customHeight="1" x14ac:dyDescent="0.35">
      <c r="D235" s="8"/>
      <c r="E235" s="8"/>
      <c r="F235" s="8"/>
    </row>
    <row r="236" spans="4:6" ht="15.75" customHeight="1" x14ac:dyDescent="0.35">
      <c r="D236" s="8"/>
      <c r="E236" s="8"/>
      <c r="F236" s="8"/>
    </row>
    <row r="237" spans="4:6" ht="15.75" customHeight="1" x14ac:dyDescent="0.35">
      <c r="D237" s="8"/>
      <c r="E237" s="8"/>
      <c r="F237" s="8"/>
    </row>
    <row r="238" spans="4:6" ht="15.75" customHeight="1" x14ac:dyDescent="0.35">
      <c r="D238" s="8"/>
      <c r="E238" s="8"/>
      <c r="F238" s="8"/>
    </row>
    <row r="239" spans="4:6" ht="15.75" customHeight="1" x14ac:dyDescent="0.35">
      <c r="D239" s="8"/>
      <c r="E239" s="8"/>
      <c r="F239" s="8"/>
    </row>
    <row r="240" spans="4:6" ht="15.75" customHeight="1" x14ac:dyDescent="0.35">
      <c r="D240" s="8"/>
      <c r="E240" s="8"/>
      <c r="F240" s="8"/>
    </row>
    <row r="241" spans="4:6" ht="15.75" customHeight="1" x14ac:dyDescent="0.35">
      <c r="D241" s="8"/>
      <c r="E241" s="8"/>
      <c r="F241" s="8"/>
    </row>
    <row r="242" spans="4:6" ht="15.75" customHeight="1" x14ac:dyDescent="0.35">
      <c r="D242" s="8"/>
      <c r="E242" s="8"/>
      <c r="F242" s="8"/>
    </row>
    <row r="243" spans="4:6" ht="15.75" customHeight="1" x14ac:dyDescent="0.35">
      <c r="D243" s="8"/>
      <c r="E243" s="8"/>
      <c r="F243" s="8"/>
    </row>
    <row r="244" spans="4:6" ht="15.75" customHeight="1" x14ac:dyDescent="0.35">
      <c r="D244" s="8"/>
      <c r="E244" s="8"/>
      <c r="F244" s="8"/>
    </row>
    <row r="245" spans="4:6" ht="15.75" customHeight="1" x14ac:dyDescent="0.35">
      <c r="D245" s="8"/>
      <c r="E245" s="8"/>
      <c r="F245" s="8"/>
    </row>
    <row r="246" spans="4:6" ht="15.75" customHeight="1" x14ac:dyDescent="0.35">
      <c r="D246" s="8"/>
      <c r="E246" s="8"/>
      <c r="F246" s="8"/>
    </row>
    <row r="247" spans="4:6" ht="15.75" customHeight="1" x14ac:dyDescent="0.35">
      <c r="D247" s="8"/>
      <c r="E247" s="8"/>
      <c r="F247" s="8"/>
    </row>
    <row r="248" spans="4:6" ht="15.75" customHeight="1" x14ac:dyDescent="0.35">
      <c r="D248" s="8"/>
      <c r="E248" s="8"/>
      <c r="F248" s="8"/>
    </row>
    <row r="249" spans="4:6" ht="15.75" customHeight="1" x14ac:dyDescent="0.35">
      <c r="D249" s="8"/>
      <c r="E249" s="8"/>
      <c r="F249" s="8"/>
    </row>
    <row r="250" spans="4:6" ht="15.75" customHeight="1" x14ac:dyDescent="0.35">
      <c r="D250" s="8"/>
      <c r="E250" s="8"/>
      <c r="F250" s="8"/>
    </row>
    <row r="251" spans="4:6" ht="15.75" customHeight="1" x14ac:dyDescent="0.35">
      <c r="D251" s="8"/>
      <c r="E251" s="8"/>
      <c r="F251" s="8"/>
    </row>
    <row r="252" spans="4:6" ht="15.75" customHeight="1" x14ac:dyDescent="0.35">
      <c r="D252" s="8"/>
      <c r="E252" s="8"/>
      <c r="F252" s="8"/>
    </row>
    <row r="253" spans="4:6" ht="15.75" customHeight="1" x14ac:dyDescent="0.35">
      <c r="D253" s="8"/>
      <c r="E253" s="8"/>
      <c r="F253" s="8"/>
    </row>
    <row r="254" spans="4:6" ht="15.75" customHeight="1" x14ac:dyDescent="0.35">
      <c r="D254" s="8"/>
      <c r="E254" s="8"/>
      <c r="F254" s="8"/>
    </row>
    <row r="255" spans="4:6" ht="15.75" customHeight="1" x14ac:dyDescent="0.35">
      <c r="D255" s="8"/>
      <c r="E255" s="8"/>
      <c r="F255" s="8"/>
    </row>
    <row r="256" spans="4:6" ht="15.75" customHeight="1" x14ac:dyDescent="0.35">
      <c r="D256" s="8"/>
      <c r="E256" s="8"/>
      <c r="F256" s="8"/>
    </row>
    <row r="257" spans="4:6" ht="15.75" customHeight="1" x14ac:dyDescent="0.35">
      <c r="D257" s="8"/>
      <c r="E257" s="8"/>
      <c r="F257" s="8"/>
    </row>
    <row r="258" spans="4:6" ht="15.75" customHeight="1" x14ac:dyDescent="0.35">
      <c r="D258" s="8"/>
      <c r="E258" s="8"/>
      <c r="F258" s="8"/>
    </row>
    <row r="259" spans="4:6" ht="15.75" customHeight="1" x14ac:dyDescent="0.35">
      <c r="D259" s="8"/>
      <c r="E259" s="8"/>
      <c r="F259" s="8"/>
    </row>
    <row r="260" spans="4:6" ht="15.75" customHeight="1" x14ac:dyDescent="0.35">
      <c r="D260" s="8"/>
      <c r="E260" s="8"/>
      <c r="F260" s="8"/>
    </row>
    <row r="261" spans="4:6" ht="15.75" customHeight="1" x14ac:dyDescent="0.35">
      <c r="D261" s="8"/>
      <c r="E261" s="8"/>
      <c r="F261" s="8"/>
    </row>
    <row r="262" spans="4:6" ht="15.75" customHeight="1" x14ac:dyDescent="0.35">
      <c r="D262" s="8"/>
      <c r="E262" s="8"/>
      <c r="F262" s="8"/>
    </row>
    <row r="263" spans="4:6" ht="15.75" customHeight="1" x14ac:dyDescent="0.35">
      <c r="D263" s="8"/>
      <c r="E263" s="8"/>
      <c r="F263" s="8"/>
    </row>
    <row r="264" spans="4:6" ht="15.75" customHeight="1" x14ac:dyDescent="0.35">
      <c r="D264" s="8"/>
      <c r="E264" s="8"/>
      <c r="F264" s="8"/>
    </row>
    <row r="265" spans="4:6" ht="15.75" customHeight="1" x14ac:dyDescent="0.35">
      <c r="D265" s="8"/>
      <c r="E265" s="8"/>
      <c r="F265" s="8"/>
    </row>
    <row r="266" spans="4:6" ht="15.75" customHeight="1" x14ac:dyDescent="0.35">
      <c r="D266" s="8"/>
      <c r="E266" s="8"/>
      <c r="F266" s="8"/>
    </row>
    <row r="267" spans="4:6" ht="15.75" customHeight="1" x14ac:dyDescent="0.35">
      <c r="D267" s="8"/>
      <c r="E267" s="8"/>
      <c r="F267" s="8"/>
    </row>
    <row r="268" spans="4:6" ht="15.75" customHeight="1" x14ac:dyDescent="0.35">
      <c r="D268" s="8"/>
      <c r="E268" s="8"/>
      <c r="F268" s="8"/>
    </row>
    <row r="269" spans="4:6" ht="15.75" customHeight="1" x14ac:dyDescent="0.35">
      <c r="D269" s="8"/>
      <c r="E269" s="8"/>
      <c r="F269" s="8"/>
    </row>
    <row r="270" spans="4:6" ht="15.75" customHeight="1" x14ac:dyDescent="0.35">
      <c r="D270" s="8"/>
      <c r="E270" s="8"/>
      <c r="F270" s="8"/>
    </row>
    <row r="271" spans="4:6" ht="15.75" customHeight="1" x14ac:dyDescent="0.35">
      <c r="D271" s="8"/>
      <c r="E271" s="8"/>
      <c r="F271" s="8"/>
    </row>
    <row r="272" spans="4:6" ht="15.75" customHeight="1" x14ac:dyDescent="0.35">
      <c r="D272" s="8"/>
      <c r="E272" s="8"/>
      <c r="F272" s="8"/>
    </row>
    <row r="273" spans="4:6" ht="15.75" customHeight="1" x14ac:dyDescent="0.35">
      <c r="D273" s="8"/>
      <c r="E273" s="8"/>
      <c r="F273" s="8"/>
    </row>
    <row r="274" spans="4:6" ht="15.75" customHeight="1" x14ac:dyDescent="0.35">
      <c r="D274" s="8"/>
      <c r="E274" s="8"/>
      <c r="F274" s="8"/>
    </row>
    <row r="275" spans="4:6" ht="15.75" customHeight="1" x14ac:dyDescent="0.35">
      <c r="D275" s="8"/>
      <c r="E275" s="8"/>
      <c r="F275" s="8"/>
    </row>
    <row r="276" spans="4:6" ht="15.75" customHeight="1" x14ac:dyDescent="0.35">
      <c r="D276" s="8"/>
      <c r="E276" s="8"/>
      <c r="F276" s="8"/>
    </row>
    <row r="277" spans="4:6" ht="15.75" customHeight="1" x14ac:dyDescent="0.35">
      <c r="D277" s="8"/>
      <c r="E277" s="8"/>
      <c r="F277" s="8"/>
    </row>
    <row r="278" spans="4:6" ht="15.75" customHeight="1" x14ac:dyDescent="0.35">
      <c r="D278" s="8"/>
      <c r="E278" s="8"/>
      <c r="F278" s="8"/>
    </row>
    <row r="279" spans="4:6" ht="15.75" customHeight="1" x14ac:dyDescent="0.35">
      <c r="D279" s="8"/>
      <c r="E279" s="8"/>
      <c r="F279" s="8"/>
    </row>
    <row r="280" spans="4:6" ht="15.75" customHeight="1" x14ac:dyDescent="0.35">
      <c r="D280" s="8"/>
      <c r="E280" s="8"/>
      <c r="F280" s="8"/>
    </row>
    <row r="281" spans="4:6" ht="15.75" customHeight="1" x14ac:dyDescent="0.35">
      <c r="D281" s="8"/>
      <c r="E281" s="8"/>
      <c r="F281" s="8"/>
    </row>
    <row r="282" spans="4:6" ht="15.75" customHeight="1" x14ac:dyDescent="0.35">
      <c r="D282" s="8"/>
      <c r="E282" s="8"/>
      <c r="F282" s="8"/>
    </row>
    <row r="283" spans="4:6" ht="15.75" customHeight="1" x14ac:dyDescent="0.35">
      <c r="D283" s="8"/>
      <c r="E283" s="8"/>
      <c r="F283" s="8"/>
    </row>
    <row r="284" spans="4:6" ht="15.75" customHeight="1" x14ac:dyDescent="0.35">
      <c r="D284" s="8"/>
      <c r="E284" s="8"/>
      <c r="F284" s="8"/>
    </row>
    <row r="285" spans="4:6" ht="15.75" customHeight="1" x14ac:dyDescent="0.35">
      <c r="D285" s="8"/>
      <c r="E285" s="8"/>
      <c r="F285" s="8"/>
    </row>
    <row r="286" spans="4:6" ht="15.75" customHeight="1" x14ac:dyDescent="0.35">
      <c r="D286" s="8"/>
      <c r="E286" s="8"/>
      <c r="F286" s="8"/>
    </row>
    <row r="287" spans="4:6" ht="15.75" customHeight="1" x14ac:dyDescent="0.35">
      <c r="D287" s="8"/>
      <c r="E287" s="8"/>
      <c r="F287" s="8"/>
    </row>
    <row r="288" spans="4:6" ht="15.75" customHeight="1" x14ac:dyDescent="0.35">
      <c r="D288" s="8"/>
      <c r="E288" s="8"/>
      <c r="F288" s="8"/>
    </row>
    <row r="289" spans="4:6" ht="15.75" customHeight="1" x14ac:dyDescent="0.35">
      <c r="D289" s="8"/>
      <c r="E289" s="8"/>
      <c r="F289" s="8"/>
    </row>
    <row r="290" spans="4:6" ht="15.75" customHeight="1" x14ac:dyDescent="0.35">
      <c r="D290" s="8"/>
      <c r="E290" s="8"/>
      <c r="F290" s="8"/>
    </row>
    <row r="291" spans="4:6" ht="15.75" customHeight="1" x14ac:dyDescent="0.35">
      <c r="D291" s="8"/>
      <c r="E291" s="8"/>
      <c r="F291" s="8"/>
    </row>
    <row r="292" spans="4:6" ht="15.75" customHeight="1" x14ac:dyDescent="0.35">
      <c r="D292" s="8"/>
      <c r="E292" s="8"/>
      <c r="F292" s="8"/>
    </row>
    <row r="293" spans="4:6" ht="15.75" customHeight="1" x14ac:dyDescent="0.35">
      <c r="D293" s="8"/>
      <c r="E293" s="8"/>
      <c r="F293" s="8"/>
    </row>
    <row r="294" spans="4:6" ht="15.75" customHeight="1" x14ac:dyDescent="0.35">
      <c r="D294" s="8"/>
      <c r="E294" s="8"/>
      <c r="F294" s="8"/>
    </row>
    <row r="295" spans="4:6" ht="15.75" customHeight="1" x14ac:dyDescent="0.35">
      <c r="D295" s="8"/>
      <c r="E295" s="8"/>
      <c r="F295" s="8"/>
    </row>
    <row r="296" spans="4:6" ht="15.75" customHeight="1" x14ac:dyDescent="0.35">
      <c r="D296" s="8"/>
      <c r="E296" s="8"/>
      <c r="F296" s="8"/>
    </row>
    <row r="297" spans="4:6" ht="15.75" customHeight="1" x14ac:dyDescent="0.35">
      <c r="D297" s="8"/>
      <c r="E297" s="8"/>
      <c r="F297" s="8"/>
    </row>
    <row r="298" spans="4:6" ht="15.75" customHeight="1" x14ac:dyDescent="0.35">
      <c r="D298" s="8"/>
      <c r="E298" s="8"/>
      <c r="F298" s="8"/>
    </row>
    <row r="299" spans="4:6" ht="15.75" customHeight="1" x14ac:dyDescent="0.35">
      <c r="D299" s="8"/>
      <c r="E299" s="8"/>
      <c r="F299" s="8"/>
    </row>
    <row r="300" spans="4:6" ht="15.75" customHeight="1" x14ac:dyDescent="0.35">
      <c r="D300" s="8"/>
      <c r="E300" s="8"/>
      <c r="F300" s="8"/>
    </row>
    <row r="301" spans="4:6" ht="15.75" customHeight="1" x14ac:dyDescent="0.35">
      <c r="D301" s="8"/>
      <c r="E301" s="8"/>
      <c r="F301" s="8"/>
    </row>
    <row r="302" spans="4:6" ht="15.75" customHeight="1" x14ac:dyDescent="0.35">
      <c r="D302" s="8"/>
      <c r="E302" s="8"/>
      <c r="F302" s="8"/>
    </row>
    <row r="303" spans="4:6" ht="15.75" customHeight="1" x14ac:dyDescent="0.35">
      <c r="D303" s="8"/>
      <c r="E303" s="8"/>
      <c r="F303" s="8"/>
    </row>
    <row r="304" spans="4:6" ht="15.75" customHeight="1" x14ac:dyDescent="0.35">
      <c r="D304" s="8"/>
      <c r="E304" s="8"/>
      <c r="F304" s="8"/>
    </row>
    <row r="305" spans="4:6" ht="15.75" customHeight="1" x14ac:dyDescent="0.35">
      <c r="D305" s="8"/>
      <c r="E305" s="8"/>
      <c r="F305" s="8"/>
    </row>
    <row r="306" spans="4:6" ht="15.75" customHeight="1" x14ac:dyDescent="0.35">
      <c r="D306" s="8"/>
      <c r="E306" s="8"/>
      <c r="F306" s="8"/>
    </row>
    <row r="307" spans="4:6" ht="15.75" customHeight="1" x14ac:dyDescent="0.35">
      <c r="D307" s="8"/>
      <c r="E307" s="8"/>
      <c r="F307" s="8"/>
    </row>
    <row r="308" spans="4:6" ht="15.75" customHeight="1" x14ac:dyDescent="0.35">
      <c r="D308" s="8"/>
      <c r="E308" s="8"/>
      <c r="F308" s="8"/>
    </row>
    <row r="309" spans="4:6" ht="15.75" customHeight="1" x14ac:dyDescent="0.35">
      <c r="D309" s="8"/>
      <c r="E309" s="8"/>
      <c r="F309" s="8"/>
    </row>
    <row r="310" spans="4:6" ht="15.75" customHeight="1" x14ac:dyDescent="0.35">
      <c r="D310" s="8"/>
      <c r="E310" s="8"/>
      <c r="F310" s="8"/>
    </row>
    <row r="311" spans="4:6" ht="15.75" customHeight="1" x14ac:dyDescent="0.35">
      <c r="D311" s="8"/>
      <c r="E311" s="8"/>
      <c r="F311" s="8"/>
    </row>
    <row r="312" spans="4:6" ht="15.75" customHeight="1" x14ac:dyDescent="0.35">
      <c r="D312" s="8"/>
      <c r="E312" s="8"/>
      <c r="F312" s="8"/>
    </row>
    <row r="313" spans="4:6" ht="15.75" customHeight="1" x14ac:dyDescent="0.35">
      <c r="D313" s="8"/>
      <c r="E313" s="8"/>
      <c r="F313" s="8"/>
    </row>
    <row r="314" spans="4:6" ht="15.75" customHeight="1" x14ac:dyDescent="0.35">
      <c r="D314" s="8"/>
      <c r="E314" s="8"/>
      <c r="F314" s="8"/>
    </row>
    <row r="315" spans="4:6" ht="15.75" customHeight="1" x14ac:dyDescent="0.35">
      <c r="D315" s="8"/>
      <c r="E315" s="8"/>
      <c r="F315" s="8"/>
    </row>
    <row r="316" spans="4:6" ht="15.75" customHeight="1" x14ac:dyDescent="0.35">
      <c r="D316" s="8"/>
      <c r="E316" s="8"/>
      <c r="F316" s="8"/>
    </row>
    <row r="317" spans="4:6" ht="15.75" customHeight="1" x14ac:dyDescent="0.35">
      <c r="D317" s="8"/>
      <c r="E317" s="8"/>
      <c r="F317" s="8"/>
    </row>
    <row r="318" spans="4:6" ht="15.75" customHeight="1" x14ac:dyDescent="0.35">
      <c r="D318" s="8"/>
      <c r="E318" s="8"/>
      <c r="F318" s="8"/>
    </row>
    <row r="319" spans="4:6" ht="15.75" customHeight="1" x14ac:dyDescent="0.35">
      <c r="D319" s="8"/>
      <c r="E319" s="8"/>
      <c r="F319" s="8"/>
    </row>
    <row r="320" spans="4:6" ht="15.75" customHeight="1" x14ac:dyDescent="0.35">
      <c r="D320" s="8"/>
      <c r="E320" s="8"/>
      <c r="F320" s="8"/>
    </row>
    <row r="321" spans="4:6" ht="15.75" customHeight="1" x14ac:dyDescent="0.35">
      <c r="D321" s="8"/>
      <c r="E321" s="8"/>
      <c r="F321" s="8"/>
    </row>
    <row r="322" spans="4:6" ht="15.75" customHeight="1" x14ac:dyDescent="0.35">
      <c r="D322" s="8"/>
      <c r="E322" s="8"/>
      <c r="F322" s="8"/>
    </row>
    <row r="323" spans="4:6" ht="15.75" customHeight="1" x14ac:dyDescent="0.35">
      <c r="D323" s="8"/>
      <c r="E323" s="8"/>
      <c r="F323" s="8"/>
    </row>
    <row r="324" spans="4:6" ht="15.75" customHeight="1" x14ac:dyDescent="0.35">
      <c r="D324" s="8"/>
      <c r="E324" s="8"/>
      <c r="F324" s="8"/>
    </row>
    <row r="325" spans="4:6" ht="15.75" customHeight="1" x14ac:dyDescent="0.35">
      <c r="D325" s="8"/>
      <c r="E325" s="8"/>
      <c r="F325" s="8"/>
    </row>
    <row r="326" spans="4:6" ht="15.75" customHeight="1" x14ac:dyDescent="0.35">
      <c r="D326" s="8"/>
      <c r="E326" s="8"/>
      <c r="F326" s="8"/>
    </row>
    <row r="327" spans="4:6" ht="15.75" customHeight="1" x14ac:dyDescent="0.35">
      <c r="D327" s="8"/>
      <c r="E327" s="8"/>
      <c r="F327" s="8"/>
    </row>
    <row r="328" spans="4:6" ht="15.75" customHeight="1" x14ac:dyDescent="0.35">
      <c r="D328" s="8"/>
      <c r="E328" s="8"/>
      <c r="F328" s="8"/>
    </row>
    <row r="329" spans="4:6" ht="15.75" customHeight="1" x14ac:dyDescent="0.35">
      <c r="D329" s="8"/>
      <c r="E329" s="8"/>
      <c r="F329" s="8"/>
    </row>
    <row r="330" spans="4:6" ht="15.75" customHeight="1" x14ac:dyDescent="0.35">
      <c r="D330" s="8"/>
      <c r="E330" s="8"/>
      <c r="F330" s="8"/>
    </row>
    <row r="331" spans="4:6" ht="15.75" customHeight="1" x14ac:dyDescent="0.35">
      <c r="D331" s="8"/>
      <c r="E331" s="8"/>
      <c r="F331" s="8"/>
    </row>
    <row r="332" spans="4:6" ht="15.75" customHeight="1" x14ac:dyDescent="0.35">
      <c r="D332" s="8"/>
      <c r="E332" s="8"/>
      <c r="F332" s="8"/>
    </row>
    <row r="333" spans="4:6" ht="15.75" customHeight="1" x14ac:dyDescent="0.35">
      <c r="D333" s="8"/>
      <c r="E333" s="8"/>
      <c r="F333" s="8"/>
    </row>
    <row r="334" spans="4:6" ht="15.75" customHeight="1" x14ac:dyDescent="0.35">
      <c r="D334" s="8"/>
      <c r="E334" s="8"/>
      <c r="F334" s="8"/>
    </row>
    <row r="335" spans="4:6" ht="15.75" customHeight="1" x14ac:dyDescent="0.35">
      <c r="D335" s="8"/>
      <c r="E335" s="8"/>
      <c r="F335" s="8"/>
    </row>
    <row r="336" spans="4:6" ht="15.75" customHeight="1" x14ac:dyDescent="0.35">
      <c r="D336" s="8"/>
      <c r="E336" s="8"/>
      <c r="F336" s="8"/>
    </row>
    <row r="337" spans="4:6" ht="15.75" customHeight="1" x14ac:dyDescent="0.35">
      <c r="D337" s="8"/>
      <c r="E337" s="8"/>
      <c r="F337" s="8"/>
    </row>
    <row r="338" spans="4:6" ht="15.75" customHeight="1" x14ac:dyDescent="0.35">
      <c r="D338" s="8"/>
      <c r="E338" s="8"/>
      <c r="F338" s="8"/>
    </row>
    <row r="339" spans="4:6" ht="15.75" customHeight="1" x14ac:dyDescent="0.35">
      <c r="D339" s="8"/>
      <c r="E339" s="8"/>
      <c r="F339" s="8"/>
    </row>
    <row r="340" spans="4:6" ht="15.75" customHeight="1" x14ac:dyDescent="0.35">
      <c r="D340" s="8"/>
      <c r="E340" s="8"/>
      <c r="F340" s="8"/>
    </row>
    <row r="341" spans="4:6" ht="15.75" customHeight="1" x14ac:dyDescent="0.35">
      <c r="D341" s="8"/>
      <c r="E341" s="8"/>
      <c r="F341" s="8"/>
    </row>
    <row r="342" spans="4:6" ht="15.75" customHeight="1" x14ac:dyDescent="0.35">
      <c r="D342" s="8"/>
      <c r="E342" s="8"/>
      <c r="F342" s="8"/>
    </row>
    <row r="343" spans="4:6" ht="15.75" customHeight="1" x14ac:dyDescent="0.35">
      <c r="D343" s="8"/>
      <c r="E343" s="8"/>
      <c r="F343" s="8"/>
    </row>
    <row r="344" spans="4:6" ht="15.75" customHeight="1" x14ac:dyDescent="0.35">
      <c r="D344" s="8"/>
      <c r="E344" s="8"/>
      <c r="F344" s="8"/>
    </row>
    <row r="345" spans="4:6" ht="15.75" customHeight="1" x14ac:dyDescent="0.35">
      <c r="D345" s="8"/>
      <c r="E345" s="8"/>
      <c r="F345" s="8"/>
    </row>
    <row r="346" spans="4:6" ht="15.75" customHeight="1" x14ac:dyDescent="0.35">
      <c r="D346" s="8"/>
      <c r="E346" s="8"/>
      <c r="F346" s="8"/>
    </row>
    <row r="347" spans="4:6" ht="15.75" customHeight="1" x14ac:dyDescent="0.35">
      <c r="D347" s="8"/>
      <c r="E347" s="8"/>
      <c r="F347" s="8"/>
    </row>
    <row r="348" spans="4:6" ht="15.75" customHeight="1" x14ac:dyDescent="0.35">
      <c r="D348" s="8"/>
      <c r="E348" s="8"/>
      <c r="F348" s="8"/>
    </row>
    <row r="349" spans="4:6" ht="15.75" customHeight="1" x14ac:dyDescent="0.35">
      <c r="D349" s="8"/>
      <c r="E349" s="8"/>
      <c r="F349" s="8"/>
    </row>
    <row r="350" spans="4:6" ht="15.75" customHeight="1" x14ac:dyDescent="0.35">
      <c r="D350" s="8"/>
      <c r="E350" s="8"/>
      <c r="F350" s="8"/>
    </row>
    <row r="351" spans="4:6" ht="15.75" customHeight="1" x14ac:dyDescent="0.35">
      <c r="D351" s="8"/>
      <c r="E351" s="8"/>
      <c r="F351" s="8"/>
    </row>
    <row r="352" spans="4:6" ht="15.75" customHeight="1" x14ac:dyDescent="0.35">
      <c r="D352" s="8"/>
      <c r="E352" s="8"/>
      <c r="F352" s="8"/>
    </row>
    <row r="353" spans="4:6" ht="15.75" customHeight="1" x14ac:dyDescent="0.35">
      <c r="D353" s="8"/>
      <c r="E353" s="8"/>
      <c r="F353" s="8"/>
    </row>
    <row r="354" spans="4:6" ht="15.75" customHeight="1" x14ac:dyDescent="0.35">
      <c r="D354" s="8"/>
      <c r="E354" s="8"/>
      <c r="F354" s="8"/>
    </row>
    <row r="355" spans="4:6" ht="15.75" customHeight="1" x14ac:dyDescent="0.35">
      <c r="D355" s="8"/>
      <c r="E355" s="8"/>
      <c r="F355" s="8"/>
    </row>
    <row r="356" spans="4:6" ht="15.75" customHeight="1" x14ac:dyDescent="0.35">
      <c r="D356" s="8"/>
      <c r="E356" s="8"/>
      <c r="F356" s="8"/>
    </row>
    <row r="357" spans="4:6" ht="15.75" customHeight="1" x14ac:dyDescent="0.35">
      <c r="D357" s="8"/>
      <c r="E357" s="8"/>
      <c r="F357" s="8"/>
    </row>
    <row r="358" spans="4:6" ht="15.75" customHeight="1" x14ac:dyDescent="0.35">
      <c r="D358" s="8"/>
      <c r="E358" s="8"/>
      <c r="F358" s="8"/>
    </row>
    <row r="359" spans="4:6" ht="15.75" customHeight="1" x14ac:dyDescent="0.35">
      <c r="D359" s="8"/>
      <c r="E359" s="8"/>
      <c r="F359" s="8"/>
    </row>
    <row r="360" spans="4:6" ht="15.75" customHeight="1" x14ac:dyDescent="0.35">
      <c r="D360" s="8"/>
      <c r="E360" s="8"/>
      <c r="F360" s="8"/>
    </row>
    <row r="361" spans="4:6" ht="15.75" customHeight="1" x14ac:dyDescent="0.35">
      <c r="D361" s="8"/>
      <c r="E361" s="8"/>
      <c r="F361" s="8"/>
    </row>
    <row r="362" spans="4:6" ht="15.75" customHeight="1" x14ac:dyDescent="0.35">
      <c r="D362" s="8"/>
      <c r="E362" s="8"/>
      <c r="F362" s="8"/>
    </row>
    <row r="363" spans="4:6" ht="15.75" customHeight="1" x14ac:dyDescent="0.35">
      <c r="D363" s="8"/>
      <c r="E363" s="8"/>
      <c r="F363" s="8"/>
    </row>
    <row r="364" spans="4:6" ht="15.75" customHeight="1" x14ac:dyDescent="0.35">
      <c r="D364" s="8"/>
      <c r="E364" s="8"/>
      <c r="F364" s="8"/>
    </row>
    <row r="365" spans="4:6" ht="15.75" customHeight="1" x14ac:dyDescent="0.35">
      <c r="D365" s="8"/>
      <c r="E365" s="8"/>
      <c r="F365" s="8"/>
    </row>
    <row r="366" spans="4:6" ht="15.75" customHeight="1" x14ac:dyDescent="0.35">
      <c r="D366" s="8"/>
      <c r="E366" s="8"/>
      <c r="F366" s="8"/>
    </row>
    <row r="367" spans="4:6" ht="15.75" customHeight="1" x14ac:dyDescent="0.35">
      <c r="D367" s="8"/>
      <c r="E367" s="8"/>
      <c r="F367" s="8"/>
    </row>
    <row r="368" spans="4:6" ht="15.75" customHeight="1" x14ac:dyDescent="0.35">
      <c r="D368" s="8"/>
      <c r="E368" s="8"/>
      <c r="F368" s="8"/>
    </row>
    <row r="369" spans="4:6" ht="15.75" customHeight="1" x14ac:dyDescent="0.35">
      <c r="D369" s="8"/>
      <c r="E369" s="8"/>
      <c r="F369" s="8"/>
    </row>
    <row r="370" spans="4:6" ht="15.75" customHeight="1" x14ac:dyDescent="0.35">
      <c r="D370" s="8"/>
      <c r="E370" s="8"/>
      <c r="F370" s="8"/>
    </row>
    <row r="371" spans="4:6" ht="15.75" customHeight="1" x14ac:dyDescent="0.35">
      <c r="D371" s="8"/>
      <c r="E371" s="8"/>
      <c r="F371" s="8"/>
    </row>
    <row r="372" spans="4:6" ht="15.75" customHeight="1" x14ac:dyDescent="0.35">
      <c r="D372" s="8"/>
      <c r="E372" s="8"/>
      <c r="F372" s="8"/>
    </row>
    <row r="373" spans="4:6" ht="15.75" customHeight="1" x14ac:dyDescent="0.35">
      <c r="D373" s="8"/>
      <c r="E373" s="8"/>
      <c r="F373" s="8"/>
    </row>
    <row r="374" spans="4:6" ht="15.75" customHeight="1" x14ac:dyDescent="0.35">
      <c r="D374" s="8"/>
      <c r="E374" s="8"/>
      <c r="F374" s="8"/>
    </row>
    <row r="375" spans="4:6" ht="15.75" customHeight="1" x14ac:dyDescent="0.35">
      <c r="D375" s="8"/>
      <c r="E375" s="8"/>
      <c r="F375" s="8"/>
    </row>
    <row r="376" spans="4:6" ht="15.75" customHeight="1" x14ac:dyDescent="0.35">
      <c r="D376" s="8"/>
      <c r="E376" s="8"/>
      <c r="F376" s="8"/>
    </row>
    <row r="377" spans="4:6" ht="15.75" customHeight="1" x14ac:dyDescent="0.35">
      <c r="D377" s="8"/>
      <c r="E377" s="8"/>
      <c r="F377" s="8"/>
    </row>
    <row r="378" spans="4:6" ht="15.75" customHeight="1" x14ac:dyDescent="0.35">
      <c r="D378" s="8"/>
      <c r="E378" s="8"/>
      <c r="F378" s="8"/>
    </row>
    <row r="379" spans="4:6" ht="15.75" customHeight="1" x14ac:dyDescent="0.35">
      <c r="D379" s="8"/>
      <c r="E379" s="8"/>
      <c r="F379" s="8"/>
    </row>
    <row r="380" spans="4:6" ht="15.75" customHeight="1" x14ac:dyDescent="0.35">
      <c r="D380" s="8"/>
      <c r="E380" s="8"/>
      <c r="F380" s="8"/>
    </row>
    <row r="381" spans="4:6" ht="15.75" customHeight="1" x14ac:dyDescent="0.35">
      <c r="D381" s="8"/>
      <c r="E381" s="8"/>
      <c r="F381" s="8"/>
    </row>
    <row r="382" spans="4:6" ht="15.75" customHeight="1" x14ac:dyDescent="0.35">
      <c r="D382" s="8"/>
      <c r="E382" s="8"/>
      <c r="F382" s="8"/>
    </row>
    <row r="383" spans="4:6" ht="15.75" customHeight="1" x14ac:dyDescent="0.35">
      <c r="D383" s="8"/>
      <c r="E383" s="8"/>
      <c r="F383" s="8"/>
    </row>
    <row r="384" spans="4:6" ht="15.75" customHeight="1" x14ac:dyDescent="0.35">
      <c r="D384" s="8"/>
      <c r="E384" s="8"/>
      <c r="F384" s="8"/>
    </row>
    <row r="385" spans="4:6" ht="15.75" customHeight="1" x14ac:dyDescent="0.35">
      <c r="D385" s="8"/>
      <c r="E385" s="8"/>
      <c r="F385" s="8"/>
    </row>
    <row r="386" spans="4:6" ht="15.75" customHeight="1" x14ac:dyDescent="0.35">
      <c r="D386" s="8"/>
      <c r="E386" s="8"/>
      <c r="F386" s="8"/>
    </row>
    <row r="387" spans="4:6" ht="15.75" customHeight="1" x14ac:dyDescent="0.35">
      <c r="D387" s="8"/>
      <c r="E387" s="8"/>
      <c r="F387" s="8"/>
    </row>
    <row r="388" spans="4:6" ht="15.75" customHeight="1" x14ac:dyDescent="0.35">
      <c r="D388" s="8"/>
      <c r="E388" s="8"/>
      <c r="F388" s="8"/>
    </row>
    <row r="389" spans="4:6" ht="15.75" customHeight="1" x14ac:dyDescent="0.35">
      <c r="D389" s="8"/>
      <c r="E389" s="8"/>
      <c r="F389" s="8"/>
    </row>
    <row r="390" spans="4:6" ht="15.75" customHeight="1" x14ac:dyDescent="0.35">
      <c r="D390" s="8"/>
      <c r="E390" s="8"/>
      <c r="F390" s="8"/>
    </row>
    <row r="391" spans="4:6" ht="15.75" customHeight="1" x14ac:dyDescent="0.35">
      <c r="D391" s="8"/>
      <c r="E391" s="8"/>
      <c r="F391" s="8"/>
    </row>
    <row r="392" spans="4:6" ht="15.75" customHeight="1" x14ac:dyDescent="0.35">
      <c r="D392" s="8"/>
      <c r="E392" s="8"/>
      <c r="F392" s="8"/>
    </row>
    <row r="393" spans="4:6" ht="15.75" customHeight="1" x14ac:dyDescent="0.35">
      <c r="D393" s="8"/>
      <c r="E393" s="8"/>
      <c r="F393" s="8"/>
    </row>
    <row r="394" spans="4:6" ht="15.75" customHeight="1" x14ac:dyDescent="0.35">
      <c r="D394" s="8"/>
      <c r="E394" s="8"/>
      <c r="F394" s="8"/>
    </row>
    <row r="395" spans="4:6" ht="15.75" customHeight="1" x14ac:dyDescent="0.35">
      <c r="D395" s="8"/>
      <c r="E395" s="8"/>
      <c r="F395" s="8"/>
    </row>
    <row r="396" spans="4:6" ht="15.75" customHeight="1" x14ac:dyDescent="0.35">
      <c r="D396" s="8"/>
      <c r="E396" s="8"/>
      <c r="F396" s="8"/>
    </row>
    <row r="397" spans="4:6" ht="15.75" customHeight="1" x14ac:dyDescent="0.35">
      <c r="D397" s="8"/>
      <c r="E397" s="8"/>
      <c r="F397" s="8"/>
    </row>
    <row r="398" spans="4:6" ht="15.75" customHeight="1" x14ac:dyDescent="0.35">
      <c r="D398" s="8"/>
      <c r="E398" s="8"/>
      <c r="F398" s="8"/>
    </row>
    <row r="399" spans="4:6" ht="15.75" customHeight="1" x14ac:dyDescent="0.35">
      <c r="D399" s="8"/>
      <c r="E399" s="8"/>
      <c r="F399" s="8"/>
    </row>
    <row r="400" spans="4:6" ht="15.75" customHeight="1" x14ac:dyDescent="0.35">
      <c r="D400" s="8"/>
      <c r="E400" s="8"/>
      <c r="F400" s="8"/>
    </row>
    <row r="401" spans="4:6" ht="15.75" customHeight="1" x14ac:dyDescent="0.35">
      <c r="D401" s="8"/>
      <c r="E401" s="8"/>
      <c r="F401" s="8"/>
    </row>
    <row r="402" spans="4:6" ht="15.75" customHeight="1" x14ac:dyDescent="0.35">
      <c r="D402" s="8"/>
      <c r="E402" s="8"/>
      <c r="F402" s="8"/>
    </row>
    <row r="403" spans="4:6" ht="15.75" customHeight="1" x14ac:dyDescent="0.35">
      <c r="D403" s="8"/>
      <c r="E403" s="8"/>
      <c r="F403" s="8"/>
    </row>
    <row r="404" spans="4:6" ht="15.75" customHeight="1" x14ac:dyDescent="0.35">
      <c r="D404" s="8"/>
      <c r="E404" s="8"/>
      <c r="F404" s="8"/>
    </row>
    <row r="405" spans="4:6" ht="15.75" customHeight="1" x14ac:dyDescent="0.35">
      <c r="D405" s="8"/>
      <c r="E405" s="8"/>
      <c r="F405" s="8"/>
    </row>
    <row r="406" spans="4:6" ht="15.75" customHeight="1" x14ac:dyDescent="0.35">
      <c r="D406" s="8"/>
      <c r="E406" s="8"/>
      <c r="F406" s="8"/>
    </row>
    <row r="407" spans="4:6" ht="15.75" customHeight="1" x14ac:dyDescent="0.35">
      <c r="D407" s="8"/>
      <c r="E407" s="8"/>
      <c r="F407" s="8"/>
    </row>
    <row r="408" spans="4:6" ht="15.75" customHeight="1" x14ac:dyDescent="0.35">
      <c r="D408" s="8"/>
      <c r="E408" s="8"/>
      <c r="F408" s="8"/>
    </row>
    <row r="409" spans="4:6" ht="15.75" customHeight="1" x14ac:dyDescent="0.35">
      <c r="D409" s="8"/>
      <c r="E409" s="8"/>
      <c r="F409" s="8"/>
    </row>
    <row r="410" spans="4:6" ht="15.75" customHeight="1" x14ac:dyDescent="0.35">
      <c r="D410" s="8"/>
      <c r="E410" s="8"/>
      <c r="F410" s="8"/>
    </row>
    <row r="411" spans="4:6" ht="15.75" customHeight="1" x14ac:dyDescent="0.35">
      <c r="D411" s="8"/>
      <c r="E411" s="8"/>
      <c r="F411" s="8"/>
    </row>
    <row r="412" spans="4:6" ht="15.75" customHeight="1" x14ac:dyDescent="0.35">
      <c r="D412" s="8"/>
      <c r="E412" s="8"/>
      <c r="F412" s="8"/>
    </row>
    <row r="413" spans="4:6" ht="15.75" customHeight="1" x14ac:dyDescent="0.35">
      <c r="D413" s="8"/>
      <c r="E413" s="8"/>
      <c r="F413" s="8"/>
    </row>
    <row r="414" spans="4:6" ht="15.75" customHeight="1" x14ac:dyDescent="0.35">
      <c r="D414" s="8"/>
      <c r="E414" s="8"/>
      <c r="F414" s="8"/>
    </row>
    <row r="415" spans="4:6" ht="15.75" customHeight="1" x14ac:dyDescent="0.35">
      <c r="D415" s="8"/>
      <c r="E415" s="8"/>
      <c r="F415" s="8"/>
    </row>
    <row r="416" spans="4:6" ht="15.75" customHeight="1" x14ac:dyDescent="0.35">
      <c r="D416" s="8"/>
      <c r="E416" s="8"/>
      <c r="F416" s="8"/>
    </row>
    <row r="417" spans="4:6" ht="15.75" customHeight="1" x14ac:dyDescent="0.35">
      <c r="D417" s="8"/>
      <c r="E417" s="8"/>
      <c r="F417" s="8"/>
    </row>
    <row r="418" spans="4:6" ht="15.75" customHeight="1" x14ac:dyDescent="0.35">
      <c r="D418" s="8"/>
      <c r="E418" s="8"/>
      <c r="F418" s="8"/>
    </row>
    <row r="419" spans="4:6" ht="15.75" customHeight="1" x14ac:dyDescent="0.35">
      <c r="D419" s="8"/>
      <c r="E419" s="8"/>
      <c r="F419" s="8"/>
    </row>
    <row r="420" spans="4:6" ht="15.75" customHeight="1" x14ac:dyDescent="0.35">
      <c r="D420" s="8"/>
      <c r="E420" s="8"/>
      <c r="F420" s="8"/>
    </row>
    <row r="421" spans="4:6" ht="15.75" customHeight="1" x14ac:dyDescent="0.35">
      <c r="D421" s="8"/>
      <c r="E421" s="8"/>
      <c r="F421" s="8"/>
    </row>
    <row r="422" spans="4:6" ht="15.75" customHeight="1" x14ac:dyDescent="0.35">
      <c r="D422" s="8"/>
      <c r="E422" s="8"/>
      <c r="F422" s="8"/>
    </row>
    <row r="423" spans="4:6" ht="15.75" customHeight="1" x14ac:dyDescent="0.35">
      <c r="D423" s="8"/>
      <c r="E423" s="8"/>
      <c r="F423" s="8"/>
    </row>
    <row r="424" spans="4:6" ht="15.75" customHeight="1" x14ac:dyDescent="0.35">
      <c r="D424" s="8"/>
      <c r="E424" s="8"/>
      <c r="F424" s="8"/>
    </row>
    <row r="425" spans="4:6" ht="15.75" customHeight="1" x14ac:dyDescent="0.35">
      <c r="D425" s="8"/>
      <c r="E425" s="8"/>
      <c r="F425" s="8"/>
    </row>
    <row r="426" spans="4:6" ht="15.75" customHeight="1" x14ac:dyDescent="0.35">
      <c r="D426" s="8"/>
      <c r="E426" s="8"/>
      <c r="F426" s="8"/>
    </row>
    <row r="427" spans="4:6" ht="15.75" customHeight="1" x14ac:dyDescent="0.35">
      <c r="D427" s="8"/>
      <c r="E427" s="8"/>
      <c r="F427" s="8"/>
    </row>
    <row r="428" spans="4:6" ht="15.75" customHeight="1" x14ac:dyDescent="0.35">
      <c r="D428" s="8"/>
      <c r="E428" s="8"/>
      <c r="F428" s="8"/>
    </row>
    <row r="429" spans="4:6" ht="15.75" customHeight="1" x14ac:dyDescent="0.35">
      <c r="D429" s="8"/>
      <c r="E429" s="8"/>
      <c r="F429" s="8"/>
    </row>
    <row r="430" spans="4:6" ht="15.75" customHeight="1" x14ac:dyDescent="0.35">
      <c r="D430" s="8"/>
      <c r="E430" s="8"/>
      <c r="F430" s="8"/>
    </row>
    <row r="431" spans="4:6" ht="15.75" customHeight="1" x14ac:dyDescent="0.35">
      <c r="D431" s="8"/>
      <c r="E431" s="8"/>
      <c r="F431" s="8"/>
    </row>
    <row r="432" spans="4:6" ht="15.75" customHeight="1" x14ac:dyDescent="0.35">
      <c r="D432" s="8"/>
      <c r="E432" s="8"/>
      <c r="F432" s="8"/>
    </row>
    <row r="433" spans="4:6" ht="15.75" customHeight="1" x14ac:dyDescent="0.35">
      <c r="D433" s="8"/>
      <c r="E433" s="8"/>
      <c r="F433" s="8"/>
    </row>
    <row r="434" spans="4:6" ht="15.75" customHeight="1" x14ac:dyDescent="0.35">
      <c r="D434" s="8"/>
      <c r="E434" s="8"/>
      <c r="F434" s="8"/>
    </row>
    <row r="435" spans="4:6" ht="15.75" customHeight="1" x14ac:dyDescent="0.35">
      <c r="D435" s="8"/>
      <c r="E435" s="8"/>
      <c r="F435" s="8"/>
    </row>
    <row r="436" spans="4:6" ht="15.75" customHeight="1" x14ac:dyDescent="0.35">
      <c r="D436" s="8"/>
      <c r="E436" s="8"/>
      <c r="F436" s="8"/>
    </row>
    <row r="437" spans="4:6" ht="15.75" customHeight="1" x14ac:dyDescent="0.35">
      <c r="D437" s="8"/>
      <c r="E437" s="8"/>
      <c r="F437" s="8"/>
    </row>
    <row r="438" spans="4:6" ht="15.75" customHeight="1" x14ac:dyDescent="0.35">
      <c r="D438" s="8"/>
      <c r="E438" s="8"/>
      <c r="F438" s="8"/>
    </row>
    <row r="439" spans="4:6" ht="15.75" customHeight="1" x14ac:dyDescent="0.35">
      <c r="D439" s="8"/>
      <c r="E439" s="8"/>
      <c r="F439" s="8"/>
    </row>
    <row r="440" spans="4:6" ht="15.75" customHeight="1" x14ac:dyDescent="0.35">
      <c r="D440" s="8"/>
      <c r="E440" s="8"/>
      <c r="F440" s="8"/>
    </row>
    <row r="441" spans="4:6" ht="15.75" customHeight="1" x14ac:dyDescent="0.35">
      <c r="D441" s="8"/>
      <c r="E441" s="8"/>
      <c r="F441" s="8"/>
    </row>
    <row r="442" spans="4:6" ht="15.75" customHeight="1" x14ac:dyDescent="0.35">
      <c r="D442" s="8"/>
      <c r="E442" s="8"/>
      <c r="F442" s="8"/>
    </row>
    <row r="443" spans="4:6" ht="15.75" customHeight="1" x14ac:dyDescent="0.35">
      <c r="D443" s="8"/>
      <c r="E443" s="8"/>
      <c r="F443" s="8"/>
    </row>
    <row r="444" spans="4:6" ht="15.75" customHeight="1" x14ac:dyDescent="0.35">
      <c r="D444" s="8"/>
      <c r="E444" s="8"/>
      <c r="F444" s="8"/>
    </row>
    <row r="445" spans="4:6" ht="15.75" customHeight="1" x14ac:dyDescent="0.35">
      <c r="D445" s="8"/>
      <c r="E445" s="8"/>
      <c r="F445" s="8"/>
    </row>
    <row r="446" spans="4:6" ht="15.75" customHeight="1" x14ac:dyDescent="0.35">
      <c r="D446" s="8"/>
      <c r="E446" s="8"/>
      <c r="F446" s="8"/>
    </row>
    <row r="447" spans="4:6" ht="15.75" customHeight="1" x14ac:dyDescent="0.35">
      <c r="D447" s="8"/>
      <c r="E447" s="8"/>
      <c r="F447" s="8"/>
    </row>
    <row r="448" spans="4:6" ht="15.75" customHeight="1" x14ac:dyDescent="0.35">
      <c r="D448" s="8"/>
      <c r="E448" s="8"/>
      <c r="F448" s="8"/>
    </row>
    <row r="449" spans="4:6" ht="15.75" customHeight="1" x14ac:dyDescent="0.35">
      <c r="D449" s="8"/>
      <c r="E449" s="8"/>
      <c r="F449" s="8"/>
    </row>
    <row r="450" spans="4:6" ht="15.75" customHeight="1" x14ac:dyDescent="0.35">
      <c r="D450" s="8"/>
      <c r="E450" s="8"/>
      <c r="F450" s="8"/>
    </row>
    <row r="451" spans="4:6" ht="15.75" customHeight="1" x14ac:dyDescent="0.35">
      <c r="D451" s="8"/>
      <c r="E451" s="8"/>
      <c r="F451" s="8"/>
    </row>
    <row r="452" spans="4:6" ht="15.75" customHeight="1" x14ac:dyDescent="0.35">
      <c r="D452" s="8"/>
      <c r="E452" s="8"/>
      <c r="F452" s="8"/>
    </row>
    <row r="453" spans="4:6" ht="15.75" customHeight="1" x14ac:dyDescent="0.35">
      <c r="D453" s="8"/>
      <c r="E453" s="8"/>
      <c r="F453" s="8"/>
    </row>
    <row r="454" spans="4:6" ht="15.75" customHeight="1" x14ac:dyDescent="0.35">
      <c r="D454" s="8"/>
      <c r="E454" s="8"/>
      <c r="F454" s="8"/>
    </row>
    <row r="455" spans="4:6" ht="15.75" customHeight="1" x14ac:dyDescent="0.35">
      <c r="D455" s="8"/>
      <c r="E455" s="8"/>
      <c r="F455" s="8"/>
    </row>
    <row r="456" spans="4:6" ht="15.75" customHeight="1" x14ac:dyDescent="0.35">
      <c r="D456" s="8"/>
      <c r="E456" s="8"/>
      <c r="F456" s="8"/>
    </row>
    <row r="457" spans="4:6" ht="15.75" customHeight="1" x14ac:dyDescent="0.35">
      <c r="D457" s="8"/>
      <c r="E457" s="8"/>
      <c r="F457" s="8"/>
    </row>
    <row r="458" spans="4:6" ht="15.75" customHeight="1" x14ac:dyDescent="0.35">
      <c r="D458" s="8"/>
      <c r="E458" s="8"/>
      <c r="F458" s="8"/>
    </row>
    <row r="459" spans="4:6" ht="15.75" customHeight="1" x14ac:dyDescent="0.35">
      <c r="D459" s="8"/>
      <c r="E459" s="8"/>
      <c r="F459" s="8"/>
    </row>
    <row r="460" spans="4:6" ht="15.75" customHeight="1" x14ac:dyDescent="0.35">
      <c r="D460" s="8"/>
      <c r="E460" s="8"/>
      <c r="F460" s="8"/>
    </row>
    <row r="461" spans="4:6" ht="15.75" customHeight="1" x14ac:dyDescent="0.35">
      <c r="D461" s="8"/>
      <c r="E461" s="8"/>
      <c r="F461" s="8"/>
    </row>
    <row r="462" spans="4:6" ht="15.75" customHeight="1" x14ac:dyDescent="0.35">
      <c r="D462" s="8"/>
      <c r="E462" s="8"/>
      <c r="F462" s="8"/>
    </row>
    <row r="463" spans="4:6" ht="15.75" customHeight="1" x14ac:dyDescent="0.35">
      <c r="D463" s="8"/>
      <c r="E463" s="8"/>
      <c r="F463" s="8"/>
    </row>
    <row r="464" spans="4:6" ht="15.75" customHeight="1" x14ac:dyDescent="0.35">
      <c r="D464" s="8"/>
      <c r="E464" s="8"/>
      <c r="F464" s="8"/>
    </row>
    <row r="465" spans="4:6" ht="15.75" customHeight="1" x14ac:dyDescent="0.35">
      <c r="D465" s="8"/>
      <c r="E465" s="8"/>
      <c r="F465" s="8"/>
    </row>
    <row r="466" spans="4:6" ht="15.75" customHeight="1" x14ac:dyDescent="0.35">
      <c r="D466" s="8"/>
      <c r="E466" s="8"/>
      <c r="F466" s="8"/>
    </row>
    <row r="467" spans="4:6" ht="15.75" customHeight="1" x14ac:dyDescent="0.35">
      <c r="D467" s="8"/>
      <c r="E467" s="8"/>
      <c r="F467" s="8"/>
    </row>
    <row r="468" spans="4:6" ht="15.75" customHeight="1" x14ac:dyDescent="0.35">
      <c r="D468" s="8"/>
      <c r="E468" s="8"/>
      <c r="F468" s="8"/>
    </row>
    <row r="469" spans="4:6" ht="15.75" customHeight="1" x14ac:dyDescent="0.35">
      <c r="D469" s="8"/>
      <c r="E469" s="8"/>
      <c r="F469" s="8"/>
    </row>
    <row r="470" spans="4:6" ht="15.75" customHeight="1" x14ac:dyDescent="0.35">
      <c r="D470" s="8"/>
      <c r="E470" s="8"/>
      <c r="F470" s="8"/>
    </row>
    <row r="471" spans="4:6" ht="15.75" customHeight="1" x14ac:dyDescent="0.35">
      <c r="D471" s="8"/>
      <c r="E471" s="8"/>
      <c r="F471" s="8"/>
    </row>
    <row r="472" spans="4:6" ht="15.75" customHeight="1" x14ac:dyDescent="0.35">
      <c r="D472" s="8"/>
      <c r="E472" s="8"/>
      <c r="F472" s="8"/>
    </row>
    <row r="473" spans="4:6" ht="15.75" customHeight="1" x14ac:dyDescent="0.35">
      <c r="D473" s="8"/>
      <c r="E473" s="8"/>
      <c r="F473" s="8"/>
    </row>
    <row r="474" spans="4:6" ht="15.75" customHeight="1" x14ac:dyDescent="0.35">
      <c r="D474" s="8"/>
      <c r="E474" s="8"/>
      <c r="F474" s="8"/>
    </row>
    <row r="475" spans="4:6" ht="15.75" customHeight="1" x14ac:dyDescent="0.35">
      <c r="D475" s="8"/>
      <c r="E475" s="8"/>
      <c r="F475" s="8"/>
    </row>
    <row r="476" spans="4:6" ht="15.75" customHeight="1" x14ac:dyDescent="0.35">
      <c r="D476" s="8"/>
      <c r="E476" s="8"/>
      <c r="F476" s="8"/>
    </row>
    <row r="477" spans="4:6" ht="15.75" customHeight="1" x14ac:dyDescent="0.35">
      <c r="D477" s="8"/>
      <c r="E477" s="8"/>
      <c r="F477" s="8"/>
    </row>
    <row r="478" spans="4:6" ht="15.75" customHeight="1" x14ac:dyDescent="0.35">
      <c r="D478" s="8"/>
      <c r="E478" s="8"/>
      <c r="F478" s="8"/>
    </row>
    <row r="479" spans="4:6" ht="15.75" customHeight="1" x14ac:dyDescent="0.35">
      <c r="D479" s="8"/>
      <c r="E479" s="8"/>
      <c r="F479" s="8"/>
    </row>
    <row r="480" spans="4:6" ht="15.75" customHeight="1" x14ac:dyDescent="0.35">
      <c r="D480" s="8"/>
      <c r="E480" s="8"/>
      <c r="F480" s="8"/>
    </row>
    <row r="481" spans="4:6" ht="15.75" customHeight="1" x14ac:dyDescent="0.35">
      <c r="D481" s="8"/>
      <c r="E481" s="8"/>
      <c r="F481" s="8"/>
    </row>
    <row r="482" spans="4:6" ht="15.75" customHeight="1" x14ac:dyDescent="0.35">
      <c r="D482" s="8"/>
      <c r="E482" s="8"/>
      <c r="F482" s="8"/>
    </row>
    <row r="483" spans="4:6" ht="15.75" customHeight="1" x14ac:dyDescent="0.35">
      <c r="D483" s="8"/>
      <c r="E483" s="8"/>
      <c r="F483" s="8"/>
    </row>
    <row r="484" spans="4:6" ht="15.75" customHeight="1" x14ac:dyDescent="0.35">
      <c r="D484" s="8"/>
      <c r="E484" s="8"/>
      <c r="F484" s="8"/>
    </row>
    <row r="485" spans="4:6" ht="15.75" customHeight="1" x14ac:dyDescent="0.35">
      <c r="D485" s="8"/>
      <c r="E485" s="8"/>
      <c r="F485" s="8"/>
    </row>
    <row r="486" spans="4:6" ht="15.75" customHeight="1" x14ac:dyDescent="0.35">
      <c r="D486" s="8"/>
      <c r="E486" s="8"/>
      <c r="F486" s="8"/>
    </row>
    <row r="487" spans="4:6" ht="15.75" customHeight="1" x14ac:dyDescent="0.35">
      <c r="D487" s="8"/>
      <c r="E487" s="8"/>
      <c r="F487" s="8"/>
    </row>
    <row r="488" spans="4:6" ht="15.75" customHeight="1" x14ac:dyDescent="0.35">
      <c r="D488" s="8"/>
      <c r="E488" s="8"/>
      <c r="F488" s="8"/>
    </row>
    <row r="489" spans="4:6" ht="15.75" customHeight="1" x14ac:dyDescent="0.35">
      <c r="D489" s="8"/>
      <c r="E489" s="8"/>
      <c r="F489" s="8"/>
    </row>
    <row r="490" spans="4:6" ht="15.75" customHeight="1" x14ac:dyDescent="0.35">
      <c r="D490" s="8"/>
      <c r="E490" s="8"/>
      <c r="F490" s="8"/>
    </row>
    <row r="491" spans="4:6" ht="15.75" customHeight="1" x14ac:dyDescent="0.35">
      <c r="D491" s="8"/>
      <c r="E491" s="8"/>
      <c r="F491" s="8"/>
    </row>
    <row r="492" spans="4:6" ht="15.75" customHeight="1" x14ac:dyDescent="0.35">
      <c r="D492" s="8"/>
      <c r="E492" s="8"/>
      <c r="F492" s="8"/>
    </row>
    <row r="493" spans="4:6" ht="15.75" customHeight="1" x14ac:dyDescent="0.35">
      <c r="D493" s="8"/>
      <c r="E493" s="8"/>
      <c r="F493" s="8"/>
    </row>
    <row r="494" spans="4:6" ht="15.75" customHeight="1" x14ac:dyDescent="0.35">
      <c r="D494" s="8"/>
      <c r="E494" s="8"/>
      <c r="F494" s="8"/>
    </row>
    <row r="495" spans="4:6" ht="15.75" customHeight="1" x14ac:dyDescent="0.35">
      <c r="D495" s="8"/>
      <c r="E495" s="8"/>
      <c r="F495" s="8"/>
    </row>
    <row r="496" spans="4:6" ht="15.75" customHeight="1" x14ac:dyDescent="0.35">
      <c r="D496" s="8"/>
      <c r="E496" s="8"/>
      <c r="F496" s="8"/>
    </row>
    <row r="497" spans="4:6" ht="15.75" customHeight="1" x14ac:dyDescent="0.35">
      <c r="D497" s="8"/>
      <c r="E497" s="8"/>
      <c r="F497" s="8"/>
    </row>
    <row r="498" spans="4:6" ht="15.75" customHeight="1" x14ac:dyDescent="0.35">
      <c r="D498" s="8"/>
      <c r="E498" s="8"/>
      <c r="F498" s="8"/>
    </row>
    <row r="499" spans="4:6" ht="15.75" customHeight="1" x14ac:dyDescent="0.35">
      <c r="D499" s="8"/>
      <c r="E499" s="8"/>
      <c r="F499" s="8"/>
    </row>
    <row r="500" spans="4:6" ht="15.75" customHeight="1" x14ac:dyDescent="0.35">
      <c r="D500" s="8"/>
      <c r="E500" s="8"/>
      <c r="F500" s="8"/>
    </row>
    <row r="501" spans="4:6" ht="15.75" customHeight="1" x14ac:dyDescent="0.35">
      <c r="D501" s="8"/>
      <c r="E501" s="8"/>
      <c r="F501" s="8"/>
    </row>
    <row r="502" spans="4:6" ht="15.75" customHeight="1" x14ac:dyDescent="0.35">
      <c r="D502" s="8"/>
      <c r="E502" s="8"/>
      <c r="F502" s="8"/>
    </row>
    <row r="503" spans="4:6" ht="15.75" customHeight="1" x14ac:dyDescent="0.35">
      <c r="D503" s="8"/>
      <c r="E503" s="8"/>
      <c r="F503" s="8"/>
    </row>
    <row r="504" spans="4:6" ht="15.75" customHeight="1" x14ac:dyDescent="0.35">
      <c r="D504" s="8"/>
      <c r="E504" s="8"/>
      <c r="F504" s="8"/>
    </row>
    <row r="505" spans="4:6" ht="15.75" customHeight="1" x14ac:dyDescent="0.35">
      <c r="D505" s="8"/>
      <c r="E505" s="8"/>
      <c r="F505" s="8"/>
    </row>
    <row r="506" spans="4:6" ht="15.75" customHeight="1" x14ac:dyDescent="0.35">
      <c r="D506" s="8"/>
      <c r="E506" s="8"/>
      <c r="F506" s="8"/>
    </row>
    <row r="507" spans="4:6" ht="15.75" customHeight="1" x14ac:dyDescent="0.35">
      <c r="D507" s="8"/>
      <c r="E507" s="8"/>
      <c r="F507" s="8"/>
    </row>
    <row r="508" spans="4:6" ht="15.75" customHeight="1" x14ac:dyDescent="0.35">
      <c r="D508" s="8"/>
      <c r="E508" s="8"/>
      <c r="F508" s="8"/>
    </row>
    <row r="509" spans="4:6" ht="15.75" customHeight="1" x14ac:dyDescent="0.35">
      <c r="D509" s="8"/>
      <c r="E509" s="8"/>
      <c r="F509" s="8"/>
    </row>
    <row r="510" spans="4:6" ht="15.75" customHeight="1" x14ac:dyDescent="0.35">
      <c r="D510" s="8"/>
      <c r="E510" s="8"/>
      <c r="F510" s="8"/>
    </row>
    <row r="511" spans="4:6" ht="15.75" customHeight="1" x14ac:dyDescent="0.35">
      <c r="D511" s="8"/>
      <c r="E511" s="8"/>
      <c r="F511" s="8"/>
    </row>
    <row r="512" spans="4:6" ht="15.75" customHeight="1" x14ac:dyDescent="0.35">
      <c r="D512" s="8"/>
      <c r="E512" s="8"/>
      <c r="F512" s="8"/>
    </row>
    <row r="513" spans="4:6" ht="15.75" customHeight="1" x14ac:dyDescent="0.35">
      <c r="D513" s="8"/>
      <c r="E513" s="8"/>
      <c r="F513" s="8"/>
    </row>
    <row r="514" spans="4:6" ht="15.75" customHeight="1" x14ac:dyDescent="0.35">
      <c r="D514" s="8"/>
      <c r="E514" s="8"/>
      <c r="F514" s="8"/>
    </row>
    <row r="515" spans="4:6" ht="15.75" customHeight="1" x14ac:dyDescent="0.35">
      <c r="D515" s="8"/>
      <c r="E515" s="8"/>
      <c r="F515" s="8"/>
    </row>
    <row r="516" spans="4:6" ht="15.75" customHeight="1" x14ac:dyDescent="0.35">
      <c r="D516" s="8"/>
      <c r="E516" s="8"/>
      <c r="F516" s="8"/>
    </row>
    <row r="517" spans="4:6" ht="15.75" customHeight="1" x14ac:dyDescent="0.35">
      <c r="D517" s="8"/>
      <c r="E517" s="8"/>
      <c r="F517" s="8"/>
    </row>
    <row r="518" spans="4:6" ht="15.75" customHeight="1" x14ac:dyDescent="0.35">
      <c r="D518" s="8"/>
      <c r="E518" s="8"/>
      <c r="F518" s="8"/>
    </row>
    <row r="519" spans="4:6" ht="15.75" customHeight="1" x14ac:dyDescent="0.35">
      <c r="D519" s="8"/>
      <c r="E519" s="8"/>
      <c r="F519" s="8"/>
    </row>
    <row r="520" spans="4:6" ht="15.75" customHeight="1" x14ac:dyDescent="0.35">
      <c r="D520" s="8"/>
      <c r="E520" s="8"/>
      <c r="F520" s="8"/>
    </row>
    <row r="521" spans="4:6" ht="15.75" customHeight="1" x14ac:dyDescent="0.35">
      <c r="D521" s="8"/>
      <c r="E521" s="8"/>
      <c r="F521" s="8"/>
    </row>
    <row r="522" spans="4:6" ht="15.75" customHeight="1" x14ac:dyDescent="0.35">
      <c r="D522" s="8"/>
      <c r="E522" s="8"/>
      <c r="F522" s="8"/>
    </row>
    <row r="523" spans="4:6" ht="15.75" customHeight="1" x14ac:dyDescent="0.35">
      <c r="D523" s="8"/>
      <c r="E523" s="8"/>
      <c r="F523" s="8"/>
    </row>
    <row r="524" spans="4:6" ht="15.75" customHeight="1" x14ac:dyDescent="0.35">
      <c r="D524" s="8"/>
      <c r="E524" s="8"/>
      <c r="F524" s="8"/>
    </row>
    <row r="525" spans="4:6" ht="15.75" customHeight="1" x14ac:dyDescent="0.35">
      <c r="D525" s="8"/>
      <c r="E525" s="8"/>
      <c r="F525" s="8"/>
    </row>
    <row r="526" spans="4:6" ht="15.75" customHeight="1" x14ac:dyDescent="0.35">
      <c r="D526" s="8"/>
      <c r="E526" s="8"/>
      <c r="F526" s="8"/>
    </row>
    <row r="527" spans="4:6" ht="15.75" customHeight="1" x14ac:dyDescent="0.35">
      <c r="D527" s="8"/>
      <c r="E527" s="8"/>
      <c r="F527" s="8"/>
    </row>
    <row r="528" spans="4:6" ht="15.75" customHeight="1" x14ac:dyDescent="0.35">
      <c r="D528" s="8"/>
      <c r="E528" s="8"/>
      <c r="F528" s="8"/>
    </row>
    <row r="529" spans="4:6" ht="15.75" customHeight="1" x14ac:dyDescent="0.35">
      <c r="D529" s="8"/>
      <c r="E529" s="8"/>
      <c r="F529" s="8"/>
    </row>
    <row r="530" spans="4:6" ht="15.75" customHeight="1" x14ac:dyDescent="0.35">
      <c r="D530" s="8"/>
      <c r="E530" s="8"/>
      <c r="F530" s="8"/>
    </row>
    <row r="531" spans="4:6" ht="15.75" customHeight="1" x14ac:dyDescent="0.35">
      <c r="D531" s="8"/>
      <c r="E531" s="8"/>
      <c r="F531" s="8"/>
    </row>
    <row r="532" spans="4:6" ht="15.75" customHeight="1" x14ac:dyDescent="0.35">
      <c r="D532" s="8"/>
      <c r="E532" s="8"/>
      <c r="F532" s="8"/>
    </row>
    <row r="533" spans="4:6" ht="15.75" customHeight="1" x14ac:dyDescent="0.35">
      <c r="D533" s="8"/>
      <c r="E533" s="8"/>
      <c r="F533" s="8"/>
    </row>
    <row r="534" spans="4:6" ht="15.75" customHeight="1" x14ac:dyDescent="0.35">
      <c r="D534" s="8"/>
      <c r="E534" s="8"/>
      <c r="F534" s="8"/>
    </row>
    <row r="535" spans="4:6" ht="15.75" customHeight="1" x14ac:dyDescent="0.35">
      <c r="D535" s="8"/>
      <c r="E535" s="8"/>
      <c r="F535" s="8"/>
    </row>
    <row r="536" spans="4:6" ht="15.75" customHeight="1" x14ac:dyDescent="0.35">
      <c r="D536" s="8"/>
      <c r="E536" s="8"/>
      <c r="F536" s="8"/>
    </row>
    <row r="537" spans="4:6" ht="15.75" customHeight="1" x14ac:dyDescent="0.35">
      <c r="D537" s="8"/>
      <c r="E537" s="8"/>
      <c r="F537" s="8"/>
    </row>
    <row r="538" spans="4:6" ht="15.75" customHeight="1" x14ac:dyDescent="0.35">
      <c r="D538" s="8"/>
      <c r="E538" s="8"/>
      <c r="F538" s="8"/>
    </row>
    <row r="539" spans="4:6" ht="15.75" customHeight="1" x14ac:dyDescent="0.35">
      <c r="D539" s="8"/>
      <c r="E539" s="8"/>
      <c r="F539" s="8"/>
    </row>
    <row r="540" spans="4:6" ht="15.75" customHeight="1" x14ac:dyDescent="0.35">
      <c r="D540" s="8"/>
      <c r="E540" s="8"/>
      <c r="F540" s="8"/>
    </row>
    <row r="541" spans="4:6" ht="15.75" customHeight="1" x14ac:dyDescent="0.35">
      <c r="D541" s="8"/>
      <c r="E541" s="8"/>
      <c r="F541" s="8"/>
    </row>
    <row r="542" spans="4:6" ht="15.75" customHeight="1" x14ac:dyDescent="0.35">
      <c r="D542" s="8"/>
      <c r="E542" s="8"/>
      <c r="F542" s="8"/>
    </row>
    <row r="543" spans="4:6" ht="15.75" customHeight="1" x14ac:dyDescent="0.35">
      <c r="D543" s="8"/>
      <c r="E543" s="8"/>
      <c r="F543" s="8"/>
    </row>
    <row r="544" spans="4:6" ht="15.75" customHeight="1" x14ac:dyDescent="0.35">
      <c r="D544" s="8"/>
      <c r="E544" s="8"/>
      <c r="F544" s="8"/>
    </row>
    <row r="545" spans="4:6" ht="15.75" customHeight="1" x14ac:dyDescent="0.35">
      <c r="D545" s="8"/>
      <c r="E545" s="8"/>
      <c r="F545" s="8"/>
    </row>
    <row r="546" spans="4:6" ht="15.75" customHeight="1" x14ac:dyDescent="0.35">
      <c r="D546" s="8"/>
      <c r="E546" s="8"/>
      <c r="F546" s="8"/>
    </row>
    <row r="547" spans="4:6" ht="15.75" customHeight="1" x14ac:dyDescent="0.35">
      <c r="D547" s="8"/>
      <c r="E547" s="8"/>
      <c r="F547" s="8"/>
    </row>
    <row r="548" spans="4:6" ht="15.75" customHeight="1" x14ac:dyDescent="0.35">
      <c r="D548" s="8"/>
      <c r="E548" s="8"/>
      <c r="F548" s="8"/>
    </row>
    <row r="549" spans="4:6" ht="15.75" customHeight="1" x14ac:dyDescent="0.35">
      <c r="D549" s="8"/>
      <c r="E549" s="8"/>
      <c r="F549" s="8"/>
    </row>
    <row r="550" spans="4:6" ht="15.75" customHeight="1" x14ac:dyDescent="0.35">
      <c r="D550" s="8"/>
      <c r="E550" s="8"/>
      <c r="F550" s="8"/>
    </row>
    <row r="551" spans="4:6" ht="15.75" customHeight="1" x14ac:dyDescent="0.35">
      <c r="D551" s="8"/>
      <c r="E551" s="8"/>
      <c r="F551" s="8"/>
    </row>
    <row r="552" spans="4:6" ht="15.75" customHeight="1" x14ac:dyDescent="0.35">
      <c r="D552" s="8"/>
      <c r="E552" s="8"/>
      <c r="F552" s="8"/>
    </row>
    <row r="553" spans="4:6" ht="15.75" customHeight="1" x14ac:dyDescent="0.35">
      <c r="D553" s="8"/>
      <c r="E553" s="8"/>
      <c r="F553" s="8"/>
    </row>
    <row r="554" spans="4:6" ht="15.75" customHeight="1" x14ac:dyDescent="0.35">
      <c r="D554" s="8"/>
      <c r="E554" s="8"/>
      <c r="F554" s="8"/>
    </row>
    <row r="555" spans="4:6" ht="15.75" customHeight="1" x14ac:dyDescent="0.35">
      <c r="D555" s="8"/>
      <c r="E555" s="8"/>
      <c r="F555" s="8"/>
    </row>
    <row r="556" spans="4:6" ht="15.75" customHeight="1" x14ac:dyDescent="0.35">
      <c r="D556" s="8"/>
      <c r="E556" s="8"/>
      <c r="F556" s="8"/>
    </row>
    <row r="557" spans="4:6" ht="15.75" customHeight="1" x14ac:dyDescent="0.35">
      <c r="D557" s="8"/>
      <c r="E557" s="8"/>
      <c r="F557" s="8"/>
    </row>
    <row r="558" spans="4:6" ht="15.75" customHeight="1" x14ac:dyDescent="0.35">
      <c r="D558" s="8"/>
      <c r="E558" s="8"/>
      <c r="F558" s="8"/>
    </row>
    <row r="559" spans="4:6" ht="15.75" customHeight="1" x14ac:dyDescent="0.35">
      <c r="D559" s="8"/>
      <c r="E559" s="8"/>
      <c r="F559" s="8"/>
    </row>
    <row r="560" spans="4:6" ht="15.75" customHeight="1" x14ac:dyDescent="0.35">
      <c r="D560" s="8"/>
      <c r="E560" s="8"/>
      <c r="F560" s="8"/>
    </row>
    <row r="561" spans="4:6" ht="15.75" customHeight="1" x14ac:dyDescent="0.35">
      <c r="D561" s="8"/>
      <c r="E561" s="8"/>
      <c r="F561" s="8"/>
    </row>
    <row r="562" spans="4:6" ht="15.75" customHeight="1" x14ac:dyDescent="0.35">
      <c r="D562" s="8"/>
      <c r="E562" s="8"/>
      <c r="F562" s="8"/>
    </row>
    <row r="563" spans="4:6" ht="15.75" customHeight="1" x14ac:dyDescent="0.35">
      <c r="D563" s="8"/>
      <c r="E563" s="8"/>
      <c r="F563" s="8"/>
    </row>
    <row r="564" spans="4:6" ht="15.75" customHeight="1" x14ac:dyDescent="0.35">
      <c r="D564" s="8"/>
      <c r="E564" s="8"/>
      <c r="F564" s="8"/>
    </row>
    <row r="565" spans="4:6" ht="15.75" customHeight="1" x14ac:dyDescent="0.35">
      <c r="D565" s="8"/>
      <c r="E565" s="8"/>
      <c r="F565" s="8"/>
    </row>
    <row r="566" spans="4:6" ht="15.75" customHeight="1" x14ac:dyDescent="0.35">
      <c r="D566" s="8"/>
      <c r="E566" s="8"/>
      <c r="F566" s="8"/>
    </row>
    <row r="567" spans="4:6" ht="15.75" customHeight="1" x14ac:dyDescent="0.35">
      <c r="D567" s="8"/>
      <c r="E567" s="8"/>
      <c r="F567" s="8"/>
    </row>
    <row r="568" spans="4:6" ht="15.75" customHeight="1" x14ac:dyDescent="0.35">
      <c r="D568" s="8"/>
      <c r="E568" s="8"/>
      <c r="F568" s="8"/>
    </row>
    <row r="569" spans="4:6" ht="15.75" customHeight="1" x14ac:dyDescent="0.35">
      <c r="D569" s="8"/>
      <c r="E569" s="8"/>
      <c r="F569" s="8"/>
    </row>
    <row r="570" spans="4:6" ht="15.75" customHeight="1" x14ac:dyDescent="0.35">
      <c r="D570" s="8"/>
      <c r="E570" s="8"/>
      <c r="F570" s="8"/>
    </row>
    <row r="571" spans="4:6" ht="15.75" customHeight="1" x14ac:dyDescent="0.35">
      <c r="D571" s="8"/>
      <c r="E571" s="8"/>
      <c r="F571" s="8"/>
    </row>
    <row r="572" spans="4:6" ht="15.75" customHeight="1" x14ac:dyDescent="0.35">
      <c r="D572" s="8"/>
      <c r="E572" s="8"/>
      <c r="F572" s="8"/>
    </row>
    <row r="573" spans="4:6" ht="15.75" customHeight="1" x14ac:dyDescent="0.35">
      <c r="D573" s="8"/>
      <c r="E573" s="8"/>
      <c r="F573" s="8"/>
    </row>
    <row r="574" spans="4:6" ht="15.75" customHeight="1" x14ac:dyDescent="0.35">
      <c r="D574" s="8"/>
      <c r="E574" s="8"/>
      <c r="F574" s="8"/>
    </row>
    <row r="575" spans="4:6" ht="15.75" customHeight="1" x14ac:dyDescent="0.35">
      <c r="D575" s="8"/>
      <c r="E575" s="8"/>
      <c r="F575" s="8"/>
    </row>
    <row r="576" spans="4:6" ht="15.75" customHeight="1" x14ac:dyDescent="0.35">
      <c r="D576" s="8"/>
      <c r="E576" s="8"/>
      <c r="F576" s="8"/>
    </row>
    <row r="577" spans="4:6" ht="15.75" customHeight="1" x14ac:dyDescent="0.35">
      <c r="D577" s="8"/>
      <c r="E577" s="8"/>
      <c r="F577" s="8"/>
    </row>
    <row r="578" spans="4:6" ht="15.75" customHeight="1" x14ac:dyDescent="0.35">
      <c r="D578" s="8"/>
      <c r="E578" s="8"/>
      <c r="F578" s="8"/>
    </row>
    <row r="579" spans="4:6" ht="15.75" customHeight="1" x14ac:dyDescent="0.35">
      <c r="D579" s="8"/>
      <c r="E579" s="8"/>
      <c r="F579" s="8"/>
    </row>
    <row r="580" spans="4:6" ht="15.75" customHeight="1" x14ac:dyDescent="0.35">
      <c r="D580" s="8"/>
      <c r="E580" s="8"/>
      <c r="F580" s="8"/>
    </row>
    <row r="581" spans="4:6" ht="15.75" customHeight="1" x14ac:dyDescent="0.35">
      <c r="D581" s="8"/>
      <c r="E581" s="8"/>
      <c r="F581" s="8"/>
    </row>
    <row r="582" spans="4:6" ht="15.75" customHeight="1" x14ac:dyDescent="0.35">
      <c r="D582" s="8"/>
      <c r="E582" s="8"/>
      <c r="F582" s="8"/>
    </row>
    <row r="583" spans="4:6" ht="15.75" customHeight="1" x14ac:dyDescent="0.35">
      <c r="D583" s="8"/>
      <c r="E583" s="8"/>
      <c r="F583" s="8"/>
    </row>
    <row r="584" spans="4:6" ht="15.75" customHeight="1" x14ac:dyDescent="0.35">
      <c r="D584" s="8"/>
      <c r="E584" s="8"/>
      <c r="F584" s="8"/>
    </row>
    <row r="585" spans="4:6" ht="15.75" customHeight="1" x14ac:dyDescent="0.35">
      <c r="D585" s="8"/>
      <c r="E585" s="8"/>
      <c r="F585" s="8"/>
    </row>
    <row r="586" spans="4:6" ht="15.75" customHeight="1" x14ac:dyDescent="0.35">
      <c r="D586" s="8"/>
      <c r="E586" s="8"/>
      <c r="F586" s="8"/>
    </row>
    <row r="587" spans="4:6" ht="15.75" customHeight="1" x14ac:dyDescent="0.35">
      <c r="D587" s="8"/>
      <c r="E587" s="8"/>
      <c r="F587" s="8"/>
    </row>
    <row r="588" spans="4:6" ht="15.75" customHeight="1" x14ac:dyDescent="0.35">
      <c r="D588" s="8"/>
      <c r="E588" s="8"/>
      <c r="F588" s="8"/>
    </row>
    <row r="589" spans="4:6" ht="15.75" customHeight="1" x14ac:dyDescent="0.35">
      <c r="D589" s="8"/>
      <c r="E589" s="8"/>
      <c r="F589" s="8"/>
    </row>
    <row r="590" spans="4:6" ht="15.75" customHeight="1" x14ac:dyDescent="0.35">
      <c r="D590" s="8"/>
      <c r="E590" s="8"/>
      <c r="F590" s="8"/>
    </row>
    <row r="591" spans="4:6" ht="15.75" customHeight="1" x14ac:dyDescent="0.35">
      <c r="D591" s="8"/>
      <c r="E591" s="8"/>
      <c r="F591" s="8"/>
    </row>
    <row r="592" spans="4:6" ht="15.75" customHeight="1" x14ac:dyDescent="0.35">
      <c r="D592" s="8"/>
      <c r="E592" s="8"/>
      <c r="F592" s="8"/>
    </row>
    <row r="593" spans="4:6" ht="15.75" customHeight="1" x14ac:dyDescent="0.35">
      <c r="D593" s="8"/>
      <c r="E593" s="8"/>
      <c r="F593" s="8"/>
    </row>
    <row r="594" spans="4:6" ht="15.75" customHeight="1" x14ac:dyDescent="0.35">
      <c r="D594" s="8"/>
      <c r="E594" s="8"/>
      <c r="F594" s="8"/>
    </row>
    <row r="595" spans="4:6" ht="15.75" customHeight="1" x14ac:dyDescent="0.35">
      <c r="D595" s="8"/>
      <c r="E595" s="8"/>
      <c r="F595" s="8"/>
    </row>
    <row r="596" spans="4:6" ht="15.75" customHeight="1" x14ac:dyDescent="0.35">
      <c r="D596" s="8"/>
      <c r="E596" s="8"/>
      <c r="F596" s="8"/>
    </row>
    <row r="597" spans="4:6" ht="15.75" customHeight="1" x14ac:dyDescent="0.35">
      <c r="D597" s="8"/>
      <c r="E597" s="8"/>
      <c r="F597" s="8"/>
    </row>
    <row r="598" spans="4:6" ht="15.75" customHeight="1" x14ac:dyDescent="0.35">
      <c r="D598" s="8"/>
      <c r="E598" s="8"/>
      <c r="F598" s="8"/>
    </row>
    <row r="599" spans="4:6" ht="15.75" customHeight="1" x14ac:dyDescent="0.35">
      <c r="D599" s="8"/>
      <c r="E599" s="8"/>
      <c r="F599" s="8"/>
    </row>
    <row r="600" spans="4:6" ht="15.75" customHeight="1" x14ac:dyDescent="0.35">
      <c r="D600" s="8"/>
      <c r="E600" s="8"/>
      <c r="F600" s="8"/>
    </row>
    <row r="601" spans="4:6" ht="15.75" customHeight="1" x14ac:dyDescent="0.35">
      <c r="D601" s="8"/>
      <c r="E601" s="8"/>
      <c r="F601" s="8"/>
    </row>
    <row r="602" spans="4:6" ht="15.75" customHeight="1" x14ac:dyDescent="0.35">
      <c r="D602" s="8"/>
      <c r="E602" s="8"/>
      <c r="F602" s="8"/>
    </row>
    <row r="603" spans="4:6" ht="15.75" customHeight="1" x14ac:dyDescent="0.35">
      <c r="D603" s="8"/>
      <c r="E603" s="8"/>
      <c r="F603" s="8"/>
    </row>
    <row r="604" spans="4:6" ht="15.75" customHeight="1" x14ac:dyDescent="0.35">
      <c r="D604" s="8"/>
      <c r="E604" s="8"/>
      <c r="F604" s="8"/>
    </row>
    <row r="605" spans="4:6" ht="15.75" customHeight="1" x14ac:dyDescent="0.35">
      <c r="D605" s="8"/>
      <c r="E605" s="8"/>
      <c r="F605" s="8"/>
    </row>
    <row r="606" spans="4:6" ht="15.75" customHeight="1" x14ac:dyDescent="0.35">
      <c r="D606" s="8"/>
      <c r="E606" s="8"/>
      <c r="F606" s="8"/>
    </row>
    <row r="607" spans="4:6" ht="15.75" customHeight="1" x14ac:dyDescent="0.35">
      <c r="D607" s="8"/>
      <c r="E607" s="8"/>
      <c r="F607" s="8"/>
    </row>
    <row r="608" spans="4:6" ht="15.75" customHeight="1" x14ac:dyDescent="0.35">
      <c r="D608" s="8"/>
      <c r="E608" s="8"/>
      <c r="F608" s="8"/>
    </row>
    <row r="609" spans="4:6" ht="15.75" customHeight="1" x14ac:dyDescent="0.35">
      <c r="D609" s="8"/>
      <c r="E609" s="8"/>
      <c r="F609" s="8"/>
    </row>
    <row r="610" spans="4:6" ht="15.75" customHeight="1" x14ac:dyDescent="0.35">
      <c r="D610" s="8"/>
      <c r="E610" s="8"/>
      <c r="F610" s="8"/>
    </row>
    <row r="611" spans="4:6" ht="15.75" customHeight="1" x14ac:dyDescent="0.35">
      <c r="D611" s="8"/>
      <c r="E611" s="8"/>
      <c r="F611" s="8"/>
    </row>
    <row r="612" spans="4:6" ht="15.75" customHeight="1" x14ac:dyDescent="0.35">
      <c r="D612" s="8"/>
      <c r="E612" s="8"/>
      <c r="F612" s="8"/>
    </row>
    <row r="613" spans="4:6" ht="15.75" customHeight="1" x14ac:dyDescent="0.35">
      <c r="D613" s="8"/>
      <c r="E613" s="8"/>
      <c r="F613" s="8"/>
    </row>
    <row r="614" spans="4:6" ht="15.75" customHeight="1" x14ac:dyDescent="0.35">
      <c r="D614" s="8"/>
      <c r="E614" s="8"/>
      <c r="F614" s="8"/>
    </row>
    <row r="615" spans="4:6" ht="15.75" customHeight="1" x14ac:dyDescent="0.35">
      <c r="D615" s="8"/>
      <c r="E615" s="8"/>
      <c r="F615" s="8"/>
    </row>
    <row r="616" spans="4:6" ht="15.75" customHeight="1" x14ac:dyDescent="0.35">
      <c r="D616" s="8"/>
      <c r="E616" s="8"/>
      <c r="F616" s="8"/>
    </row>
    <row r="617" spans="4:6" ht="15.75" customHeight="1" x14ac:dyDescent="0.35">
      <c r="D617" s="8"/>
      <c r="E617" s="8"/>
      <c r="F617" s="8"/>
    </row>
    <row r="618" spans="4:6" ht="15.75" customHeight="1" x14ac:dyDescent="0.35">
      <c r="D618" s="8"/>
      <c r="E618" s="8"/>
      <c r="F618" s="8"/>
    </row>
    <row r="619" spans="4:6" ht="15.75" customHeight="1" x14ac:dyDescent="0.35">
      <c r="D619" s="8"/>
      <c r="E619" s="8"/>
      <c r="F619" s="8"/>
    </row>
    <row r="620" spans="4:6" ht="15.75" customHeight="1" x14ac:dyDescent="0.35">
      <c r="D620" s="8"/>
      <c r="E620" s="8"/>
      <c r="F620" s="8"/>
    </row>
    <row r="621" spans="4:6" ht="15.75" customHeight="1" x14ac:dyDescent="0.35">
      <c r="D621" s="8"/>
      <c r="E621" s="8"/>
      <c r="F621" s="8"/>
    </row>
    <row r="622" spans="4:6" ht="15.75" customHeight="1" x14ac:dyDescent="0.35">
      <c r="D622" s="8"/>
      <c r="E622" s="8"/>
      <c r="F622" s="8"/>
    </row>
    <row r="623" spans="4:6" ht="15.75" customHeight="1" x14ac:dyDescent="0.35">
      <c r="D623" s="8"/>
      <c r="E623" s="8"/>
      <c r="F623" s="8"/>
    </row>
    <row r="624" spans="4:6" ht="15.75" customHeight="1" x14ac:dyDescent="0.35">
      <c r="D624" s="8"/>
      <c r="E624" s="8"/>
      <c r="F624" s="8"/>
    </row>
    <row r="625" spans="4:6" ht="15.75" customHeight="1" x14ac:dyDescent="0.35">
      <c r="D625" s="8"/>
      <c r="E625" s="8"/>
      <c r="F625" s="8"/>
    </row>
    <row r="626" spans="4:6" ht="15.75" customHeight="1" x14ac:dyDescent="0.35">
      <c r="D626" s="8"/>
      <c r="E626" s="8"/>
      <c r="F626" s="8"/>
    </row>
    <row r="627" spans="4:6" ht="15.75" customHeight="1" x14ac:dyDescent="0.35">
      <c r="D627" s="8"/>
      <c r="E627" s="8"/>
      <c r="F627" s="8"/>
    </row>
    <row r="628" spans="4:6" ht="15.75" customHeight="1" x14ac:dyDescent="0.35">
      <c r="D628" s="8"/>
      <c r="E628" s="8"/>
      <c r="F628" s="8"/>
    </row>
    <row r="629" spans="4:6" ht="15.75" customHeight="1" x14ac:dyDescent="0.35">
      <c r="D629" s="8"/>
      <c r="E629" s="8"/>
      <c r="F629" s="8"/>
    </row>
    <row r="630" spans="4:6" ht="15.75" customHeight="1" x14ac:dyDescent="0.35">
      <c r="D630" s="8"/>
      <c r="E630" s="8"/>
      <c r="F630" s="8"/>
    </row>
    <row r="631" spans="4:6" ht="15.75" customHeight="1" x14ac:dyDescent="0.35">
      <c r="D631" s="8"/>
      <c r="E631" s="8"/>
      <c r="F631" s="8"/>
    </row>
    <row r="632" spans="4:6" ht="15.75" customHeight="1" x14ac:dyDescent="0.35">
      <c r="D632" s="8"/>
      <c r="E632" s="8"/>
      <c r="F632" s="8"/>
    </row>
    <row r="633" spans="4:6" ht="15.75" customHeight="1" x14ac:dyDescent="0.35">
      <c r="D633" s="8"/>
      <c r="E633" s="8"/>
      <c r="F633" s="8"/>
    </row>
    <row r="634" spans="4:6" ht="15.75" customHeight="1" x14ac:dyDescent="0.35">
      <c r="D634" s="8"/>
      <c r="E634" s="8"/>
      <c r="F634" s="8"/>
    </row>
    <row r="635" spans="4:6" ht="15.75" customHeight="1" x14ac:dyDescent="0.35">
      <c r="D635" s="8"/>
      <c r="E635" s="8"/>
      <c r="F635" s="8"/>
    </row>
    <row r="636" spans="4:6" ht="15.75" customHeight="1" x14ac:dyDescent="0.35">
      <c r="D636" s="8"/>
      <c r="E636" s="8"/>
      <c r="F636" s="8"/>
    </row>
    <row r="637" spans="4:6" ht="15.75" customHeight="1" x14ac:dyDescent="0.35">
      <c r="D637" s="8"/>
      <c r="E637" s="8"/>
      <c r="F637" s="8"/>
    </row>
    <row r="638" spans="4:6" ht="15.75" customHeight="1" x14ac:dyDescent="0.35">
      <c r="D638" s="8"/>
      <c r="E638" s="8"/>
      <c r="F638" s="8"/>
    </row>
    <row r="639" spans="4:6" ht="15.75" customHeight="1" x14ac:dyDescent="0.35">
      <c r="D639" s="8"/>
      <c r="E639" s="8"/>
      <c r="F639" s="8"/>
    </row>
    <row r="640" spans="4:6" ht="15.75" customHeight="1" x14ac:dyDescent="0.35">
      <c r="D640" s="8"/>
      <c r="E640" s="8"/>
      <c r="F640" s="8"/>
    </row>
    <row r="641" spans="4:6" ht="15.75" customHeight="1" x14ac:dyDescent="0.35">
      <c r="D641" s="8"/>
      <c r="E641" s="8"/>
      <c r="F641" s="8"/>
    </row>
    <row r="642" spans="4:6" ht="15.75" customHeight="1" x14ac:dyDescent="0.35">
      <c r="D642" s="8"/>
      <c r="E642" s="8"/>
      <c r="F642" s="8"/>
    </row>
    <row r="643" spans="4:6" ht="15.75" customHeight="1" x14ac:dyDescent="0.35">
      <c r="D643" s="8"/>
      <c r="E643" s="8"/>
      <c r="F643" s="8"/>
    </row>
    <row r="644" spans="4:6" ht="15.75" customHeight="1" x14ac:dyDescent="0.35">
      <c r="D644" s="8"/>
      <c r="E644" s="8"/>
      <c r="F644" s="8"/>
    </row>
    <row r="645" spans="4:6" ht="15.75" customHeight="1" x14ac:dyDescent="0.35">
      <c r="D645" s="8"/>
      <c r="E645" s="8"/>
      <c r="F645" s="8"/>
    </row>
    <row r="646" spans="4:6" ht="15.75" customHeight="1" x14ac:dyDescent="0.35">
      <c r="D646" s="8"/>
      <c r="E646" s="8"/>
      <c r="F646" s="8"/>
    </row>
    <row r="647" spans="4:6" ht="15.75" customHeight="1" x14ac:dyDescent="0.35">
      <c r="D647" s="8"/>
      <c r="E647" s="8"/>
      <c r="F647" s="8"/>
    </row>
    <row r="648" spans="4:6" ht="15.75" customHeight="1" x14ac:dyDescent="0.35">
      <c r="D648" s="8"/>
      <c r="E648" s="8"/>
      <c r="F648" s="8"/>
    </row>
    <row r="649" spans="4:6" ht="15.75" customHeight="1" x14ac:dyDescent="0.35">
      <c r="D649" s="8"/>
      <c r="E649" s="8"/>
      <c r="F649" s="8"/>
    </row>
    <row r="650" spans="4:6" ht="15.75" customHeight="1" x14ac:dyDescent="0.35">
      <c r="D650" s="8"/>
      <c r="E650" s="8"/>
      <c r="F650" s="8"/>
    </row>
    <row r="651" spans="4:6" ht="15.75" customHeight="1" x14ac:dyDescent="0.35">
      <c r="D651" s="8"/>
      <c r="E651" s="8"/>
      <c r="F651" s="8"/>
    </row>
    <row r="652" spans="4:6" ht="15.75" customHeight="1" x14ac:dyDescent="0.35">
      <c r="D652" s="8"/>
      <c r="E652" s="8"/>
      <c r="F652" s="8"/>
    </row>
    <row r="653" spans="4:6" ht="15.75" customHeight="1" x14ac:dyDescent="0.35">
      <c r="D653" s="8"/>
      <c r="E653" s="8"/>
      <c r="F653" s="8"/>
    </row>
    <row r="654" spans="4:6" ht="15.75" customHeight="1" x14ac:dyDescent="0.35">
      <c r="D654" s="8"/>
      <c r="E654" s="8"/>
      <c r="F654" s="8"/>
    </row>
    <row r="655" spans="4:6" ht="15.75" customHeight="1" x14ac:dyDescent="0.35">
      <c r="D655" s="8"/>
      <c r="E655" s="8"/>
      <c r="F655" s="8"/>
    </row>
    <row r="656" spans="4:6" ht="15.75" customHeight="1" x14ac:dyDescent="0.35">
      <c r="D656" s="8"/>
      <c r="E656" s="8"/>
      <c r="F656" s="8"/>
    </row>
    <row r="657" spans="4:6" ht="15.75" customHeight="1" x14ac:dyDescent="0.35">
      <c r="D657" s="8"/>
      <c r="E657" s="8"/>
      <c r="F657" s="8"/>
    </row>
    <row r="658" spans="4:6" ht="15.75" customHeight="1" x14ac:dyDescent="0.35">
      <c r="D658" s="8"/>
      <c r="E658" s="8"/>
      <c r="F658" s="8"/>
    </row>
    <row r="659" spans="4:6" ht="15.75" customHeight="1" x14ac:dyDescent="0.35">
      <c r="D659" s="8"/>
      <c r="E659" s="8"/>
      <c r="F659" s="8"/>
    </row>
    <row r="660" spans="4:6" ht="15.75" customHeight="1" x14ac:dyDescent="0.35">
      <c r="D660" s="8"/>
      <c r="E660" s="8"/>
      <c r="F660" s="8"/>
    </row>
    <row r="661" spans="4:6" ht="15.75" customHeight="1" x14ac:dyDescent="0.35">
      <c r="D661" s="8"/>
      <c r="E661" s="8"/>
      <c r="F661" s="8"/>
    </row>
    <row r="662" spans="4:6" ht="15.75" customHeight="1" x14ac:dyDescent="0.35">
      <c r="D662" s="8"/>
      <c r="E662" s="8"/>
      <c r="F662" s="8"/>
    </row>
    <row r="663" spans="4:6" ht="15.75" customHeight="1" x14ac:dyDescent="0.35">
      <c r="D663" s="8"/>
      <c r="E663" s="8"/>
      <c r="F663" s="8"/>
    </row>
    <row r="664" spans="4:6" ht="15.75" customHeight="1" x14ac:dyDescent="0.35">
      <c r="D664" s="8"/>
      <c r="E664" s="8"/>
      <c r="F664" s="8"/>
    </row>
    <row r="665" spans="4:6" ht="15.75" customHeight="1" x14ac:dyDescent="0.35">
      <c r="D665" s="8"/>
      <c r="E665" s="8"/>
      <c r="F665" s="8"/>
    </row>
    <row r="666" spans="4:6" ht="15.75" customHeight="1" x14ac:dyDescent="0.35">
      <c r="D666" s="8"/>
      <c r="E666" s="8"/>
      <c r="F666" s="8"/>
    </row>
    <row r="667" spans="4:6" ht="15.75" customHeight="1" x14ac:dyDescent="0.35">
      <c r="D667" s="8"/>
      <c r="E667" s="8"/>
      <c r="F667" s="8"/>
    </row>
    <row r="668" spans="4:6" ht="15.75" customHeight="1" x14ac:dyDescent="0.35">
      <c r="D668" s="8"/>
      <c r="E668" s="8"/>
      <c r="F668" s="8"/>
    </row>
    <row r="669" spans="4:6" ht="15.75" customHeight="1" x14ac:dyDescent="0.35">
      <c r="D669" s="8"/>
      <c r="E669" s="8"/>
      <c r="F669" s="8"/>
    </row>
    <row r="670" spans="4:6" ht="15.75" customHeight="1" x14ac:dyDescent="0.35">
      <c r="D670" s="8"/>
      <c r="E670" s="8"/>
      <c r="F670" s="8"/>
    </row>
    <row r="671" spans="4:6" ht="15.75" customHeight="1" x14ac:dyDescent="0.35">
      <c r="D671" s="8"/>
      <c r="E671" s="8"/>
      <c r="F671" s="8"/>
    </row>
    <row r="672" spans="4:6" ht="15.75" customHeight="1" x14ac:dyDescent="0.35">
      <c r="D672" s="8"/>
      <c r="E672" s="8"/>
      <c r="F672" s="8"/>
    </row>
    <row r="673" spans="4:6" ht="15.75" customHeight="1" x14ac:dyDescent="0.35">
      <c r="D673" s="8"/>
      <c r="E673" s="8"/>
      <c r="F673" s="8"/>
    </row>
    <row r="674" spans="4:6" ht="15.75" customHeight="1" x14ac:dyDescent="0.35">
      <c r="D674" s="8"/>
      <c r="E674" s="8"/>
      <c r="F674" s="8"/>
    </row>
    <row r="675" spans="4:6" ht="15.75" customHeight="1" x14ac:dyDescent="0.35">
      <c r="D675" s="8"/>
      <c r="E675" s="8"/>
      <c r="F675" s="8"/>
    </row>
    <row r="676" spans="4:6" ht="15.75" customHeight="1" x14ac:dyDescent="0.35">
      <c r="D676" s="8"/>
      <c r="E676" s="8"/>
      <c r="F676" s="8"/>
    </row>
    <row r="677" spans="4:6" ht="15.75" customHeight="1" x14ac:dyDescent="0.35">
      <c r="D677" s="8"/>
      <c r="E677" s="8"/>
      <c r="F677" s="8"/>
    </row>
    <row r="678" spans="4:6" ht="15.75" customHeight="1" x14ac:dyDescent="0.35">
      <c r="D678" s="8"/>
      <c r="E678" s="8"/>
      <c r="F678" s="8"/>
    </row>
    <row r="679" spans="4:6" ht="15.75" customHeight="1" x14ac:dyDescent="0.35">
      <c r="D679" s="8"/>
      <c r="E679" s="8"/>
      <c r="F679" s="8"/>
    </row>
    <row r="680" spans="4:6" ht="15.75" customHeight="1" x14ac:dyDescent="0.35">
      <c r="D680" s="8"/>
      <c r="E680" s="8"/>
      <c r="F680" s="8"/>
    </row>
    <row r="681" spans="4:6" ht="15.75" customHeight="1" x14ac:dyDescent="0.35">
      <c r="D681" s="8"/>
      <c r="E681" s="8"/>
      <c r="F681" s="8"/>
    </row>
    <row r="682" spans="4:6" ht="15.75" customHeight="1" x14ac:dyDescent="0.35">
      <c r="D682" s="8"/>
      <c r="E682" s="8"/>
      <c r="F682" s="8"/>
    </row>
    <row r="683" spans="4:6" ht="15.75" customHeight="1" x14ac:dyDescent="0.35">
      <c r="D683" s="8"/>
      <c r="E683" s="8"/>
      <c r="F683" s="8"/>
    </row>
    <row r="684" spans="4:6" ht="15.75" customHeight="1" x14ac:dyDescent="0.35">
      <c r="D684" s="8"/>
      <c r="E684" s="8"/>
      <c r="F684" s="8"/>
    </row>
    <row r="685" spans="4:6" ht="15.75" customHeight="1" x14ac:dyDescent="0.35">
      <c r="D685" s="8"/>
      <c r="E685" s="8"/>
      <c r="F685" s="8"/>
    </row>
    <row r="686" spans="4:6" ht="15.75" customHeight="1" x14ac:dyDescent="0.35">
      <c r="D686" s="8"/>
      <c r="E686" s="8"/>
      <c r="F686" s="8"/>
    </row>
    <row r="687" spans="4:6" ht="15.75" customHeight="1" x14ac:dyDescent="0.35">
      <c r="D687" s="8"/>
      <c r="E687" s="8"/>
      <c r="F687" s="8"/>
    </row>
    <row r="688" spans="4:6" ht="15.75" customHeight="1" x14ac:dyDescent="0.35">
      <c r="D688" s="8"/>
      <c r="E688" s="8"/>
      <c r="F688" s="8"/>
    </row>
    <row r="689" spans="4:6" ht="15.75" customHeight="1" x14ac:dyDescent="0.35">
      <c r="D689" s="8"/>
      <c r="E689" s="8"/>
      <c r="F689" s="8"/>
    </row>
    <row r="690" spans="4:6" ht="15.75" customHeight="1" x14ac:dyDescent="0.35">
      <c r="D690" s="8"/>
      <c r="E690" s="8"/>
      <c r="F690" s="8"/>
    </row>
    <row r="691" spans="4:6" ht="15.75" customHeight="1" x14ac:dyDescent="0.35">
      <c r="D691" s="8"/>
      <c r="E691" s="8"/>
      <c r="F691" s="8"/>
    </row>
    <row r="692" spans="4:6" ht="15.75" customHeight="1" x14ac:dyDescent="0.35">
      <c r="D692" s="8"/>
      <c r="E692" s="8"/>
      <c r="F692" s="8"/>
    </row>
    <row r="693" spans="4:6" ht="15.75" customHeight="1" x14ac:dyDescent="0.35">
      <c r="D693" s="8"/>
      <c r="E693" s="8"/>
      <c r="F693" s="8"/>
    </row>
    <row r="694" spans="4:6" ht="15.75" customHeight="1" x14ac:dyDescent="0.35">
      <c r="D694" s="8"/>
      <c r="E694" s="8"/>
      <c r="F694" s="8"/>
    </row>
    <row r="695" spans="4:6" ht="15.75" customHeight="1" x14ac:dyDescent="0.35">
      <c r="D695" s="8"/>
      <c r="E695" s="8"/>
      <c r="F695" s="8"/>
    </row>
    <row r="696" spans="4:6" ht="15.75" customHeight="1" x14ac:dyDescent="0.35">
      <c r="D696" s="8"/>
      <c r="E696" s="8"/>
      <c r="F696" s="8"/>
    </row>
    <row r="697" spans="4:6" ht="15.75" customHeight="1" x14ac:dyDescent="0.35">
      <c r="D697" s="8"/>
      <c r="E697" s="8"/>
      <c r="F697" s="8"/>
    </row>
    <row r="698" spans="4:6" ht="15.75" customHeight="1" x14ac:dyDescent="0.35">
      <c r="D698" s="8"/>
      <c r="E698" s="8"/>
      <c r="F698" s="8"/>
    </row>
    <row r="699" spans="4:6" ht="15.75" customHeight="1" x14ac:dyDescent="0.35">
      <c r="D699" s="8"/>
      <c r="E699" s="8"/>
      <c r="F699" s="8"/>
    </row>
    <row r="700" spans="4:6" ht="15.75" customHeight="1" x14ac:dyDescent="0.35">
      <c r="D700" s="8"/>
      <c r="E700" s="8"/>
      <c r="F700" s="8"/>
    </row>
    <row r="701" spans="4:6" ht="15.75" customHeight="1" x14ac:dyDescent="0.35">
      <c r="D701" s="8"/>
      <c r="E701" s="8"/>
      <c r="F701" s="8"/>
    </row>
    <row r="702" spans="4:6" ht="15.75" customHeight="1" x14ac:dyDescent="0.35">
      <c r="D702" s="8"/>
      <c r="E702" s="8"/>
      <c r="F702" s="8"/>
    </row>
    <row r="703" spans="4:6" ht="15.75" customHeight="1" x14ac:dyDescent="0.35">
      <c r="D703" s="8"/>
      <c r="E703" s="8"/>
      <c r="F703" s="8"/>
    </row>
    <row r="704" spans="4:6" ht="15.75" customHeight="1" x14ac:dyDescent="0.35">
      <c r="D704" s="8"/>
      <c r="E704" s="8"/>
      <c r="F704" s="8"/>
    </row>
    <row r="705" spans="4:6" ht="15.75" customHeight="1" x14ac:dyDescent="0.35">
      <c r="D705" s="8"/>
      <c r="E705" s="8"/>
      <c r="F705" s="8"/>
    </row>
    <row r="706" spans="4:6" ht="15.75" customHeight="1" x14ac:dyDescent="0.35">
      <c r="D706" s="8"/>
      <c r="E706" s="8"/>
      <c r="F706" s="8"/>
    </row>
    <row r="707" spans="4:6" ht="15.75" customHeight="1" x14ac:dyDescent="0.35">
      <c r="D707" s="8"/>
      <c r="E707" s="8"/>
      <c r="F707" s="8"/>
    </row>
    <row r="708" spans="4:6" ht="15.75" customHeight="1" x14ac:dyDescent="0.35">
      <c r="D708" s="8"/>
      <c r="E708" s="8"/>
      <c r="F708" s="8"/>
    </row>
    <row r="709" spans="4:6" ht="15.75" customHeight="1" x14ac:dyDescent="0.35">
      <c r="D709" s="8"/>
      <c r="E709" s="8"/>
      <c r="F709" s="8"/>
    </row>
    <row r="710" spans="4:6" ht="15.75" customHeight="1" x14ac:dyDescent="0.35">
      <c r="D710" s="8"/>
      <c r="E710" s="8"/>
      <c r="F710" s="8"/>
    </row>
    <row r="711" spans="4:6" ht="15.75" customHeight="1" x14ac:dyDescent="0.35">
      <c r="D711" s="8"/>
      <c r="E711" s="8"/>
      <c r="F711" s="8"/>
    </row>
    <row r="712" spans="4:6" ht="15.75" customHeight="1" x14ac:dyDescent="0.35">
      <c r="D712" s="8"/>
      <c r="E712" s="8"/>
      <c r="F712" s="8"/>
    </row>
    <row r="713" spans="4:6" ht="15.75" customHeight="1" x14ac:dyDescent="0.35">
      <c r="D713" s="8"/>
      <c r="E713" s="8"/>
      <c r="F713" s="8"/>
    </row>
    <row r="714" spans="4:6" ht="15.75" customHeight="1" x14ac:dyDescent="0.35">
      <c r="D714" s="8"/>
      <c r="E714" s="8"/>
      <c r="F714" s="8"/>
    </row>
    <row r="715" spans="4:6" ht="15.75" customHeight="1" x14ac:dyDescent="0.35">
      <c r="D715" s="8"/>
      <c r="E715" s="8"/>
      <c r="F715" s="8"/>
    </row>
    <row r="716" spans="4:6" ht="15.75" customHeight="1" x14ac:dyDescent="0.35">
      <c r="D716" s="8"/>
      <c r="E716" s="8"/>
      <c r="F716" s="8"/>
    </row>
    <row r="717" spans="4:6" ht="15.75" customHeight="1" x14ac:dyDescent="0.35">
      <c r="D717" s="8"/>
      <c r="E717" s="8"/>
      <c r="F717" s="8"/>
    </row>
    <row r="718" spans="4:6" ht="15.75" customHeight="1" x14ac:dyDescent="0.35">
      <c r="D718" s="8"/>
      <c r="E718" s="8"/>
      <c r="F718" s="8"/>
    </row>
    <row r="719" spans="4:6" ht="15.75" customHeight="1" x14ac:dyDescent="0.35">
      <c r="D719" s="8"/>
      <c r="E719" s="8"/>
      <c r="F719" s="8"/>
    </row>
    <row r="720" spans="4:6" ht="15.75" customHeight="1" x14ac:dyDescent="0.35">
      <c r="D720" s="8"/>
      <c r="E720" s="8"/>
      <c r="F720" s="8"/>
    </row>
    <row r="721" spans="4:6" ht="15.75" customHeight="1" x14ac:dyDescent="0.35">
      <c r="D721" s="8"/>
      <c r="E721" s="8"/>
      <c r="F721" s="8"/>
    </row>
    <row r="722" spans="4:6" ht="15.75" customHeight="1" x14ac:dyDescent="0.35">
      <c r="D722" s="8"/>
      <c r="E722" s="8"/>
      <c r="F722" s="8"/>
    </row>
    <row r="723" spans="4:6" ht="15.75" customHeight="1" x14ac:dyDescent="0.35">
      <c r="D723" s="8"/>
      <c r="E723" s="8"/>
      <c r="F723" s="8"/>
    </row>
    <row r="724" spans="4:6" ht="15.75" customHeight="1" x14ac:dyDescent="0.35">
      <c r="D724" s="8"/>
      <c r="E724" s="8"/>
      <c r="F724" s="8"/>
    </row>
    <row r="725" spans="4:6" ht="15.75" customHeight="1" x14ac:dyDescent="0.35">
      <c r="D725" s="8"/>
      <c r="E725" s="8"/>
      <c r="F725" s="8"/>
    </row>
    <row r="726" spans="4:6" ht="15.75" customHeight="1" x14ac:dyDescent="0.35">
      <c r="D726" s="8"/>
      <c r="E726" s="8"/>
      <c r="F726" s="8"/>
    </row>
    <row r="727" spans="4:6" ht="15.75" customHeight="1" x14ac:dyDescent="0.35">
      <c r="D727" s="8"/>
      <c r="E727" s="8"/>
      <c r="F727" s="8"/>
    </row>
    <row r="728" spans="4:6" ht="15.75" customHeight="1" x14ac:dyDescent="0.35">
      <c r="D728" s="8"/>
      <c r="E728" s="8"/>
      <c r="F728" s="8"/>
    </row>
    <row r="729" spans="4:6" ht="15.75" customHeight="1" x14ac:dyDescent="0.35">
      <c r="D729" s="8"/>
      <c r="E729" s="8"/>
      <c r="F729" s="8"/>
    </row>
    <row r="730" spans="4:6" ht="15.75" customHeight="1" x14ac:dyDescent="0.35">
      <c r="D730" s="8"/>
      <c r="E730" s="8"/>
      <c r="F730" s="8"/>
    </row>
    <row r="731" spans="4:6" ht="15.75" customHeight="1" x14ac:dyDescent="0.35">
      <c r="D731" s="8"/>
      <c r="E731" s="8"/>
      <c r="F731" s="8"/>
    </row>
    <row r="732" spans="4:6" ht="15.75" customHeight="1" x14ac:dyDescent="0.35">
      <c r="D732" s="8"/>
      <c r="E732" s="8"/>
      <c r="F732" s="8"/>
    </row>
    <row r="733" spans="4:6" ht="15.75" customHeight="1" x14ac:dyDescent="0.35">
      <c r="D733" s="8"/>
      <c r="E733" s="8"/>
      <c r="F733" s="8"/>
    </row>
    <row r="734" spans="4:6" ht="15.75" customHeight="1" x14ac:dyDescent="0.35">
      <c r="D734" s="8"/>
      <c r="E734" s="8"/>
      <c r="F734" s="8"/>
    </row>
    <row r="735" spans="4:6" ht="15.75" customHeight="1" x14ac:dyDescent="0.35">
      <c r="D735" s="8"/>
      <c r="E735" s="8"/>
      <c r="F735" s="8"/>
    </row>
    <row r="736" spans="4:6" ht="15.75" customHeight="1" x14ac:dyDescent="0.35">
      <c r="D736" s="8"/>
      <c r="E736" s="8"/>
      <c r="F736" s="8"/>
    </row>
    <row r="737" spans="4:6" ht="15.75" customHeight="1" x14ac:dyDescent="0.35">
      <c r="D737" s="8"/>
      <c r="E737" s="8"/>
      <c r="F737" s="8"/>
    </row>
    <row r="738" spans="4:6" ht="15.75" customHeight="1" x14ac:dyDescent="0.35">
      <c r="D738" s="8"/>
      <c r="E738" s="8"/>
      <c r="F738" s="8"/>
    </row>
    <row r="739" spans="4:6" ht="15.75" customHeight="1" x14ac:dyDescent="0.35">
      <c r="D739" s="8"/>
      <c r="E739" s="8"/>
      <c r="F739" s="8"/>
    </row>
    <row r="740" spans="4:6" ht="15.75" customHeight="1" x14ac:dyDescent="0.35">
      <c r="D740" s="8"/>
      <c r="E740" s="8"/>
      <c r="F740" s="8"/>
    </row>
    <row r="741" spans="4:6" ht="15.75" customHeight="1" x14ac:dyDescent="0.35">
      <c r="D741" s="8"/>
      <c r="E741" s="8"/>
      <c r="F741" s="8"/>
    </row>
    <row r="742" spans="4:6" ht="15.75" customHeight="1" x14ac:dyDescent="0.35">
      <c r="D742" s="8"/>
      <c r="E742" s="8"/>
      <c r="F742" s="8"/>
    </row>
    <row r="743" spans="4:6" ht="15.75" customHeight="1" x14ac:dyDescent="0.35">
      <c r="D743" s="8"/>
      <c r="E743" s="8"/>
      <c r="F743" s="8"/>
    </row>
    <row r="744" spans="4:6" ht="15.75" customHeight="1" x14ac:dyDescent="0.35">
      <c r="D744" s="8"/>
      <c r="E744" s="8"/>
      <c r="F744" s="8"/>
    </row>
    <row r="745" spans="4:6" ht="15.75" customHeight="1" x14ac:dyDescent="0.35">
      <c r="D745" s="8"/>
      <c r="E745" s="8"/>
      <c r="F745" s="8"/>
    </row>
    <row r="746" spans="4:6" ht="15.75" customHeight="1" x14ac:dyDescent="0.35">
      <c r="D746" s="8"/>
      <c r="E746" s="8"/>
      <c r="F746" s="8"/>
    </row>
    <row r="747" spans="4:6" ht="15.75" customHeight="1" x14ac:dyDescent="0.35">
      <c r="D747" s="8"/>
      <c r="E747" s="8"/>
      <c r="F747" s="8"/>
    </row>
    <row r="748" spans="4:6" ht="15.75" customHeight="1" x14ac:dyDescent="0.35">
      <c r="D748" s="8"/>
      <c r="E748" s="8"/>
      <c r="F748" s="8"/>
    </row>
    <row r="749" spans="4:6" ht="15.75" customHeight="1" x14ac:dyDescent="0.35">
      <c r="D749" s="8"/>
      <c r="E749" s="8"/>
      <c r="F749" s="8"/>
    </row>
    <row r="750" spans="4:6" ht="15.75" customHeight="1" x14ac:dyDescent="0.35">
      <c r="D750" s="8"/>
      <c r="E750" s="8"/>
      <c r="F750" s="8"/>
    </row>
    <row r="751" spans="4:6" ht="15.75" customHeight="1" x14ac:dyDescent="0.35">
      <c r="D751" s="8"/>
      <c r="E751" s="8"/>
      <c r="F751" s="8"/>
    </row>
    <row r="752" spans="4:6" ht="15.75" customHeight="1" x14ac:dyDescent="0.35">
      <c r="D752" s="8"/>
      <c r="E752" s="8"/>
      <c r="F752" s="8"/>
    </row>
    <row r="753" spans="4:6" ht="15.75" customHeight="1" x14ac:dyDescent="0.35">
      <c r="D753" s="8"/>
      <c r="E753" s="8"/>
      <c r="F753" s="8"/>
    </row>
    <row r="754" spans="4:6" ht="15.75" customHeight="1" x14ac:dyDescent="0.35">
      <c r="D754" s="8"/>
      <c r="E754" s="8"/>
      <c r="F754" s="8"/>
    </row>
    <row r="755" spans="4:6" ht="15.75" customHeight="1" x14ac:dyDescent="0.35">
      <c r="D755" s="8"/>
      <c r="E755" s="8"/>
      <c r="F755" s="8"/>
    </row>
    <row r="756" spans="4:6" ht="15.75" customHeight="1" x14ac:dyDescent="0.35">
      <c r="D756" s="8"/>
      <c r="E756" s="8"/>
      <c r="F756" s="8"/>
    </row>
    <row r="757" spans="4:6" ht="15.75" customHeight="1" x14ac:dyDescent="0.35">
      <c r="D757" s="8"/>
      <c r="E757" s="8"/>
      <c r="F757" s="8"/>
    </row>
    <row r="758" spans="4:6" ht="15.75" customHeight="1" x14ac:dyDescent="0.35">
      <c r="D758" s="8"/>
      <c r="E758" s="8"/>
      <c r="F758" s="8"/>
    </row>
    <row r="759" spans="4:6" ht="15.75" customHeight="1" x14ac:dyDescent="0.35">
      <c r="D759" s="8"/>
      <c r="E759" s="8"/>
      <c r="F759" s="8"/>
    </row>
    <row r="760" spans="4:6" ht="15.75" customHeight="1" x14ac:dyDescent="0.35">
      <c r="D760" s="8"/>
      <c r="E760" s="8"/>
      <c r="F760" s="8"/>
    </row>
    <row r="761" spans="4:6" ht="15.75" customHeight="1" x14ac:dyDescent="0.35">
      <c r="D761" s="8"/>
      <c r="E761" s="8"/>
      <c r="F761" s="8"/>
    </row>
    <row r="762" spans="4:6" ht="15.75" customHeight="1" x14ac:dyDescent="0.35">
      <c r="D762" s="8"/>
      <c r="E762" s="8"/>
      <c r="F762" s="8"/>
    </row>
    <row r="763" spans="4:6" ht="15.75" customHeight="1" x14ac:dyDescent="0.35">
      <c r="D763" s="8"/>
      <c r="E763" s="8"/>
      <c r="F763" s="8"/>
    </row>
    <row r="764" spans="4:6" ht="15.75" customHeight="1" x14ac:dyDescent="0.35">
      <c r="D764" s="8"/>
      <c r="E764" s="8"/>
      <c r="F764" s="8"/>
    </row>
    <row r="765" spans="4:6" ht="15.75" customHeight="1" x14ac:dyDescent="0.35">
      <c r="D765" s="8"/>
      <c r="E765" s="8"/>
      <c r="F765" s="8"/>
    </row>
    <row r="766" spans="4:6" ht="15.75" customHeight="1" x14ac:dyDescent="0.35">
      <c r="D766" s="8"/>
      <c r="E766" s="8"/>
      <c r="F766" s="8"/>
    </row>
    <row r="767" spans="4:6" ht="15.75" customHeight="1" x14ac:dyDescent="0.35">
      <c r="D767" s="8"/>
      <c r="E767" s="8"/>
      <c r="F767" s="8"/>
    </row>
    <row r="768" spans="4:6" ht="15.75" customHeight="1" x14ac:dyDescent="0.35">
      <c r="D768" s="8"/>
      <c r="E768" s="8"/>
      <c r="F768" s="8"/>
    </row>
    <row r="769" spans="4:6" ht="15.75" customHeight="1" x14ac:dyDescent="0.35">
      <c r="D769" s="8"/>
      <c r="E769" s="8"/>
      <c r="F769" s="8"/>
    </row>
    <row r="770" spans="4:6" ht="15.75" customHeight="1" x14ac:dyDescent="0.35">
      <c r="D770" s="8"/>
      <c r="E770" s="8"/>
      <c r="F770" s="8"/>
    </row>
    <row r="771" spans="4:6" ht="15.75" customHeight="1" x14ac:dyDescent="0.35">
      <c r="D771" s="8"/>
      <c r="E771" s="8"/>
      <c r="F771" s="8"/>
    </row>
    <row r="772" spans="4:6" ht="15.75" customHeight="1" x14ac:dyDescent="0.35">
      <c r="D772" s="8"/>
      <c r="E772" s="8"/>
      <c r="F772" s="8"/>
    </row>
    <row r="773" spans="4:6" ht="15.75" customHeight="1" x14ac:dyDescent="0.35">
      <c r="D773" s="8"/>
      <c r="E773" s="8"/>
      <c r="F773" s="8"/>
    </row>
    <row r="774" spans="4:6" ht="15.75" customHeight="1" x14ac:dyDescent="0.35">
      <c r="D774" s="8"/>
      <c r="E774" s="8"/>
      <c r="F774" s="8"/>
    </row>
    <row r="775" spans="4:6" ht="15.75" customHeight="1" x14ac:dyDescent="0.35">
      <c r="D775" s="8"/>
      <c r="E775" s="8"/>
      <c r="F775" s="8"/>
    </row>
    <row r="776" spans="4:6" ht="15.75" customHeight="1" x14ac:dyDescent="0.35">
      <c r="D776" s="8"/>
      <c r="E776" s="8"/>
      <c r="F776" s="8"/>
    </row>
    <row r="777" spans="4:6" ht="15.75" customHeight="1" x14ac:dyDescent="0.35">
      <c r="D777" s="8"/>
      <c r="E777" s="8"/>
      <c r="F777" s="8"/>
    </row>
    <row r="778" spans="4:6" ht="15.75" customHeight="1" x14ac:dyDescent="0.35">
      <c r="D778" s="8"/>
      <c r="E778" s="8"/>
      <c r="F778" s="8"/>
    </row>
    <row r="779" spans="4:6" ht="15.75" customHeight="1" x14ac:dyDescent="0.35">
      <c r="D779" s="8"/>
      <c r="E779" s="8"/>
      <c r="F779" s="8"/>
    </row>
    <row r="780" spans="4:6" ht="15.75" customHeight="1" x14ac:dyDescent="0.35">
      <c r="D780" s="8"/>
      <c r="E780" s="8"/>
      <c r="F780" s="8"/>
    </row>
    <row r="781" spans="4:6" ht="15.75" customHeight="1" x14ac:dyDescent="0.35">
      <c r="D781" s="8"/>
      <c r="E781" s="8"/>
      <c r="F781" s="8"/>
    </row>
    <row r="782" spans="4:6" ht="15.75" customHeight="1" x14ac:dyDescent="0.35">
      <c r="D782" s="8"/>
      <c r="E782" s="8"/>
      <c r="F782" s="8"/>
    </row>
    <row r="783" spans="4:6" ht="15.75" customHeight="1" x14ac:dyDescent="0.35">
      <c r="D783" s="8"/>
      <c r="E783" s="8"/>
      <c r="F783" s="8"/>
    </row>
    <row r="784" spans="4:6" ht="15.75" customHeight="1" x14ac:dyDescent="0.35">
      <c r="D784" s="8"/>
      <c r="E784" s="8"/>
      <c r="F784" s="8"/>
    </row>
    <row r="785" spans="4:6" ht="15.75" customHeight="1" x14ac:dyDescent="0.35">
      <c r="D785" s="8"/>
      <c r="E785" s="8"/>
      <c r="F785" s="8"/>
    </row>
    <row r="786" spans="4:6" ht="15.75" customHeight="1" x14ac:dyDescent="0.35">
      <c r="D786" s="8"/>
      <c r="E786" s="8"/>
      <c r="F786" s="8"/>
    </row>
    <row r="787" spans="4:6" ht="15.75" customHeight="1" x14ac:dyDescent="0.35">
      <c r="D787" s="8"/>
      <c r="E787" s="8"/>
      <c r="F787" s="8"/>
    </row>
    <row r="788" spans="4:6" ht="15.75" customHeight="1" x14ac:dyDescent="0.35">
      <c r="D788" s="8"/>
      <c r="E788" s="8"/>
      <c r="F788" s="8"/>
    </row>
    <row r="789" spans="4:6" ht="15.75" customHeight="1" x14ac:dyDescent="0.35">
      <c r="D789" s="8"/>
      <c r="E789" s="8"/>
      <c r="F789" s="8"/>
    </row>
    <row r="790" spans="4:6" ht="15.75" customHeight="1" x14ac:dyDescent="0.35">
      <c r="D790" s="8"/>
      <c r="E790" s="8"/>
      <c r="F790" s="8"/>
    </row>
    <row r="791" spans="4:6" ht="15.75" customHeight="1" x14ac:dyDescent="0.35">
      <c r="D791" s="8"/>
      <c r="E791" s="8"/>
      <c r="F791" s="8"/>
    </row>
    <row r="792" spans="4:6" ht="15.75" customHeight="1" x14ac:dyDescent="0.35">
      <c r="D792" s="8"/>
      <c r="E792" s="8"/>
      <c r="F792" s="8"/>
    </row>
    <row r="793" spans="4:6" ht="15.75" customHeight="1" x14ac:dyDescent="0.35">
      <c r="D793" s="8"/>
      <c r="E793" s="8"/>
      <c r="F793" s="8"/>
    </row>
    <row r="794" spans="4:6" ht="15.75" customHeight="1" x14ac:dyDescent="0.35">
      <c r="D794" s="8"/>
      <c r="E794" s="8"/>
      <c r="F794" s="8"/>
    </row>
    <row r="795" spans="4:6" ht="15.75" customHeight="1" x14ac:dyDescent="0.35">
      <c r="D795" s="8"/>
      <c r="E795" s="8"/>
      <c r="F795" s="8"/>
    </row>
    <row r="796" spans="4:6" ht="15.75" customHeight="1" x14ac:dyDescent="0.35">
      <c r="D796" s="8"/>
      <c r="E796" s="8"/>
      <c r="F796" s="8"/>
    </row>
    <row r="797" spans="4:6" ht="15.75" customHeight="1" x14ac:dyDescent="0.35">
      <c r="D797" s="8"/>
      <c r="E797" s="8"/>
      <c r="F797" s="8"/>
    </row>
    <row r="798" spans="4:6" ht="15.75" customHeight="1" x14ac:dyDescent="0.35">
      <c r="D798" s="8"/>
      <c r="E798" s="8"/>
      <c r="F798" s="8"/>
    </row>
    <row r="799" spans="4:6" ht="15.75" customHeight="1" x14ac:dyDescent="0.35">
      <c r="D799" s="8"/>
      <c r="E799" s="8"/>
      <c r="F799" s="8"/>
    </row>
    <row r="800" spans="4:6" ht="15.75" customHeight="1" x14ac:dyDescent="0.35">
      <c r="D800" s="8"/>
      <c r="E800" s="8"/>
      <c r="F800" s="8"/>
    </row>
    <row r="801" spans="4:6" ht="15.75" customHeight="1" x14ac:dyDescent="0.35">
      <c r="D801" s="8"/>
      <c r="E801" s="8"/>
      <c r="F801" s="8"/>
    </row>
    <row r="802" spans="4:6" ht="15.75" customHeight="1" x14ac:dyDescent="0.35">
      <c r="D802" s="8"/>
      <c r="E802" s="8"/>
      <c r="F802" s="8"/>
    </row>
    <row r="803" spans="4:6" ht="15.75" customHeight="1" x14ac:dyDescent="0.35">
      <c r="D803" s="8"/>
      <c r="E803" s="8"/>
      <c r="F803" s="8"/>
    </row>
    <row r="804" spans="4:6" ht="15.75" customHeight="1" x14ac:dyDescent="0.35">
      <c r="D804" s="8"/>
      <c r="E804" s="8"/>
      <c r="F804" s="8"/>
    </row>
    <row r="805" spans="4:6" ht="15.75" customHeight="1" x14ac:dyDescent="0.35">
      <c r="D805" s="8"/>
      <c r="E805" s="8"/>
      <c r="F805" s="8"/>
    </row>
    <row r="806" spans="4:6" ht="15.75" customHeight="1" x14ac:dyDescent="0.35">
      <c r="D806" s="8"/>
      <c r="E806" s="8"/>
      <c r="F806" s="8"/>
    </row>
    <row r="807" spans="4:6" ht="15.75" customHeight="1" x14ac:dyDescent="0.35">
      <c r="D807" s="8"/>
      <c r="E807" s="8"/>
      <c r="F807" s="8"/>
    </row>
    <row r="808" spans="4:6" ht="15.75" customHeight="1" x14ac:dyDescent="0.35">
      <c r="D808" s="8"/>
      <c r="E808" s="8"/>
      <c r="F808" s="8"/>
    </row>
    <row r="809" spans="4:6" ht="15.75" customHeight="1" x14ac:dyDescent="0.35">
      <c r="D809" s="8"/>
      <c r="E809" s="8"/>
      <c r="F809" s="8"/>
    </row>
    <row r="810" spans="4:6" ht="15.75" customHeight="1" x14ac:dyDescent="0.35">
      <c r="D810" s="8"/>
      <c r="E810" s="8"/>
      <c r="F810" s="8"/>
    </row>
    <row r="811" spans="4:6" ht="15.75" customHeight="1" x14ac:dyDescent="0.35">
      <c r="D811" s="8"/>
      <c r="E811" s="8"/>
      <c r="F811" s="8"/>
    </row>
    <row r="812" spans="4:6" ht="15.75" customHeight="1" x14ac:dyDescent="0.35">
      <c r="D812" s="8"/>
      <c r="E812" s="8"/>
      <c r="F812" s="8"/>
    </row>
    <row r="813" spans="4:6" ht="15.75" customHeight="1" x14ac:dyDescent="0.35">
      <c r="D813" s="8"/>
      <c r="E813" s="8"/>
      <c r="F813" s="8"/>
    </row>
    <row r="814" spans="4:6" ht="15.75" customHeight="1" x14ac:dyDescent="0.35">
      <c r="D814" s="8"/>
      <c r="E814" s="8"/>
      <c r="F814" s="8"/>
    </row>
    <row r="815" spans="4:6" ht="15.75" customHeight="1" x14ac:dyDescent="0.35">
      <c r="D815" s="8"/>
      <c r="E815" s="8"/>
      <c r="F815" s="8"/>
    </row>
    <row r="816" spans="4:6" ht="15.75" customHeight="1" x14ac:dyDescent="0.35">
      <c r="D816" s="8"/>
      <c r="E816" s="8"/>
      <c r="F816" s="8"/>
    </row>
    <row r="817" spans="4:6" ht="15.75" customHeight="1" x14ac:dyDescent="0.35">
      <c r="D817" s="8"/>
      <c r="E817" s="8"/>
      <c r="F817" s="8"/>
    </row>
    <row r="818" spans="4:6" ht="15.75" customHeight="1" x14ac:dyDescent="0.35">
      <c r="D818" s="8"/>
      <c r="E818" s="8"/>
      <c r="F818" s="8"/>
    </row>
    <row r="819" spans="4:6" ht="15.75" customHeight="1" x14ac:dyDescent="0.35">
      <c r="D819" s="8"/>
      <c r="E819" s="8"/>
      <c r="F819" s="8"/>
    </row>
    <row r="820" spans="4:6" ht="15.75" customHeight="1" x14ac:dyDescent="0.35">
      <c r="D820" s="8"/>
      <c r="E820" s="8"/>
      <c r="F820" s="8"/>
    </row>
    <row r="821" spans="4:6" ht="15.75" customHeight="1" x14ac:dyDescent="0.35">
      <c r="D821" s="8"/>
      <c r="E821" s="8"/>
      <c r="F821" s="8"/>
    </row>
    <row r="822" spans="4:6" ht="15.75" customHeight="1" x14ac:dyDescent="0.35">
      <c r="D822" s="8"/>
      <c r="E822" s="8"/>
      <c r="F822" s="8"/>
    </row>
    <row r="823" spans="4:6" ht="15.75" customHeight="1" x14ac:dyDescent="0.35">
      <c r="D823" s="8"/>
      <c r="E823" s="8"/>
      <c r="F823" s="8"/>
    </row>
    <row r="824" spans="4:6" ht="15.75" customHeight="1" x14ac:dyDescent="0.35">
      <c r="D824" s="8"/>
      <c r="E824" s="8"/>
      <c r="F824" s="8"/>
    </row>
    <row r="825" spans="4:6" ht="15.75" customHeight="1" x14ac:dyDescent="0.35">
      <c r="D825" s="8"/>
      <c r="E825" s="8"/>
      <c r="F825" s="8"/>
    </row>
    <row r="826" spans="4:6" ht="15.75" customHeight="1" x14ac:dyDescent="0.35">
      <c r="D826" s="8"/>
      <c r="E826" s="8"/>
      <c r="F826" s="8"/>
    </row>
    <row r="827" spans="4:6" ht="15.75" customHeight="1" x14ac:dyDescent="0.35">
      <c r="D827" s="8"/>
      <c r="E827" s="8"/>
      <c r="F827" s="8"/>
    </row>
    <row r="828" spans="4:6" ht="15.75" customHeight="1" x14ac:dyDescent="0.35">
      <c r="D828" s="8"/>
      <c r="E828" s="8"/>
      <c r="F828" s="8"/>
    </row>
    <row r="829" spans="4:6" ht="15.75" customHeight="1" x14ac:dyDescent="0.35">
      <c r="D829" s="8"/>
      <c r="E829" s="8"/>
      <c r="F829" s="8"/>
    </row>
    <row r="830" spans="4:6" ht="15.75" customHeight="1" x14ac:dyDescent="0.35">
      <c r="D830" s="8"/>
      <c r="E830" s="8"/>
      <c r="F830" s="8"/>
    </row>
    <row r="831" spans="4:6" ht="15.75" customHeight="1" x14ac:dyDescent="0.35">
      <c r="D831" s="8"/>
      <c r="E831" s="8"/>
      <c r="F831" s="8"/>
    </row>
    <row r="832" spans="4:6" ht="15.75" customHeight="1" x14ac:dyDescent="0.35">
      <c r="D832" s="8"/>
      <c r="E832" s="8"/>
      <c r="F832" s="8"/>
    </row>
    <row r="833" spans="4:6" ht="15.75" customHeight="1" x14ac:dyDescent="0.35">
      <c r="D833" s="8"/>
      <c r="E833" s="8"/>
      <c r="F833" s="8"/>
    </row>
    <row r="834" spans="4:6" ht="15.75" customHeight="1" x14ac:dyDescent="0.35">
      <c r="D834" s="8"/>
      <c r="E834" s="8"/>
      <c r="F834" s="8"/>
    </row>
    <row r="835" spans="4:6" ht="15.75" customHeight="1" x14ac:dyDescent="0.35">
      <c r="D835" s="8"/>
      <c r="E835" s="8"/>
      <c r="F835" s="8"/>
    </row>
    <row r="836" spans="4:6" ht="15.75" customHeight="1" x14ac:dyDescent="0.35">
      <c r="D836" s="8"/>
      <c r="E836" s="8"/>
      <c r="F836" s="8"/>
    </row>
    <row r="837" spans="4:6" ht="15.75" customHeight="1" x14ac:dyDescent="0.35">
      <c r="D837" s="8"/>
      <c r="E837" s="8"/>
      <c r="F837" s="8"/>
    </row>
    <row r="838" spans="4:6" ht="15.75" customHeight="1" x14ac:dyDescent="0.35">
      <c r="D838" s="8"/>
      <c r="E838" s="8"/>
      <c r="F838" s="8"/>
    </row>
    <row r="839" spans="4:6" ht="15.75" customHeight="1" x14ac:dyDescent="0.35">
      <c r="D839" s="8"/>
      <c r="E839" s="8"/>
      <c r="F839" s="8"/>
    </row>
    <row r="840" spans="4:6" ht="15.75" customHeight="1" x14ac:dyDescent="0.35">
      <c r="D840" s="8"/>
      <c r="E840" s="8"/>
      <c r="F840" s="8"/>
    </row>
    <row r="841" spans="4:6" ht="15.75" customHeight="1" x14ac:dyDescent="0.35">
      <c r="D841" s="8"/>
      <c r="E841" s="8"/>
      <c r="F841" s="8"/>
    </row>
    <row r="842" spans="4:6" ht="15.75" customHeight="1" x14ac:dyDescent="0.35">
      <c r="D842" s="8"/>
      <c r="E842" s="8"/>
      <c r="F842" s="8"/>
    </row>
    <row r="843" spans="4:6" ht="15.75" customHeight="1" x14ac:dyDescent="0.35">
      <c r="D843" s="8"/>
      <c r="E843" s="8"/>
      <c r="F843" s="8"/>
    </row>
    <row r="844" spans="4:6" ht="15.75" customHeight="1" x14ac:dyDescent="0.35">
      <c r="D844" s="8"/>
      <c r="E844" s="8"/>
      <c r="F844" s="8"/>
    </row>
    <row r="845" spans="4:6" ht="15.75" customHeight="1" x14ac:dyDescent="0.35">
      <c r="D845" s="8"/>
      <c r="E845" s="8"/>
      <c r="F845" s="8"/>
    </row>
    <row r="846" spans="4:6" ht="15.75" customHeight="1" x14ac:dyDescent="0.35">
      <c r="D846" s="8"/>
      <c r="E846" s="8"/>
      <c r="F846" s="8"/>
    </row>
    <row r="847" spans="4:6" ht="15.75" customHeight="1" x14ac:dyDescent="0.35">
      <c r="D847" s="8"/>
      <c r="E847" s="8"/>
      <c r="F847" s="8"/>
    </row>
    <row r="848" spans="4:6" ht="15.75" customHeight="1" x14ac:dyDescent="0.35">
      <c r="D848" s="8"/>
      <c r="E848" s="8"/>
      <c r="F848" s="8"/>
    </row>
    <row r="849" spans="4:6" ht="15.75" customHeight="1" x14ac:dyDescent="0.35">
      <c r="D849" s="8"/>
      <c r="E849" s="8"/>
      <c r="F849" s="8"/>
    </row>
    <row r="850" spans="4:6" ht="15.75" customHeight="1" x14ac:dyDescent="0.35">
      <c r="D850" s="8"/>
      <c r="E850" s="8"/>
      <c r="F850" s="8"/>
    </row>
    <row r="851" spans="4:6" ht="15.75" customHeight="1" x14ac:dyDescent="0.35">
      <c r="D851" s="8"/>
      <c r="E851" s="8"/>
      <c r="F851" s="8"/>
    </row>
    <row r="852" spans="4:6" ht="15.75" customHeight="1" x14ac:dyDescent="0.35">
      <c r="D852" s="8"/>
      <c r="E852" s="8"/>
      <c r="F852" s="8"/>
    </row>
    <row r="853" spans="4:6" ht="15.75" customHeight="1" x14ac:dyDescent="0.35">
      <c r="D853" s="8"/>
      <c r="E853" s="8"/>
      <c r="F853" s="8"/>
    </row>
    <row r="854" spans="4:6" ht="15.75" customHeight="1" x14ac:dyDescent="0.35">
      <c r="D854" s="8"/>
      <c r="E854" s="8"/>
      <c r="F854" s="8"/>
    </row>
    <row r="855" spans="4:6" ht="15.75" customHeight="1" x14ac:dyDescent="0.35">
      <c r="D855" s="8"/>
      <c r="E855" s="8"/>
      <c r="F855" s="8"/>
    </row>
    <row r="856" spans="4:6" ht="15.75" customHeight="1" x14ac:dyDescent="0.35">
      <c r="D856" s="8"/>
      <c r="E856" s="8"/>
      <c r="F856" s="8"/>
    </row>
    <row r="857" spans="4:6" ht="15.75" customHeight="1" x14ac:dyDescent="0.35">
      <c r="D857" s="8"/>
      <c r="E857" s="8"/>
      <c r="F857" s="8"/>
    </row>
    <row r="858" spans="4:6" ht="15.75" customHeight="1" x14ac:dyDescent="0.35">
      <c r="D858" s="8"/>
      <c r="E858" s="8"/>
      <c r="F858" s="8"/>
    </row>
    <row r="859" spans="4:6" ht="15.75" customHeight="1" x14ac:dyDescent="0.35">
      <c r="D859" s="8"/>
      <c r="E859" s="8"/>
      <c r="F859" s="8"/>
    </row>
    <row r="860" spans="4:6" ht="15.75" customHeight="1" x14ac:dyDescent="0.35">
      <c r="D860" s="8"/>
      <c r="E860" s="8"/>
      <c r="F860" s="8"/>
    </row>
    <row r="861" spans="4:6" ht="15.75" customHeight="1" x14ac:dyDescent="0.35">
      <c r="D861" s="8"/>
      <c r="E861" s="8"/>
      <c r="F861" s="8"/>
    </row>
    <row r="862" spans="4:6" ht="15.75" customHeight="1" x14ac:dyDescent="0.35">
      <c r="D862" s="8"/>
      <c r="E862" s="8"/>
      <c r="F862" s="8"/>
    </row>
    <row r="863" spans="4:6" ht="15.75" customHeight="1" x14ac:dyDescent="0.35">
      <c r="D863" s="8"/>
      <c r="E863" s="8"/>
      <c r="F863" s="8"/>
    </row>
    <row r="864" spans="4:6" ht="15.75" customHeight="1" x14ac:dyDescent="0.35">
      <c r="D864" s="8"/>
      <c r="E864" s="8"/>
      <c r="F864" s="8"/>
    </row>
    <row r="865" spans="4:6" ht="15.75" customHeight="1" x14ac:dyDescent="0.35">
      <c r="D865" s="8"/>
      <c r="E865" s="8"/>
      <c r="F865" s="8"/>
    </row>
    <row r="866" spans="4:6" ht="15.75" customHeight="1" x14ac:dyDescent="0.35">
      <c r="D866" s="8"/>
      <c r="E866" s="8"/>
      <c r="F866" s="8"/>
    </row>
    <row r="867" spans="4:6" ht="15.75" customHeight="1" x14ac:dyDescent="0.35">
      <c r="D867" s="8"/>
      <c r="E867" s="8"/>
      <c r="F867" s="8"/>
    </row>
    <row r="868" spans="4:6" ht="15.75" customHeight="1" x14ac:dyDescent="0.35">
      <c r="D868" s="8"/>
      <c r="E868" s="8"/>
      <c r="F868" s="8"/>
    </row>
    <row r="869" spans="4:6" ht="15.75" customHeight="1" x14ac:dyDescent="0.35">
      <c r="D869" s="8"/>
      <c r="E869" s="8"/>
      <c r="F869" s="8"/>
    </row>
    <row r="870" spans="4:6" ht="15.75" customHeight="1" x14ac:dyDescent="0.35">
      <c r="D870" s="8"/>
      <c r="E870" s="8"/>
      <c r="F870" s="8"/>
    </row>
    <row r="871" spans="4:6" ht="15.75" customHeight="1" x14ac:dyDescent="0.35">
      <c r="D871" s="8"/>
      <c r="E871" s="8"/>
      <c r="F871" s="8"/>
    </row>
    <row r="872" spans="4:6" ht="15.75" customHeight="1" x14ac:dyDescent="0.35">
      <c r="D872" s="8"/>
      <c r="E872" s="8"/>
      <c r="F872" s="8"/>
    </row>
    <row r="873" spans="4:6" ht="15.75" customHeight="1" x14ac:dyDescent="0.35">
      <c r="D873" s="8"/>
      <c r="E873" s="8"/>
      <c r="F873" s="8"/>
    </row>
    <row r="874" spans="4:6" ht="15.75" customHeight="1" x14ac:dyDescent="0.35">
      <c r="D874" s="8"/>
      <c r="E874" s="8"/>
      <c r="F874" s="8"/>
    </row>
    <row r="875" spans="4:6" ht="15.75" customHeight="1" x14ac:dyDescent="0.35">
      <c r="D875" s="8"/>
      <c r="E875" s="8"/>
      <c r="F875" s="8"/>
    </row>
    <row r="876" spans="4:6" ht="15.75" customHeight="1" x14ac:dyDescent="0.35">
      <c r="D876" s="8"/>
      <c r="E876" s="8"/>
      <c r="F876" s="8"/>
    </row>
    <row r="877" spans="4:6" ht="15.75" customHeight="1" x14ac:dyDescent="0.35">
      <c r="D877" s="8"/>
      <c r="E877" s="8"/>
      <c r="F877" s="8"/>
    </row>
    <row r="878" spans="4:6" ht="15.75" customHeight="1" x14ac:dyDescent="0.35">
      <c r="D878" s="8"/>
      <c r="E878" s="8"/>
      <c r="F878" s="8"/>
    </row>
    <row r="879" spans="4:6" ht="15.75" customHeight="1" x14ac:dyDescent="0.35">
      <c r="D879" s="8"/>
      <c r="E879" s="8"/>
      <c r="F879" s="8"/>
    </row>
    <row r="880" spans="4:6" ht="15.75" customHeight="1" x14ac:dyDescent="0.35">
      <c r="D880" s="8"/>
      <c r="E880" s="8"/>
      <c r="F880" s="8"/>
    </row>
    <row r="881" spans="4:6" ht="15.75" customHeight="1" x14ac:dyDescent="0.35">
      <c r="D881" s="8"/>
      <c r="E881" s="8"/>
      <c r="F881" s="8"/>
    </row>
    <row r="882" spans="4:6" ht="15.75" customHeight="1" x14ac:dyDescent="0.35">
      <c r="D882" s="8"/>
      <c r="E882" s="8"/>
      <c r="F882" s="8"/>
    </row>
    <row r="883" spans="4:6" ht="15.75" customHeight="1" x14ac:dyDescent="0.35">
      <c r="D883" s="8"/>
      <c r="E883" s="8"/>
      <c r="F883" s="8"/>
    </row>
    <row r="884" spans="4:6" ht="15.75" customHeight="1" x14ac:dyDescent="0.35">
      <c r="D884" s="8"/>
      <c r="E884" s="8"/>
      <c r="F884" s="8"/>
    </row>
    <row r="885" spans="4:6" ht="15.75" customHeight="1" x14ac:dyDescent="0.35">
      <c r="D885" s="8"/>
      <c r="E885" s="8"/>
      <c r="F885" s="8"/>
    </row>
    <row r="886" spans="4:6" ht="15.75" customHeight="1" x14ac:dyDescent="0.35">
      <c r="D886" s="8"/>
      <c r="E886" s="8"/>
      <c r="F886" s="8"/>
    </row>
    <row r="887" spans="4:6" ht="15.75" customHeight="1" x14ac:dyDescent="0.35">
      <c r="D887" s="8"/>
      <c r="E887" s="8"/>
      <c r="F887" s="8"/>
    </row>
    <row r="888" spans="4:6" ht="15.75" customHeight="1" x14ac:dyDescent="0.35">
      <c r="D888" s="8"/>
      <c r="E888" s="8"/>
      <c r="F888" s="8"/>
    </row>
    <row r="889" spans="4:6" ht="15.75" customHeight="1" x14ac:dyDescent="0.35">
      <c r="D889" s="8"/>
      <c r="E889" s="8"/>
      <c r="F889" s="8"/>
    </row>
    <row r="890" spans="4:6" ht="15.75" customHeight="1" x14ac:dyDescent="0.35">
      <c r="D890" s="8"/>
      <c r="E890" s="8"/>
      <c r="F890" s="8"/>
    </row>
    <row r="891" spans="4:6" ht="15.75" customHeight="1" x14ac:dyDescent="0.35">
      <c r="D891" s="8"/>
      <c r="E891" s="8"/>
      <c r="F891" s="8"/>
    </row>
    <row r="892" spans="4:6" ht="15.75" customHeight="1" x14ac:dyDescent="0.35">
      <c r="D892" s="8"/>
      <c r="E892" s="8"/>
      <c r="F892" s="8"/>
    </row>
    <row r="893" spans="4:6" ht="15.75" customHeight="1" x14ac:dyDescent="0.35">
      <c r="D893" s="8"/>
      <c r="E893" s="8"/>
      <c r="F893" s="8"/>
    </row>
    <row r="894" spans="4:6" ht="15.75" customHeight="1" x14ac:dyDescent="0.35">
      <c r="D894" s="8"/>
      <c r="E894" s="8"/>
      <c r="F894" s="8"/>
    </row>
    <row r="895" spans="4:6" ht="15.75" customHeight="1" x14ac:dyDescent="0.35">
      <c r="D895" s="8"/>
      <c r="E895" s="8"/>
      <c r="F895" s="8"/>
    </row>
    <row r="896" spans="4:6" ht="15.75" customHeight="1" x14ac:dyDescent="0.35">
      <c r="D896" s="8"/>
      <c r="E896" s="8"/>
      <c r="F896" s="8"/>
    </row>
    <row r="897" spans="4:6" ht="15.75" customHeight="1" x14ac:dyDescent="0.35">
      <c r="D897" s="8"/>
      <c r="E897" s="8"/>
      <c r="F897" s="8"/>
    </row>
    <row r="898" spans="4:6" ht="15.75" customHeight="1" x14ac:dyDescent="0.35">
      <c r="D898" s="8"/>
      <c r="E898" s="8"/>
      <c r="F898" s="8"/>
    </row>
    <row r="899" spans="4:6" ht="15.75" customHeight="1" x14ac:dyDescent="0.35">
      <c r="D899" s="8"/>
      <c r="E899" s="8"/>
      <c r="F899" s="8"/>
    </row>
    <row r="900" spans="4:6" ht="15.75" customHeight="1" x14ac:dyDescent="0.35">
      <c r="D900" s="8"/>
      <c r="E900" s="8"/>
      <c r="F900" s="8"/>
    </row>
    <row r="901" spans="4:6" ht="15.75" customHeight="1" x14ac:dyDescent="0.35">
      <c r="D901" s="8"/>
      <c r="E901" s="8"/>
      <c r="F901" s="8"/>
    </row>
    <row r="902" spans="4:6" ht="15.75" customHeight="1" x14ac:dyDescent="0.35">
      <c r="D902" s="8"/>
      <c r="E902" s="8"/>
      <c r="F902" s="8"/>
    </row>
    <row r="903" spans="4:6" ht="15.75" customHeight="1" x14ac:dyDescent="0.35">
      <c r="D903" s="8"/>
      <c r="E903" s="8"/>
      <c r="F903" s="8"/>
    </row>
    <row r="904" spans="4:6" ht="15.75" customHeight="1" x14ac:dyDescent="0.35">
      <c r="D904" s="8"/>
      <c r="E904" s="8"/>
      <c r="F904" s="8"/>
    </row>
    <row r="905" spans="4:6" ht="15.75" customHeight="1" x14ac:dyDescent="0.35">
      <c r="D905" s="8"/>
      <c r="E905" s="8"/>
      <c r="F905" s="8"/>
    </row>
    <row r="906" spans="4:6" ht="15.75" customHeight="1" x14ac:dyDescent="0.35">
      <c r="D906" s="8"/>
      <c r="E906" s="8"/>
      <c r="F906" s="8"/>
    </row>
    <row r="907" spans="4:6" ht="15.75" customHeight="1" x14ac:dyDescent="0.35">
      <c r="D907" s="8"/>
      <c r="E907" s="8"/>
      <c r="F907" s="8"/>
    </row>
    <row r="908" spans="4:6" ht="15.75" customHeight="1" x14ac:dyDescent="0.35">
      <c r="D908" s="8"/>
      <c r="E908" s="8"/>
      <c r="F908" s="8"/>
    </row>
    <row r="909" spans="4:6" ht="15.75" customHeight="1" x14ac:dyDescent="0.35">
      <c r="D909" s="8"/>
      <c r="E909" s="8"/>
      <c r="F909" s="8"/>
    </row>
    <row r="910" spans="4:6" ht="15.75" customHeight="1" x14ac:dyDescent="0.35">
      <c r="D910" s="8"/>
      <c r="E910" s="8"/>
      <c r="F910" s="8"/>
    </row>
    <row r="911" spans="4:6" ht="15.75" customHeight="1" x14ac:dyDescent="0.35">
      <c r="D911" s="8"/>
      <c r="E911" s="8"/>
      <c r="F911" s="8"/>
    </row>
    <row r="912" spans="4:6" ht="15.75" customHeight="1" x14ac:dyDescent="0.35">
      <c r="D912" s="8"/>
      <c r="E912" s="8"/>
      <c r="F912" s="8"/>
    </row>
    <row r="913" spans="4:6" ht="15.75" customHeight="1" x14ac:dyDescent="0.35">
      <c r="D913" s="8"/>
      <c r="E913" s="8"/>
      <c r="F913" s="8"/>
    </row>
    <row r="914" spans="4:6" ht="15.75" customHeight="1" x14ac:dyDescent="0.35">
      <c r="D914" s="8"/>
      <c r="E914" s="8"/>
      <c r="F914" s="8"/>
    </row>
    <row r="915" spans="4:6" ht="15.75" customHeight="1" x14ac:dyDescent="0.35">
      <c r="D915" s="8"/>
      <c r="E915" s="8"/>
      <c r="F915" s="8"/>
    </row>
    <row r="916" spans="4:6" ht="15.75" customHeight="1" x14ac:dyDescent="0.35">
      <c r="D916" s="8"/>
      <c r="E916" s="8"/>
      <c r="F916" s="8"/>
    </row>
    <row r="917" spans="4:6" ht="15.75" customHeight="1" x14ac:dyDescent="0.35">
      <c r="D917" s="8"/>
      <c r="E917" s="8"/>
      <c r="F917" s="8"/>
    </row>
    <row r="918" spans="4:6" ht="15.75" customHeight="1" x14ac:dyDescent="0.35">
      <c r="D918" s="8"/>
      <c r="E918" s="8"/>
      <c r="F918" s="8"/>
    </row>
    <row r="919" spans="4:6" ht="15.75" customHeight="1" x14ac:dyDescent="0.35">
      <c r="D919" s="8"/>
      <c r="E919" s="8"/>
      <c r="F919" s="8"/>
    </row>
    <row r="920" spans="4:6" ht="15.75" customHeight="1" x14ac:dyDescent="0.35">
      <c r="D920" s="8"/>
      <c r="E920" s="8"/>
      <c r="F920" s="8"/>
    </row>
    <row r="921" spans="4:6" ht="15.75" customHeight="1" x14ac:dyDescent="0.35">
      <c r="D921" s="8"/>
      <c r="E921" s="8"/>
      <c r="F921" s="8"/>
    </row>
    <row r="922" spans="4:6" ht="15.75" customHeight="1" x14ac:dyDescent="0.35">
      <c r="D922" s="8"/>
      <c r="E922" s="8"/>
      <c r="F922" s="8"/>
    </row>
    <row r="923" spans="4:6" ht="15.75" customHeight="1" x14ac:dyDescent="0.35">
      <c r="D923" s="8"/>
      <c r="E923" s="8"/>
      <c r="F923" s="8"/>
    </row>
    <row r="924" spans="4:6" ht="15.75" customHeight="1" x14ac:dyDescent="0.35">
      <c r="D924" s="8"/>
      <c r="E924" s="8"/>
      <c r="F924" s="8"/>
    </row>
    <row r="925" spans="4:6" ht="15.75" customHeight="1" x14ac:dyDescent="0.35">
      <c r="D925" s="8"/>
      <c r="E925" s="8"/>
      <c r="F925" s="8"/>
    </row>
    <row r="926" spans="4:6" ht="15.75" customHeight="1" x14ac:dyDescent="0.35">
      <c r="D926" s="8"/>
      <c r="E926" s="8"/>
      <c r="F926" s="8"/>
    </row>
    <row r="927" spans="4:6" ht="15.75" customHeight="1" x14ac:dyDescent="0.35">
      <c r="D927" s="8"/>
      <c r="E927" s="8"/>
      <c r="F927" s="8"/>
    </row>
    <row r="928" spans="4:6" ht="15.75" customHeight="1" x14ac:dyDescent="0.35">
      <c r="D928" s="8"/>
      <c r="E928" s="8"/>
      <c r="F928" s="8"/>
    </row>
    <row r="929" spans="4:6" ht="15.75" customHeight="1" x14ac:dyDescent="0.35">
      <c r="D929" s="8"/>
      <c r="E929" s="8"/>
      <c r="F929" s="8"/>
    </row>
    <row r="930" spans="4:6" ht="15.75" customHeight="1" x14ac:dyDescent="0.35">
      <c r="D930" s="8"/>
      <c r="E930" s="8"/>
      <c r="F930" s="8"/>
    </row>
    <row r="931" spans="4:6" ht="15.75" customHeight="1" x14ac:dyDescent="0.35">
      <c r="D931" s="8"/>
      <c r="E931" s="8"/>
      <c r="F931" s="8"/>
    </row>
    <row r="932" spans="4:6" ht="15.75" customHeight="1" x14ac:dyDescent="0.35">
      <c r="D932" s="8"/>
      <c r="E932" s="8"/>
      <c r="F932" s="8"/>
    </row>
    <row r="933" spans="4:6" ht="15.75" customHeight="1" x14ac:dyDescent="0.35">
      <c r="D933" s="8"/>
      <c r="E933" s="8"/>
      <c r="F933" s="8"/>
    </row>
    <row r="934" spans="4:6" ht="15.75" customHeight="1" x14ac:dyDescent="0.35">
      <c r="D934" s="8"/>
      <c r="E934" s="8"/>
      <c r="F934" s="8"/>
    </row>
    <row r="935" spans="4:6" ht="15.75" customHeight="1" x14ac:dyDescent="0.35">
      <c r="D935" s="8"/>
      <c r="E935" s="8"/>
      <c r="F935" s="8"/>
    </row>
    <row r="936" spans="4:6" ht="15.75" customHeight="1" x14ac:dyDescent="0.35">
      <c r="D936" s="8"/>
      <c r="E936" s="8"/>
      <c r="F936" s="8"/>
    </row>
    <row r="937" spans="4:6" ht="15.75" customHeight="1" x14ac:dyDescent="0.35">
      <c r="D937" s="8"/>
      <c r="E937" s="8"/>
      <c r="F937" s="8"/>
    </row>
    <row r="938" spans="4:6" ht="15.75" customHeight="1" x14ac:dyDescent="0.35">
      <c r="D938" s="8"/>
      <c r="E938" s="8"/>
      <c r="F938" s="8"/>
    </row>
    <row r="939" spans="4:6" ht="15.75" customHeight="1" x14ac:dyDescent="0.35">
      <c r="D939" s="8"/>
      <c r="E939" s="8"/>
      <c r="F939" s="8"/>
    </row>
    <row r="940" spans="4:6" ht="15.75" customHeight="1" x14ac:dyDescent="0.35">
      <c r="D940" s="8"/>
      <c r="E940" s="8"/>
      <c r="F940" s="8"/>
    </row>
    <row r="941" spans="4:6" ht="15.75" customHeight="1" x14ac:dyDescent="0.35">
      <c r="D941" s="8"/>
      <c r="E941" s="8"/>
      <c r="F941" s="8"/>
    </row>
    <row r="942" spans="4:6" ht="15.75" customHeight="1" x14ac:dyDescent="0.35">
      <c r="D942" s="8"/>
      <c r="E942" s="8"/>
      <c r="F942" s="8"/>
    </row>
    <row r="943" spans="4:6" ht="15.75" customHeight="1" x14ac:dyDescent="0.35">
      <c r="D943" s="8"/>
      <c r="E943" s="8"/>
      <c r="F943" s="8"/>
    </row>
    <row r="944" spans="4:6" ht="15.75" customHeight="1" x14ac:dyDescent="0.35">
      <c r="D944" s="8"/>
      <c r="E944" s="8"/>
      <c r="F944" s="8"/>
    </row>
    <row r="945" spans="4:6" ht="15.75" customHeight="1" x14ac:dyDescent="0.35">
      <c r="D945" s="8"/>
      <c r="E945" s="8"/>
      <c r="F945" s="8"/>
    </row>
    <row r="946" spans="4:6" ht="15.75" customHeight="1" x14ac:dyDescent="0.35">
      <c r="D946" s="8"/>
      <c r="E946" s="8"/>
      <c r="F946" s="8"/>
    </row>
    <row r="947" spans="4:6" ht="15.75" customHeight="1" x14ac:dyDescent="0.35">
      <c r="D947" s="8"/>
      <c r="E947" s="8"/>
      <c r="F947" s="8"/>
    </row>
    <row r="948" spans="4:6" ht="15.75" customHeight="1" x14ac:dyDescent="0.35">
      <c r="D948" s="8"/>
      <c r="E948" s="8"/>
      <c r="F948" s="8"/>
    </row>
    <row r="949" spans="4:6" ht="15.75" customHeight="1" x14ac:dyDescent="0.35">
      <c r="D949" s="8"/>
      <c r="E949" s="8"/>
      <c r="F949" s="8"/>
    </row>
    <row r="950" spans="4:6" ht="15.75" customHeight="1" x14ac:dyDescent="0.35">
      <c r="D950" s="8"/>
      <c r="E950" s="8"/>
      <c r="F950" s="8"/>
    </row>
    <row r="951" spans="4:6" ht="15.75" customHeight="1" x14ac:dyDescent="0.35">
      <c r="D951" s="8"/>
      <c r="E951" s="8"/>
      <c r="F951" s="8"/>
    </row>
    <row r="952" spans="4:6" ht="15.75" customHeight="1" x14ac:dyDescent="0.35">
      <c r="D952" s="8"/>
      <c r="E952" s="8"/>
      <c r="F952" s="8"/>
    </row>
    <row r="953" spans="4:6" ht="15.75" customHeight="1" x14ac:dyDescent="0.35">
      <c r="D953" s="8"/>
      <c r="E953" s="8"/>
      <c r="F953" s="8"/>
    </row>
    <row r="954" spans="4:6" ht="15.75" customHeight="1" x14ac:dyDescent="0.35">
      <c r="D954" s="8"/>
      <c r="E954" s="8"/>
      <c r="F954" s="8"/>
    </row>
    <row r="955" spans="4:6" ht="15.75" customHeight="1" x14ac:dyDescent="0.35">
      <c r="D955" s="8"/>
      <c r="E955" s="8"/>
      <c r="F955" s="8"/>
    </row>
    <row r="956" spans="4:6" ht="15.75" customHeight="1" x14ac:dyDescent="0.35">
      <c r="D956" s="8"/>
      <c r="E956" s="8"/>
      <c r="F956" s="8"/>
    </row>
    <row r="957" spans="4:6" ht="15.75" customHeight="1" x14ac:dyDescent="0.35">
      <c r="D957" s="8"/>
      <c r="E957" s="8"/>
      <c r="F957" s="8"/>
    </row>
    <row r="958" spans="4:6" ht="15.75" customHeight="1" x14ac:dyDescent="0.35">
      <c r="D958" s="8"/>
      <c r="E958" s="8"/>
      <c r="F958" s="8"/>
    </row>
    <row r="959" spans="4:6" ht="15.75" customHeight="1" x14ac:dyDescent="0.35">
      <c r="D959" s="8"/>
      <c r="E959" s="8"/>
      <c r="F959" s="8"/>
    </row>
    <row r="960" spans="4:6" ht="15.75" customHeight="1" x14ac:dyDescent="0.35">
      <c r="D960" s="8"/>
      <c r="E960" s="8"/>
      <c r="F960" s="8"/>
    </row>
    <row r="961" spans="4:6" ht="15.75" customHeight="1" x14ac:dyDescent="0.35">
      <c r="D961" s="8"/>
      <c r="E961" s="8"/>
      <c r="F961" s="8"/>
    </row>
    <row r="962" spans="4:6" ht="15.75" customHeight="1" x14ac:dyDescent="0.35">
      <c r="D962" s="8"/>
      <c r="E962" s="8"/>
      <c r="F962" s="8"/>
    </row>
    <row r="963" spans="4:6" ht="15.75" customHeight="1" x14ac:dyDescent="0.35">
      <c r="D963" s="8"/>
      <c r="E963" s="8"/>
      <c r="F963" s="8"/>
    </row>
    <row r="964" spans="4:6" ht="15.75" customHeight="1" x14ac:dyDescent="0.35">
      <c r="D964" s="8"/>
      <c r="E964" s="8"/>
      <c r="F964" s="8"/>
    </row>
    <row r="965" spans="4:6" ht="15.75" customHeight="1" x14ac:dyDescent="0.35">
      <c r="D965" s="8"/>
      <c r="E965" s="8"/>
      <c r="F965" s="8"/>
    </row>
    <row r="966" spans="4:6" ht="15.75" customHeight="1" x14ac:dyDescent="0.35">
      <c r="D966" s="8"/>
      <c r="E966" s="8"/>
      <c r="F966" s="8"/>
    </row>
    <row r="967" spans="4:6" ht="15.75" customHeight="1" x14ac:dyDescent="0.35">
      <c r="D967" s="8"/>
      <c r="E967" s="8"/>
      <c r="F967" s="8"/>
    </row>
    <row r="968" spans="4:6" ht="15.75" customHeight="1" x14ac:dyDescent="0.35">
      <c r="D968" s="8"/>
      <c r="E968" s="8"/>
      <c r="F968" s="8"/>
    </row>
    <row r="969" spans="4:6" ht="15.75" customHeight="1" x14ac:dyDescent="0.35">
      <c r="D969" s="8"/>
      <c r="E969" s="8"/>
      <c r="F969" s="8"/>
    </row>
    <row r="970" spans="4:6" ht="15.75" customHeight="1" x14ac:dyDescent="0.35">
      <c r="D970" s="8"/>
      <c r="E970" s="8"/>
      <c r="F970" s="8"/>
    </row>
    <row r="971" spans="4:6" ht="15.75" customHeight="1" x14ac:dyDescent="0.35">
      <c r="D971" s="8"/>
      <c r="E971" s="8"/>
      <c r="F971" s="8"/>
    </row>
    <row r="972" spans="4:6" ht="15.75" customHeight="1" x14ac:dyDescent="0.35">
      <c r="D972" s="8"/>
      <c r="E972" s="8"/>
      <c r="F972" s="8"/>
    </row>
    <row r="973" spans="4:6" ht="15.75" customHeight="1" x14ac:dyDescent="0.35">
      <c r="D973" s="8"/>
      <c r="E973" s="8"/>
      <c r="F973" s="8"/>
    </row>
    <row r="974" spans="4:6" ht="15.75" customHeight="1" x14ac:dyDescent="0.35">
      <c r="D974" s="8"/>
      <c r="E974" s="8"/>
      <c r="F974" s="8"/>
    </row>
    <row r="975" spans="4:6" ht="15.75" customHeight="1" x14ac:dyDescent="0.35">
      <c r="D975" s="8"/>
      <c r="E975" s="8"/>
      <c r="F975" s="8"/>
    </row>
    <row r="976" spans="4:6" ht="15.75" customHeight="1" x14ac:dyDescent="0.35">
      <c r="D976" s="8"/>
      <c r="E976" s="8"/>
      <c r="F976" s="8"/>
    </row>
    <row r="977" spans="4:6" ht="15.75" customHeight="1" x14ac:dyDescent="0.35">
      <c r="D977" s="8"/>
      <c r="E977" s="8"/>
      <c r="F977" s="8"/>
    </row>
    <row r="978" spans="4:6" ht="15.75" customHeight="1" x14ac:dyDescent="0.35">
      <c r="D978" s="8"/>
      <c r="E978" s="8"/>
      <c r="F978" s="8"/>
    </row>
    <row r="979" spans="4:6" ht="15.75" customHeight="1" x14ac:dyDescent="0.35">
      <c r="D979" s="8"/>
      <c r="E979" s="8"/>
      <c r="F979" s="8"/>
    </row>
    <row r="980" spans="4:6" ht="15.75" customHeight="1" x14ac:dyDescent="0.35">
      <c r="D980" s="8"/>
      <c r="E980" s="8"/>
      <c r="F980" s="8"/>
    </row>
    <row r="981" spans="4:6" ht="15.75" customHeight="1" x14ac:dyDescent="0.35">
      <c r="D981" s="8"/>
      <c r="E981" s="8"/>
      <c r="F981" s="8"/>
    </row>
    <row r="982" spans="4:6" ht="15.75" customHeight="1" x14ac:dyDescent="0.35">
      <c r="D982" s="8"/>
      <c r="E982" s="8"/>
      <c r="F982" s="8"/>
    </row>
    <row r="983" spans="4:6" ht="15.75" customHeight="1" x14ac:dyDescent="0.35">
      <c r="D983" s="8"/>
      <c r="E983" s="8"/>
      <c r="F983" s="8"/>
    </row>
    <row r="984" spans="4:6" ht="15.75" customHeight="1" x14ac:dyDescent="0.35">
      <c r="D984" s="8"/>
      <c r="E984" s="8"/>
      <c r="F984" s="8"/>
    </row>
    <row r="985" spans="4:6" ht="15.75" customHeight="1" x14ac:dyDescent="0.35">
      <c r="D985" s="8"/>
      <c r="E985" s="8"/>
      <c r="F985" s="8"/>
    </row>
    <row r="986" spans="4:6" ht="15.75" customHeight="1" x14ac:dyDescent="0.35">
      <c r="D986" s="8"/>
      <c r="E986" s="8"/>
      <c r="F986" s="8"/>
    </row>
    <row r="987" spans="4:6" ht="15.75" customHeight="1" x14ac:dyDescent="0.35">
      <c r="D987" s="8"/>
      <c r="E987" s="8"/>
      <c r="F987" s="8"/>
    </row>
    <row r="988" spans="4:6" ht="15.75" customHeight="1" x14ac:dyDescent="0.35">
      <c r="D988" s="8"/>
      <c r="E988" s="8"/>
      <c r="F988" s="8"/>
    </row>
    <row r="989" spans="4:6" ht="15.75" customHeight="1" x14ac:dyDescent="0.35">
      <c r="D989" s="8"/>
      <c r="E989" s="8"/>
      <c r="F989" s="8"/>
    </row>
    <row r="990" spans="4:6" ht="15.75" customHeight="1" x14ac:dyDescent="0.35">
      <c r="D990" s="8"/>
      <c r="E990" s="8"/>
      <c r="F990" s="8"/>
    </row>
    <row r="991" spans="4:6" ht="15.75" customHeight="1" x14ac:dyDescent="0.35">
      <c r="D991" s="8"/>
      <c r="E991" s="8"/>
      <c r="F991" s="8"/>
    </row>
    <row r="992" spans="4:6" ht="15.75" customHeight="1" x14ac:dyDescent="0.35">
      <c r="D992" s="8"/>
      <c r="E992" s="8"/>
      <c r="F992" s="8"/>
    </row>
    <row r="993" spans="4:6" ht="15.75" customHeight="1" x14ac:dyDescent="0.35">
      <c r="D993" s="8"/>
      <c r="E993" s="8"/>
      <c r="F993" s="8"/>
    </row>
    <row r="994" spans="4:6" ht="15.75" customHeight="1" x14ac:dyDescent="0.35">
      <c r="D994" s="8"/>
      <c r="E994" s="8"/>
      <c r="F994" s="8"/>
    </row>
    <row r="995" spans="4:6" ht="15.75" customHeight="1" x14ac:dyDescent="0.35">
      <c r="D995" s="8"/>
      <c r="E995" s="8"/>
      <c r="F995" s="8"/>
    </row>
    <row r="996" spans="4:6" ht="15.75" customHeight="1" x14ac:dyDescent="0.35">
      <c r="D996" s="8"/>
      <c r="E996" s="8"/>
      <c r="F996" s="8"/>
    </row>
    <row r="997" spans="4:6" ht="15.75" customHeight="1" x14ac:dyDescent="0.35">
      <c r="D997" s="8"/>
      <c r="E997" s="8"/>
      <c r="F997" s="8"/>
    </row>
    <row r="998" spans="4:6" ht="15.75" customHeight="1" x14ac:dyDescent="0.35">
      <c r="D998" s="8"/>
      <c r="E998" s="8"/>
      <c r="F998" s="8"/>
    </row>
    <row r="999" spans="4:6" ht="15.75" customHeight="1" x14ac:dyDescent="0.35">
      <c r="D999" s="8"/>
      <c r="E999" s="8"/>
      <c r="F999" s="8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671E-5562-417C-BB4E-73BCB6CE56A9}">
  <dimension ref="A1:N39"/>
  <sheetViews>
    <sheetView topLeftCell="B1"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11</v>
      </c>
      <c r="D1" s="42" t="s">
        <v>155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69.691392109945383</v>
      </c>
      <c r="D4" s="36" t="s">
        <v>8</v>
      </c>
      <c r="E4" s="37">
        <v>69.691392109945383</v>
      </c>
      <c r="F4" t="str">
        <f>IF(E4&lt;=50,"red",IF(E4&lt;=69, "yellow", IF(E4&lt;=99, "green","blue")))</f>
        <v>green</v>
      </c>
    </row>
    <row r="5" spans="1:14" x14ac:dyDescent="0.35">
      <c r="A5" s="36" t="s">
        <v>13</v>
      </c>
      <c r="B5" s="37">
        <v>0</v>
      </c>
      <c r="D5" s="36" t="s">
        <v>13</v>
      </c>
      <c r="E5" s="37">
        <v>0</v>
      </c>
      <c r="F5" t="str">
        <f t="shared" ref="F5:F38" si="0">IF(E5&lt;=50,"red",IF(E5&lt;=69, "yellow", IF(E5&lt;=99, "green","blue")))</f>
        <v>red</v>
      </c>
    </row>
    <row r="6" spans="1:14" x14ac:dyDescent="0.35">
      <c r="A6" s="36" t="s">
        <v>15</v>
      </c>
      <c r="B6" s="37">
        <v>84.968402969507324</v>
      </c>
      <c r="D6" s="36" t="s">
        <v>15</v>
      </c>
      <c r="E6" s="37">
        <v>84.968402969507324</v>
      </c>
      <c r="F6" t="str">
        <f t="shared" si="0"/>
        <v>green</v>
      </c>
    </row>
    <row r="7" spans="1:14" x14ac:dyDescent="0.35">
      <c r="A7" s="36" t="s">
        <v>17</v>
      </c>
      <c r="B7" s="37">
        <v>86.256825572120988</v>
      </c>
      <c r="D7" s="36" t="s">
        <v>17</v>
      </c>
      <c r="E7" s="37">
        <v>86.256825572120988</v>
      </c>
      <c r="F7" t="str">
        <f t="shared" si="0"/>
        <v>green</v>
      </c>
    </row>
    <row r="8" spans="1:14" x14ac:dyDescent="0.35">
      <c r="A8" s="36" t="s">
        <v>19</v>
      </c>
      <c r="B8" s="37">
        <v>67.697404748757577</v>
      </c>
      <c r="D8" s="36" t="s">
        <v>19</v>
      </c>
      <c r="E8" s="37">
        <v>67.697404748757577</v>
      </c>
      <c r="F8" t="str">
        <f t="shared" si="0"/>
        <v>yellow</v>
      </c>
    </row>
    <row r="9" spans="1:14" x14ac:dyDescent="0.35">
      <c r="A9" s="36" t="s">
        <v>21</v>
      </c>
      <c r="B9" s="37">
        <v>71.562672556598557</v>
      </c>
      <c r="D9" s="36" t="s">
        <v>21</v>
      </c>
      <c r="E9" s="37">
        <v>71.562672556598557</v>
      </c>
      <c r="F9" t="str">
        <f t="shared" si="0"/>
        <v>green</v>
      </c>
    </row>
    <row r="10" spans="1:14" x14ac:dyDescent="0.35">
      <c r="A10" s="36" t="s">
        <v>23</v>
      </c>
      <c r="B10" s="37">
        <v>1.8958218295600699</v>
      </c>
      <c r="D10" s="36" t="s">
        <v>23</v>
      </c>
      <c r="E10" s="37">
        <v>1.8958218295600699</v>
      </c>
      <c r="F10" t="str">
        <f t="shared" si="0"/>
        <v>red</v>
      </c>
    </row>
    <row r="11" spans="1:14" x14ac:dyDescent="0.35">
      <c r="A11" s="36" t="s">
        <v>25</v>
      </c>
      <c r="B11" s="37">
        <v>96.932327136634143</v>
      </c>
      <c r="D11" s="36" t="s">
        <v>25</v>
      </c>
      <c r="E11" s="37">
        <v>96.932327136634143</v>
      </c>
      <c r="F11" t="str">
        <f t="shared" si="0"/>
        <v>green</v>
      </c>
    </row>
    <row r="12" spans="1:14" x14ac:dyDescent="0.35">
      <c r="A12" s="36" t="s">
        <v>27</v>
      </c>
      <c r="B12" s="37">
        <v>96.932327136634143</v>
      </c>
      <c r="D12" s="36" t="s">
        <v>27</v>
      </c>
      <c r="E12" s="37">
        <v>96.932327136634143</v>
      </c>
      <c r="F12" t="str">
        <f t="shared" si="0"/>
        <v>green</v>
      </c>
    </row>
    <row r="13" spans="1:14" x14ac:dyDescent="0.35">
      <c r="A13" s="36" t="s">
        <v>29</v>
      </c>
      <c r="B13" s="37">
        <v>91.134425424872688</v>
      </c>
      <c r="D13" s="36" t="s">
        <v>29</v>
      </c>
      <c r="E13" s="37">
        <v>91.134425424872688</v>
      </c>
      <c r="F13" t="str">
        <f t="shared" si="0"/>
        <v>green</v>
      </c>
    </row>
    <row r="14" spans="1:14" x14ac:dyDescent="0.35">
      <c r="A14" s="36" t="s">
        <v>31</v>
      </c>
      <c r="B14" s="37">
        <v>79.968096202220977</v>
      </c>
      <c r="D14" s="36" t="s">
        <v>31</v>
      </c>
      <c r="E14" s="37">
        <v>79.968096202220977</v>
      </c>
      <c r="F14" t="str">
        <f t="shared" si="0"/>
        <v>green</v>
      </c>
    </row>
    <row r="15" spans="1:14" x14ac:dyDescent="0.35">
      <c r="A15" s="36" t="s">
        <v>33</v>
      </c>
      <c r="B15" s="37">
        <v>42.327750168721991</v>
      </c>
      <c r="D15" s="36" t="s">
        <v>33</v>
      </c>
      <c r="E15" s="37">
        <v>42.327750168721991</v>
      </c>
      <c r="F15" t="str">
        <f t="shared" si="0"/>
        <v>red</v>
      </c>
    </row>
    <row r="16" spans="1:14" x14ac:dyDescent="0.35">
      <c r="A16" s="36" t="s">
        <v>35</v>
      </c>
      <c r="B16" s="37">
        <v>72.697711516043924</v>
      </c>
      <c r="D16" s="36" t="s">
        <v>35</v>
      </c>
      <c r="E16" s="37">
        <v>72.697711516043924</v>
      </c>
      <c r="F16" t="str">
        <f t="shared" si="0"/>
        <v>green</v>
      </c>
    </row>
    <row r="17" spans="1:6" x14ac:dyDescent="0.35">
      <c r="A17" s="36" t="s">
        <v>37</v>
      </c>
      <c r="B17" s="37">
        <v>40.855267194306386</v>
      </c>
      <c r="D17" s="36" t="s">
        <v>37</v>
      </c>
      <c r="E17" s="37">
        <v>40.855267194306386</v>
      </c>
      <c r="F17" t="str">
        <f t="shared" si="0"/>
        <v>red</v>
      </c>
    </row>
    <row r="18" spans="1:6" x14ac:dyDescent="0.35">
      <c r="A18" s="36" t="s">
        <v>39</v>
      </c>
      <c r="B18" s="37">
        <v>85.581937542180498</v>
      </c>
      <c r="D18" s="36" t="s">
        <v>39</v>
      </c>
      <c r="E18" s="37">
        <v>85.581937542180498</v>
      </c>
      <c r="F18" t="str">
        <f t="shared" si="0"/>
        <v>green</v>
      </c>
    </row>
    <row r="19" spans="1:6" x14ac:dyDescent="0.35">
      <c r="A19" s="36" t="s">
        <v>41</v>
      </c>
      <c r="B19" s="37">
        <v>57.267317013313686</v>
      </c>
      <c r="D19" s="36" t="s">
        <v>41</v>
      </c>
      <c r="E19" s="37">
        <v>57.267317013313686</v>
      </c>
      <c r="F19" t="str">
        <f t="shared" si="0"/>
        <v>yellow</v>
      </c>
    </row>
    <row r="20" spans="1:6" x14ac:dyDescent="0.35">
      <c r="A20" s="36" t="s">
        <v>43</v>
      </c>
      <c r="B20" s="37">
        <v>96.10405546352537</v>
      </c>
      <c r="D20" s="36" t="s">
        <v>43</v>
      </c>
      <c r="E20" s="37">
        <v>96.10405546352537</v>
      </c>
      <c r="F20" t="str">
        <f t="shared" si="0"/>
        <v>green</v>
      </c>
    </row>
    <row r="21" spans="1:6" x14ac:dyDescent="0.35">
      <c r="A21" s="36" t="s">
        <v>45</v>
      </c>
      <c r="B21" s="37">
        <v>96.932327136634143</v>
      </c>
      <c r="D21" s="36" t="s">
        <v>45</v>
      </c>
      <c r="E21" s="37">
        <v>96.932327136634143</v>
      </c>
      <c r="F21" t="str">
        <f t="shared" si="0"/>
        <v>green</v>
      </c>
    </row>
    <row r="22" spans="1:6" x14ac:dyDescent="0.35">
      <c r="A22" s="36" t="s">
        <v>47</v>
      </c>
      <c r="B22" s="37">
        <v>13.031474323578108</v>
      </c>
      <c r="D22" s="36" t="s">
        <v>47</v>
      </c>
      <c r="E22" s="37">
        <v>13.031474323578108</v>
      </c>
      <c r="F22" t="str">
        <f t="shared" si="0"/>
        <v>red</v>
      </c>
    </row>
    <row r="23" spans="1:6" x14ac:dyDescent="0.35">
      <c r="A23" s="36" t="s">
        <v>49</v>
      </c>
      <c r="B23" s="37">
        <v>28.461868826308347</v>
      </c>
      <c r="D23" s="36" t="s">
        <v>49</v>
      </c>
      <c r="E23" s="37">
        <v>28.461868826308347</v>
      </c>
      <c r="F23" t="str">
        <f t="shared" si="0"/>
        <v>red</v>
      </c>
    </row>
    <row r="24" spans="1:6" x14ac:dyDescent="0.35">
      <c r="A24" s="36" t="s">
        <v>51</v>
      </c>
      <c r="B24" s="37">
        <v>96.932327136634143</v>
      </c>
      <c r="D24" s="36" t="s">
        <v>51</v>
      </c>
      <c r="E24" s="37">
        <v>96.932327136634143</v>
      </c>
      <c r="F24" t="str">
        <f t="shared" si="0"/>
        <v>green</v>
      </c>
    </row>
    <row r="25" spans="1:6" x14ac:dyDescent="0.35">
      <c r="A25" s="36" t="s">
        <v>53</v>
      </c>
      <c r="B25" s="37">
        <v>70.427633597153189</v>
      </c>
      <c r="D25" s="36" t="s">
        <v>53</v>
      </c>
      <c r="E25" s="37">
        <v>70.427633597153189</v>
      </c>
      <c r="F25" t="str">
        <f t="shared" si="0"/>
        <v>green</v>
      </c>
    </row>
    <row r="26" spans="1:6" x14ac:dyDescent="0.35">
      <c r="A26" s="36" t="s">
        <v>55</v>
      </c>
      <c r="B26" s="37">
        <v>57.850174857353196</v>
      </c>
      <c r="D26" s="36" t="s">
        <v>55</v>
      </c>
      <c r="E26" s="37">
        <v>57.850174857353196</v>
      </c>
      <c r="F26" t="str">
        <f t="shared" si="0"/>
        <v>yellow</v>
      </c>
    </row>
    <row r="27" spans="1:6" x14ac:dyDescent="0.35">
      <c r="A27" s="36" t="s">
        <v>57</v>
      </c>
      <c r="B27" s="37">
        <v>55.764157310264416</v>
      </c>
      <c r="D27" s="36" t="s">
        <v>57</v>
      </c>
      <c r="E27" s="37">
        <v>55.764157310264416</v>
      </c>
      <c r="F27" t="str">
        <f t="shared" si="0"/>
        <v>yellow</v>
      </c>
    </row>
    <row r="28" spans="1:6" x14ac:dyDescent="0.35">
      <c r="A28" s="36" t="s">
        <v>59</v>
      </c>
      <c r="B28" s="37">
        <v>66.531689060678559</v>
      </c>
      <c r="D28" s="36" t="s">
        <v>59</v>
      </c>
      <c r="E28" s="37">
        <v>66.531689060678559</v>
      </c>
      <c r="F28" t="str">
        <f t="shared" si="0"/>
        <v>yellow</v>
      </c>
    </row>
    <row r="29" spans="1:6" x14ac:dyDescent="0.35">
      <c r="A29" s="36" t="s">
        <v>61</v>
      </c>
      <c r="B29" s="37">
        <v>31.652248604208825</v>
      </c>
      <c r="D29" s="36" t="s">
        <v>61</v>
      </c>
      <c r="E29" s="37">
        <v>31.652248604208825</v>
      </c>
      <c r="F29" t="str">
        <f t="shared" si="0"/>
        <v>red</v>
      </c>
    </row>
    <row r="30" spans="1:6" x14ac:dyDescent="0.35">
      <c r="A30" s="36" t="s">
        <v>63</v>
      </c>
      <c r="B30" s="37">
        <v>48.002944965948821</v>
      </c>
      <c r="D30" s="36" t="s">
        <v>63</v>
      </c>
      <c r="E30" s="37">
        <v>48.002944965948821</v>
      </c>
      <c r="F30" t="str">
        <f t="shared" si="0"/>
        <v>red</v>
      </c>
    </row>
    <row r="31" spans="1:6" x14ac:dyDescent="0.35">
      <c r="A31" s="36" t="s">
        <v>65</v>
      </c>
      <c r="B31" s="37">
        <v>56.929872998343441</v>
      </c>
      <c r="D31" s="36" t="s">
        <v>65</v>
      </c>
      <c r="E31" s="37">
        <v>56.929872998343441</v>
      </c>
      <c r="F31" t="str">
        <f t="shared" si="0"/>
        <v>yellow</v>
      </c>
    </row>
    <row r="32" spans="1:6" x14ac:dyDescent="0.35">
      <c r="A32" s="36" t="s">
        <v>67</v>
      </c>
      <c r="B32" s="37">
        <v>62.789128167372212</v>
      </c>
      <c r="D32" s="36" t="s">
        <v>67</v>
      </c>
      <c r="E32" s="37">
        <v>62.789128167372212</v>
      </c>
      <c r="F32" t="str">
        <f t="shared" si="0"/>
        <v>yellow</v>
      </c>
    </row>
    <row r="33" spans="1:6" x14ac:dyDescent="0.35">
      <c r="A33" s="36" t="s">
        <v>69</v>
      </c>
      <c r="B33" s="37">
        <v>37.327443401435659</v>
      </c>
      <c r="D33" s="36" t="s">
        <v>69</v>
      </c>
      <c r="E33" s="37">
        <v>37.327443401435659</v>
      </c>
      <c r="F33" t="str">
        <f t="shared" si="0"/>
        <v>red</v>
      </c>
    </row>
    <row r="34" spans="1:6" x14ac:dyDescent="0.35">
      <c r="A34" s="36" t="s">
        <v>71</v>
      </c>
      <c r="B34" s="37">
        <v>49.045953739493207</v>
      </c>
      <c r="D34" s="36" t="s">
        <v>71</v>
      </c>
      <c r="E34" s="37">
        <v>49.045953739493207</v>
      </c>
      <c r="F34" t="str">
        <f t="shared" si="0"/>
        <v>red</v>
      </c>
    </row>
    <row r="35" spans="1:6" x14ac:dyDescent="0.35">
      <c r="A35" s="36" t="s">
        <v>73</v>
      </c>
      <c r="B35" s="37">
        <v>55.39603656666052</v>
      </c>
      <c r="D35" s="36" t="s">
        <v>73</v>
      </c>
      <c r="E35" s="37">
        <v>55.39603656666052</v>
      </c>
      <c r="F35" t="str">
        <f t="shared" si="0"/>
        <v>yellow</v>
      </c>
    </row>
    <row r="36" spans="1:6" x14ac:dyDescent="0.35">
      <c r="A36" s="36" t="s">
        <v>75</v>
      </c>
      <c r="B36" s="37">
        <v>56.991226455610764</v>
      </c>
      <c r="D36" s="36" t="s">
        <v>75</v>
      </c>
      <c r="E36" s="37">
        <v>56.991226455610764</v>
      </c>
      <c r="F36" t="str">
        <f t="shared" si="0"/>
        <v>yellow</v>
      </c>
    </row>
    <row r="37" spans="1:6" x14ac:dyDescent="0.35">
      <c r="A37" s="36" t="s">
        <v>77</v>
      </c>
      <c r="B37" s="37">
        <v>50.947910914780024</v>
      </c>
      <c r="D37" s="36" t="s">
        <v>77</v>
      </c>
      <c r="E37" s="37">
        <v>50.947910914780024</v>
      </c>
      <c r="F37" t="str">
        <f t="shared" si="0"/>
        <v>yellow</v>
      </c>
    </row>
    <row r="38" spans="1:6" x14ac:dyDescent="0.35">
      <c r="A38" s="36" t="s">
        <v>79</v>
      </c>
      <c r="B38" s="37">
        <v>32.327136634149326</v>
      </c>
      <c r="D38" s="36" t="s">
        <v>79</v>
      </c>
      <c r="E38" s="37">
        <v>32.327136634149326</v>
      </c>
      <c r="F38" t="str">
        <f t="shared" si="0"/>
        <v>red</v>
      </c>
    </row>
    <row r="39" spans="1:6" x14ac:dyDescent="0.35">
      <c r="A39" s="36" t="s">
        <v>135</v>
      </c>
      <c r="B39" s="37">
        <v>2109.2152892815502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894"/>
  <sheetViews>
    <sheetView workbookViewId="0">
      <selection activeCell="F13" sqref="F13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8.45312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108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5.75" customHeight="1" x14ac:dyDescent="0.35">
      <c r="A2" s="4" t="s">
        <v>7</v>
      </c>
      <c r="B2" s="4" t="s">
        <v>8</v>
      </c>
      <c r="C2" s="4" t="s">
        <v>11</v>
      </c>
      <c r="D2" s="5">
        <v>9.8800000000000008</v>
      </c>
      <c r="E2" s="4">
        <v>0</v>
      </c>
      <c r="F2" s="6">
        <f t="shared" ref="F2:F36" si="0">PERCENTILE(D$2:D$36,0.975)</f>
        <v>32.597999999999992</v>
      </c>
      <c r="G2" s="6">
        <f>((D2-F2)/(E2-F2))*100</f>
        <v>69.691392109945383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ht="15.75" customHeight="1" x14ac:dyDescent="0.35">
      <c r="A3" s="4" t="s">
        <v>12</v>
      </c>
      <c r="B3" s="4" t="s">
        <v>13</v>
      </c>
      <c r="C3" s="4" t="s">
        <v>11</v>
      </c>
      <c r="D3" s="5">
        <v>36.1</v>
      </c>
      <c r="E3" s="4">
        <v>0</v>
      </c>
      <c r="F3" s="6">
        <f t="shared" si="0"/>
        <v>32.597999999999992</v>
      </c>
      <c r="G3" s="6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</row>
    <row r="4" spans="1:24" ht="15.75" customHeight="1" x14ac:dyDescent="0.35">
      <c r="A4" s="4" t="s">
        <v>14</v>
      </c>
      <c r="B4" s="4" t="s">
        <v>15</v>
      </c>
      <c r="C4" s="4" t="s">
        <v>11</v>
      </c>
      <c r="D4" s="5">
        <v>4.9000000000000004</v>
      </c>
      <c r="E4" s="4">
        <v>0</v>
      </c>
      <c r="F4" s="6">
        <f t="shared" si="0"/>
        <v>32.597999999999992</v>
      </c>
      <c r="G4" s="6">
        <f t="shared" ref="G4:G36" si="1">((D4-F4)/(E4-F4))*100</f>
        <v>84.968402969507324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5.75" customHeight="1" x14ac:dyDescent="0.35">
      <c r="A5" s="4" t="s">
        <v>16</v>
      </c>
      <c r="B5" s="4" t="s">
        <v>17</v>
      </c>
      <c r="C5" s="4" t="s">
        <v>11</v>
      </c>
      <c r="D5" s="5">
        <v>4.4800000000000004</v>
      </c>
      <c r="E5" s="4">
        <v>0</v>
      </c>
      <c r="F5" s="6">
        <f t="shared" si="0"/>
        <v>32.597999999999992</v>
      </c>
      <c r="G5" s="6">
        <f t="shared" si="1"/>
        <v>86.256825572120988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</row>
    <row r="6" spans="1:24" ht="15.75" customHeight="1" x14ac:dyDescent="0.35">
      <c r="A6" s="4" t="s">
        <v>18</v>
      </c>
      <c r="B6" s="4" t="s">
        <v>19</v>
      </c>
      <c r="C6" s="4" t="s">
        <v>11</v>
      </c>
      <c r="D6" s="5">
        <v>10.53</v>
      </c>
      <c r="E6" s="4">
        <v>0</v>
      </c>
      <c r="F6" s="6">
        <f t="shared" si="0"/>
        <v>32.597999999999992</v>
      </c>
      <c r="G6" s="6">
        <f t="shared" si="1"/>
        <v>67.697404748757577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</row>
    <row r="7" spans="1:24" ht="15.75" customHeight="1" x14ac:dyDescent="0.35">
      <c r="A7" s="4" t="s">
        <v>20</v>
      </c>
      <c r="B7" s="4" t="s">
        <v>21</v>
      </c>
      <c r="C7" s="4" t="s">
        <v>11</v>
      </c>
      <c r="D7" s="5">
        <v>9.27</v>
      </c>
      <c r="E7" s="4">
        <v>0</v>
      </c>
      <c r="F7" s="6">
        <f t="shared" si="0"/>
        <v>32.597999999999992</v>
      </c>
      <c r="G7" s="6">
        <f t="shared" si="1"/>
        <v>71.562672556598557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</row>
    <row r="8" spans="1:24" ht="15.75" customHeight="1" x14ac:dyDescent="0.35">
      <c r="A8" s="4" t="s">
        <v>22</v>
      </c>
      <c r="B8" s="4" t="s">
        <v>23</v>
      </c>
      <c r="C8" s="4" t="s">
        <v>11</v>
      </c>
      <c r="D8" s="5">
        <v>31.98</v>
      </c>
      <c r="E8" s="4">
        <v>0</v>
      </c>
      <c r="F8" s="6">
        <f t="shared" si="0"/>
        <v>32.597999999999992</v>
      </c>
      <c r="G8" s="6">
        <f t="shared" si="1"/>
        <v>1.8958218295600699</v>
      </c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5.75" customHeight="1" x14ac:dyDescent="0.35">
      <c r="A9" s="4" t="s">
        <v>24</v>
      </c>
      <c r="B9" s="4" t="s">
        <v>25</v>
      </c>
      <c r="C9" s="4" t="s">
        <v>11</v>
      </c>
      <c r="D9" s="5">
        <v>1</v>
      </c>
      <c r="E9" s="4">
        <v>0</v>
      </c>
      <c r="F9" s="6">
        <f t="shared" si="0"/>
        <v>32.597999999999992</v>
      </c>
      <c r="G9" s="6">
        <f t="shared" si="1"/>
        <v>96.932327136634143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</row>
    <row r="10" spans="1:24" ht="15.75" customHeight="1" x14ac:dyDescent="0.35">
      <c r="A10" s="4" t="s">
        <v>26</v>
      </c>
      <c r="B10" s="4" t="s">
        <v>27</v>
      </c>
      <c r="C10" s="4" t="s">
        <v>11</v>
      </c>
      <c r="D10" s="5">
        <v>1</v>
      </c>
      <c r="E10" s="4">
        <v>0</v>
      </c>
      <c r="F10" s="6">
        <f t="shared" si="0"/>
        <v>32.597999999999992</v>
      </c>
      <c r="G10" s="6">
        <f t="shared" si="1"/>
        <v>96.932327136634143</v>
      </c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</row>
    <row r="11" spans="1:24" ht="15.75" customHeight="1" x14ac:dyDescent="0.35">
      <c r="A11" s="4" t="s">
        <v>28</v>
      </c>
      <c r="B11" s="4" t="s">
        <v>29</v>
      </c>
      <c r="C11" s="4" t="s">
        <v>11</v>
      </c>
      <c r="D11" s="5">
        <v>2.89</v>
      </c>
      <c r="E11" s="4">
        <v>0</v>
      </c>
      <c r="F11" s="6">
        <f t="shared" si="0"/>
        <v>32.597999999999992</v>
      </c>
      <c r="G11" s="6">
        <f t="shared" si="1"/>
        <v>91.134425424872688</v>
      </c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5.75" customHeight="1" x14ac:dyDescent="0.35">
      <c r="A12" s="4" t="s">
        <v>30</v>
      </c>
      <c r="B12" s="4" t="s">
        <v>31</v>
      </c>
      <c r="C12" s="4" t="s">
        <v>11</v>
      </c>
      <c r="D12" s="5">
        <v>6.53</v>
      </c>
      <c r="E12" s="4">
        <v>0</v>
      </c>
      <c r="F12" s="6">
        <f t="shared" si="0"/>
        <v>32.597999999999992</v>
      </c>
      <c r="G12" s="6">
        <f t="shared" si="1"/>
        <v>79.968096202220977</v>
      </c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</row>
    <row r="13" spans="1:24" ht="15.75" customHeight="1" x14ac:dyDescent="0.35">
      <c r="A13" s="4" t="s">
        <v>32</v>
      </c>
      <c r="B13" s="4" t="s">
        <v>33</v>
      </c>
      <c r="C13" s="4" t="s">
        <v>11</v>
      </c>
      <c r="D13" s="5">
        <v>18.8</v>
      </c>
      <c r="E13" s="4">
        <v>0</v>
      </c>
      <c r="F13" s="6">
        <f t="shared" si="0"/>
        <v>32.597999999999992</v>
      </c>
      <c r="G13" s="6">
        <f t="shared" si="1"/>
        <v>42.327750168721991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</row>
    <row r="14" spans="1:24" ht="15.75" customHeight="1" x14ac:dyDescent="0.35">
      <c r="A14" s="4" t="s">
        <v>34</v>
      </c>
      <c r="B14" s="4" t="s">
        <v>35</v>
      </c>
      <c r="C14" s="4" t="s">
        <v>11</v>
      </c>
      <c r="D14" s="5">
        <v>8.9</v>
      </c>
      <c r="E14" s="4">
        <v>0</v>
      </c>
      <c r="F14" s="6">
        <f t="shared" si="0"/>
        <v>32.597999999999992</v>
      </c>
      <c r="G14" s="6">
        <f t="shared" si="1"/>
        <v>72.697711516043924</v>
      </c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</row>
    <row r="15" spans="1:24" ht="15.75" customHeight="1" x14ac:dyDescent="0.35">
      <c r="A15" s="4" t="s">
        <v>36</v>
      </c>
      <c r="B15" s="4" t="s">
        <v>37</v>
      </c>
      <c r="C15" s="4" t="s">
        <v>11</v>
      </c>
      <c r="D15" s="5">
        <v>19.28</v>
      </c>
      <c r="E15" s="4">
        <v>0</v>
      </c>
      <c r="F15" s="6">
        <f t="shared" si="0"/>
        <v>32.597999999999992</v>
      </c>
      <c r="G15" s="6">
        <f t="shared" si="1"/>
        <v>40.855267194306386</v>
      </c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</row>
    <row r="16" spans="1:24" ht="15.75" customHeight="1" x14ac:dyDescent="0.35">
      <c r="A16" s="4" t="s">
        <v>38</v>
      </c>
      <c r="B16" s="4" t="s">
        <v>39</v>
      </c>
      <c r="C16" s="4" t="s">
        <v>11</v>
      </c>
      <c r="D16" s="5">
        <v>4.7</v>
      </c>
      <c r="E16" s="4">
        <v>0</v>
      </c>
      <c r="F16" s="6">
        <f t="shared" si="0"/>
        <v>32.597999999999992</v>
      </c>
      <c r="G16" s="6">
        <f t="shared" si="1"/>
        <v>85.581937542180498</v>
      </c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</row>
    <row r="17" spans="1:24" ht="15.75" customHeight="1" x14ac:dyDescent="0.35">
      <c r="A17" s="4" t="s">
        <v>40</v>
      </c>
      <c r="B17" s="4" t="s">
        <v>41</v>
      </c>
      <c r="C17" s="4" t="s">
        <v>11</v>
      </c>
      <c r="D17" s="5">
        <v>13.93</v>
      </c>
      <c r="E17" s="4">
        <v>0</v>
      </c>
      <c r="F17" s="6">
        <f t="shared" si="0"/>
        <v>32.597999999999992</v>
      </c>
      <c r="G17" s="6">
        <f t="shared" si="1"/>
        <v>57.267317013313686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</row>
    <row r="18" spans="1:24" ht="15.75" customHeight="1" x14ac:dyDescent="0.35">
      <c r="A18" s="4" t="s">
        <v>42</v>
      </c>
      <c r="B18" s="4" t="s">
        <v>43</v>
      </c>
      <c r="C18" s="4" t="s">
        <v>11</v>
      </c>
      <c r="D18" s="5">
        <v>1.27</v>
      </c>
      <c r="E18" s="4">
        <v>0</v>
      </c>
      <c r="F18" s="6">
        <f t="shared" si="0"/>
        <v>32.597999999999992</v>
      </c>
      <c r="G18" s="6">
        <f t="shared" si="1"/>
        <v>96.10405546352537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</row>
    <row r="19" spans="1:24" ht="15.75" customHeight="1" x14ac:dyDescent="0.35">
      <c r="A19" s="4" t="s">
        <v>44</v>
      </c>
      <c r="B19" s="4" t="s">
        <v>45</v>
      </c>
      <c r="C19" s="4" t="s">
        <v>11</v>
      </c>
      <c r="D19" s="5">
        <v>1</v>
      </c>
      <c r="E19" s="4">
        <v>0</v>
      </c>
      <c r="F19" s="6">
        <f t="shared" si="0"/>
        <v>32.597999999999992</v>
      </c>
      <c r="G19" s="6">
        <f t="shared" si="1"/>
        <v>96.932327136634143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</row>
    <row r="20" spans="1:24" ht="15.75" customHeight="1" x14ac:dyDescent="0.35">
      <c r="A20" s="4" t="s">
        <v>46</v>
      </c>
      <c r="B20" s="4" t="s">
        <v>47</v>
      </c>
      <c r="C20" s="4" t="s">
        <v>11</v>
      </c>
      <c r="D20" s="5">
        <v>28.35</v>
      </c>
      <c r="E20" s="4">
        <v>0</v>
      </c>
      <c r="F20" s="6">
        <f t="shared" si="0"/>
        <v>32.597999999999992</v>
      </c>
      <c r="G20" s="6">
        <f t="shared" si="1"/>
        <v>13.031474323578108</v>
      </c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</row>
    <row r="21" spans="1:24" ht="15.75" customHeight="1" x14ac:dyDescent="0.35">
      <c r="A21" s="4" t="s">
        <v>48</v>
      </c>
      <c r="B21" s="4" t="s">
        <v>49</v>
      </c>
      <c r="C21" s="4" t="s">
        <v>11</v>
      </c>
      <c r="D21" s="5">
        <v>23.32</v>
      </c>
      <c r="E21" s="4">
        <v>0</v>
      </c>
      <c r="F21" s="6">
        <f t="shared" si="0"/>
        <v>32.597999999999992</v>
      </c>
      <c r="G21" s="6">
        <f t="shared" si="1"/>
        <v>28.461868826308347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</row>
    <row r="22" spans="1:24" ht="15.75" customHeight="1" x14ac:dyDescent="0.35">
      <c r="A22" s="4" t="s">
        <v>50</v>
      </c>
      <c r="B22" s="4" t="s">
        <v>51</v>
      </c>
      <c r="C22" s="4" t="s">
        <v>11</v>
      </c>
      <c r="D22" s="5">
        <v>1</v>
      </c>
      <c r="E22" s="4">
        <v>0</v>
      </c>
      <c r="F22" s="6">
        <f t="shared" si="0"/>
        <v>32.597999999999992</v>
      </c>
      <c r="G22" s="6">
        <f t="shared" si="1"/>
        <v>96.932327136634143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</row>
    <row r="23" spans="1:24" ht="15.75" customHeight="1" x14ac:dyDescent="0.35">
      <c r="A23" s="4" t="s">
        <v>52</v>
      </c>
      <c r="B23" s="4" t="s">
        <v>53</v>
      </c>
      <c r="C23" s="4" t="s">
        <v>11</v>
      </c>
      <c r="D23" s="5">
        <v>9.64</v>
      </c>
      <c r="E23" s="4">
        <v>0</v>
      </c>
      <c r="F23" s="6">
        <f t="shared" si="0"/>
        <v>32.597999999999992</v>
      </c>
      <c r="G23" s="6">
        <f t="shared" si="1"/>
        <v>70.427633597153189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</row>
    <row r="24" spans="1:24" ht="15.75" customHeight="1" x14ac:dyDescent="0.35">
      <c r="A24" s="4" t="s">
        <v>54</v>
      </c>
      <c r="B24" s="4" t="s">
        <v>55</v>
      </c>
      <c r="C24" s="4" t="s">
        <v>11</v>
      </c>
      <c r="D24" s="5">
        <v>13.74</v>
      </c>
      <c r="E24" s="4">
        <v>0</v>
      </c>
      <c r="F24" s="6">
        <f t="shared" si="0"/>
        <v>32.597999999999992</v>
      </c>
      <c r="G24" s="6">
        <f t="shared" si="1"/>
        <v>57.850174857353196</v>
      </c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</row>
    <row r="25" spans="1:24" ht="15.75" customHeight="1" x14ac:dyDescent="0.35">
      <c r="A25" s="4" t="s">
        <v>56</v>
      </c>
      <c r="B25" s="4" t="s">
        <v>57</v>
      </c>
      <c r="C25" s="4" t="s">
        <v>11</v>
      </c>
      <c r="D25" s="5">
        <v>14.42</v>
      </c>
      <c r="E25" s="4">
        <v>0</v>
      </c>
      <c r="F25" s="6">
        <f t="shared" si="0"/>
        <v>32.597999999999992</v>
      </c>
      <c r="G25" s="6">
        <f t="shared" si="1"/>
        <v>55.764157310264416</v>
      </c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</row>
    <row r="26" spans="1:24" ht="15.75" customHeight="1" x14ac:dyDescent="0.35">
      <c r="A26" s="4" t="s">
        <v>58</v>
      </c>
      <c r="B26" s="4" t="s">
        <v>59</v>
      </c>
      <c r="C26" s="4" t="s">
        <v>11</v>
      </c>
      <c r="D26" s="5">
        <v>10.91</v>
      </c>
      <c r="E26" s="4">
        <v>0</v>
      </c>
      <c r="F26" s="6">
        <f t="shared" si="0"/>
        <v>32.597999999999992</v>
      </c>
      <c r="G26" s="6">
        <f t="shared" si="1"/>
        <v>66.531689060678559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</row>
    <row r="27" spans="1:24" ht="15.75" customHeight="1" x14ac:dyDescent="0.35">
      <c r="A27" s="4" t="s">
        <v>60</v>
      </c>
      <c r="B27" s="4" t="s">
        <v>61</v>
      </c>
      <c r="C27" s="4" t="s">
        <v>11</v>
      </c>
      <c r="D27" s="5">
        <v>22.28</v>
      </c>
      <c r="E27" s="4">
        <v>0</v>
      </c>
      <c r="F27" s="6">
        <f t="shared" si="0"/>
        <v>32.597999999999992</v>
      </c>
      <c r="G27" s="6">
        <f t="shared" si="1"/>
        <v>31.652248604208825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5.75" customHeight="1" x14ac:dyDescent="0.35">
      <c r="A28" s="4" t="s">
        <v>62</v>
      </c>
      <c r="B28" s="4" t="s">
        <v>63</v>
      </c>
      <c r="C28" s="4" t="s">
        <v>11</v>
      </c>
      <c r="D28" s="5">
        <v>16.95</v>
      </c>
      <c r="E28" s="4">
        <v>0</v>
      </c>
      <c r="F28" s="6">
        <f t="shared" si="0"/>
        <v>32.597999999999992</v>
      </c>
      <c r="G28" s="6">
        <f t="shared" si="1"/>
        <v>48.002944965948821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</row>
    <row r="29" spans="1:24" ht="15.75" customHeight="1" x14ac:dyDescent="0.35">
      <c r="A29" s="4" t="s">
        <v>64</v>
      </c>
      <c r="B29" s="4" t="s">
        <v>65</v>
      </c>
      <c r="C29" s="4" t="s">
        <v>11</v>
      </c>
      <c r="D29" s="5">
        <v>14.04</v>
      </c>
      <c r="E29" s="4">
        <v>0</v>
      </c>
      <c r="F29" s="6">
        <f t="shared" si="0"/>
        <v>32.597999999999992</v>
      </c>
      <c r="G29" s="6">
        <f t="shared" si="1"/>
        <v>56.929872998343441</v>
      </c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</row>
    <row r="30" spans="1:24" ht="15.75" customHeight="1" x14ac:dyDescent="0.35">
      <c r="A30" s="4" t="s">
        <v>66</v>
      </c>
      <c r="B30" s="4" t="s">
        <v>67</v>
      </c>
      <c r="C30" s="4" t="s">
        <v>11</v>
      </c>
      <c r="D30" s="5">
        <v>12.13</v>
      </c>
      <c r="E30" s="4">
        <v>0</v>
      </c>
      <c r="F30" s="6">
        <f t="shared" si="0"/>
        <v>32.597999999999992</v>
      </c>
      <c r="G30" s="6">
        <f t="shared" si="1"/>
        <v>62.789128167372212</v>
      </c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</row>
    <row r="31" spans="1:24" ht="15.75" customHeight="1" x14ac:dyDescent="0.35">
      <c r="A31" s="4" t="s">
        <v>68</v>
      </c>
      <c r="B31" s="4" t="s">
        <v>69</v>
      </c>
      <c r="C31" s="4" t="s">
        <v>11</v>
      </c>
      <c r="D31" s="5">
        <v>20.43</v>
      </c>
      <c r="E31" s="4">
        <v>0</v>
      </c>
      <c r="F31" s="6">
        <f t="shared" si="0"/>
        <v>32.597999999999992</v>
      </c>
      <c r="G31" s="6">
        <f t="shared" si="1"/>
        <v>37.327443401435659</v>
      </c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</row>
    <row r="32" spans="1:24" ht="15.75" customHeight="1" x14ac:dyDescent="0.35">
      <c r="A32" s="4" t="s">
        <v>70</v>
      </c>
      <c r="B32" s="4" t="s">
        <v>71</v>
      </c>
      <c r="C32" s="4" t="s">
        <v>11</v>
      </c>
      <c r="D32" s="5">
        <v>16.61</v>
      </c>
      <c r="E32" s="4">
        <v>0</v>
      </c>
      <c r="F32" s="6">
        <f t="shared" si="0"/>
        <v>32.597999999999992</v>
      </c>
      <c r="G32" s="6">
        <f t="shared" si="1"/>
        <v>49.045953739493207</v>
      </c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</row>
    <row r="33" spans="1:24" ht="15.75" customHeight="1" x14ac:dyDescent="0.35">
      <c r="A33" s="4" t="s">
        <v>72</v>
      </c>
      <c r="B33" s="4" t="s">
        <v>73</v>
      </c>
      <c r="C33" s="4" t="s">
        <v>11</v>
      </c>
      <c r="D33" s="5">
        <v>14.54</v>
      </c>
      <c r="E33" s="4">
        <v>0</v>
      </c>
      <c r="F33" s="6">
        <f t="shared" si="0"/>
        <v>32.597999999999992</v>
      </c>
      <c r="G33" s="6">
        <f t="shared" si="1"/>
        <v>55.39603656666052</v>
      </c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5.75" customHeight="1" x14ac:dyDescent="0.35">
      <c r="A34" s="4" t="s">
        <v>74</v>
      </c>
      <c r="B34" s="4" t="s">
        <v>75</v>
      </c>
      <c r="C34" s="4" t="s">
        <v>11</v>
      </c>
      <c r="D34" s="5">
        <v>14.02</v>
      </c>
      <c r="E34" s="4">
        <v>0</v>
      </c>
      <c r="F34" s="6">
        <f t="shared" si="0"/>
        <v>32.597999999999992</v>
      </c>
      <c r="G34" s="6">
        <f t="shared" si="1"/>
        <v>56.991226455610764</v>
      </c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</row>
    <row r="35" spans="1:24" ht="15.75" customHeight="1" x14ac:dyDescent="0.35">
      <c r="A35" s="4" t="s">
        <v>76</v>
      </c>
      <c r="B35" s="4" t="s">
        <v>77</v>
      </c>
      <c r="C35" s="4" t="s">
        <v>11</v>
      </c>
      <c r="D35" s="5">
        <v>15.99</v>
      </c>
      <c r="E35" s="4">
        <v>0</v>
      </c>
      <c r="F35" s="6">
        <f t="shared" si="0"/>
        <v>32.597999999999992</v>
      </c>
      <c r="G35" s="6">
        <f t="shared" si="1"/>
        <v>50.947910914780024</v>
      </c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</row>
    <row r="36" spans="1:24" ht="15.75" customHeight="1" x14ac:dyDescent="0.35">
      <c r="A36" s="4" t="s">
        <v>78</v>
      </c>
      <c r="B36" s="4" t="s">
        <v>79</v>
      </c>
      <c r="C36" s="4" t="s">
        <v>11</v>
      </c>
      <c r="D36" s="5">
        <v>22.06</v>
      </c>
      <c r="E36" s="4">
        <v>0</v>
      </c>
      <c r="F36" s="6">
        <f t="shared" si="0"/>
        <v>32.597999999999992</v>
      </c>
      <c r="G36" s="6">
        <f t="shared" si="1"/>
        <v>32.327136634149326</v>
      </c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</row>
    <row r="37" spans="1:24" ht="15.75" customHeight="1" x14ac:dyDescent="0.35">
      <c r="D37" s="8"/>
    </row>
    <row r="38" spans="1:24" ht="15.75" customHeight="1" x14ac:dyDescent="0.35">
      <c r="D38" s="8"/>
    </row>
    <row r="39" spans="1:24" ht="15.75" customHeight="1" x14ac:dyDescent="0.35">
      <c r="D39" s="8"/>
    </row>
    <row r="40" spans="1:24" ht="15.75" customHeight="1" x14ac:dyDescent="0.35">
      <c r="D40" s="8"/>
    </row>
    <row r="41" spans="1:24" ht="15.75" customHeight="1" x14ac:dyDescent="0.35">
      <c r="D41" s="8"/>
    </row>
    <row r="42" spans="1:24" ht="15.75" customHeight="1" x14ac:dyDescent="0.35">
      <c r="D42" s="8"/>
    </row>
    <row r="43" spans="1:24" ht="15.75" customHeight="1" x14ac:dyDescent="0.35">
      <c r="D43" s="8"/>
    </row>
    <row r="44" spans="1:24" ht="15.75" customHeight="1" x14ac:dyDescent="0.35">
      <c r="D44" s="8"/>
    </row>
    <row r="45" spans="1:24" ht="15.75" customHeight="1" x14ac:dyDescent="0.35">
      <c r="D45" s="8"/>
    </row>
    <row r="46" spans="1:24" ht="15.75" customHeight="1" x14ac:dyDescent="0.35">
      <c r="D46" s="8"/>
    </row>
    <row r="47" spans="1:24" ht="15.75" customHeight="1" x14ac:dyDescent="0.35">
      <c r="D47" s="8"/>
    </row>
    <row r="48" spans="1:24" ht="15.75" customHeight="1" x14ac:dyDescent="0.35">
      <c r="D48" s="8"/>
    </row>
    <row r="49" spans="4:4" ht="15.75" customHeight="1" x14ac:dyDescent="0.35">
      <c r="D49" s="8"/>
    </row>
    <row r="50" spans="4:4" ht="15.75" customHeight="1" x14ac:dyDescent="0.35">
      <c r="D50" s="8"/>
    </row>
    <row r="51" spans="4:4" ht="15.75" customHeight="1" x14ac:dyDescent="0.35">
      <c r="D51" s="8"/>
    </row>
    <row r="52" spans="4:4" ht="15.75" customHeight="1" x14ac:dyDescent="0.35">
      <c r="D52" s="8"/>
    </row>
    <row r="53" spans="4:4" ht="15.75" customHeight="1" x14ac:dyDescent="0.35">
      <c r="D53" s="8"/>
    </row>
    <row r="54" spans="4:4" ht="15.75" customHeight="1" x14ac:dyDescent="0.35">
      <c r="D54" s="8"/>
    </row>
    <row r="55" spans="4:4" ht="15.75" customHeight="1" x14ac:dyDescent="0.35">
      <c r="D55" s="8"/>
    </row>
    <row r="56" spans="4:4" ht="15.75" customHeight="1" x14ac:dyDescent="0.35">
      <c r="D56" s="8"/>
    </row>
    <row r="57" spans="4:4" ht="15.75" customHeight="1" x14ac:dyDescent="0.35">
      <c r="D57" s="8"/>
    </row>
    <row r="58" spans="4:4" ht="15.75" customHeight="1" x14ac:dyDescent="0.35">
      <c r="D58" s="8"/>
    </row>
    <row r="59" spans="4:4" ht="15.75" customHeight="1" x14ac:dyDescent="0.35">
      <c r="D59" s="8"/>
    </row>
    <row r="60" spans="4:4" ht="15.75" customHeight="1" x14ac:dyDescent="0.35">
      <c r="D60" s="8"/>
    </row>
    <row r="61" spans="4:4" ht="15.75" customHeight="1" x14ac:dyDescent="0.35">
      <c r="D61" s="8"/>
    </row>
    <row r="62" spans="4:4" ht="15.75" customHeight="1" x14ac:dyDescent="0.35">
      <c r="D62" s="8"/>
    </row>
    <row r="63" spans="4:4" ht="15.75" customHeight="1" x14ac:dyDescent="0.35">
      <c r="D63" s="8"/>
    </row>
    <row r="64" spans="4:4" ht="15.75" customHeight="1" x14ac:dyDescent="0.35">
      <c r="D64" s="8"/>
    </row>
    <row r="65" spans="4:4" ht="15.75" customHeight="1" x14ac:dyDescent="0.35">
      <c r="D65" s="8"/>
    </row>
    <row r="66" spans="4:4" ht="15.75" customHeight="1" x14ac:dyDescent="0.35">
      <c r="D66" s="8"/>
    </row>
    <row r="67" spans="4:4" ht="15.75" customHeight="1" x14ac:dyDescent="0.35">
      <c r="D67" s="8"/>
    </row>
    <row r="68" spans="4:4" ht="15.75" customHeight="1" x14ac:dyDescent="0.35">
      <c r="D68" s="8"/>
    </row>
    <row r="69" spans="4:4" ht="15.75" customHeight="1" x14ac:dyDescent="0.35">
      <c r="D69" s="8"/>
    </row>
    <row r="70" spans="4:4" ht="15.75" customHeight="1" x14ac:dyDescent="0.35">
      <c r="D70" s="8"/>
    </row>
    <row r="71" spans="4:4" ht="15.75" customHeight="1" x14ac:dyDescent="0.35">
      <c r="D71" s="8"/>
    </row>
    <row r="72" spans="4:4" ht="15.75" customHeight="1" x14ac:dyDescent="0.35">
      <c r="D72" s="8"/>
    </row>
    <row r="73" spans="4:4" ht="15.75" customHeight="1" x14ac:dyDescent="0.35">
      <c r="D73" s="8"/>
    </row>
    <row r="74" spans="4:4" ht="15.75" customHeight="1" x14ac:dyDescent="0.35">
      <c r="D74" s="8"/>
    </row>
    <row r="75" spans="4:4" ht="15.75" customHeight="1" x14ac:dyDescent="0.35">
      <c r="D75" s="8"/>
    </row>
    <row r="76" spans="4:4" ht="15.75" customHeight="1" x14ac:dyDescent="0.35">
      <c r="D76" s="8"/>
    </row>
    <row r="77" spans="4:4" ht="15.75" customHeight="1" x14ac:dyDescent="0.35">
      <c r="D77" s="8"/>
    </row>
    <row r="78" spans="4:4" ht="15.75" customHeight="1" x14ac:dyDescent="0.35">
      <c r="D78" s="8"/>
    </row>
    <row r="79" spans="4:4" ht="15.75" customHeight="1" x14ac:dyDescent="0.35">
      <c r="D79" s="8"/>
    </row>
    <row r="80" spans="4:4" ht="15.75" customHeight="1" x14ac:dyDescent="0.35">
      <c r="D80" s="8"/>
    </row>
    <row r="81" spans="4:4" ht="15.75" customHeight="1" x14ac:dyDescent="0.35">
      <c r="D81" s="8"/>
    </row>
    <row r="82" spans="4:4" ht="15.75" customHeight="1" x14ac:dyDescent="0.35">
      <c r="D82" s="8"/>
    </row>
    <row r="83" spans="4:4" ht="15.75" customHeight="1" x14ac:dyDescent="0.35">
      <c r="D83" s="8"/>
    </row>
    <row r="84" spans="4:4" ht="15.75" customHeight="1" x14ac:dyDescent="0.35">
      <c r="D84" s="8"/>
    </row>
    <row r="85" spans="4:4" ht="15.75" customHeight="1" x14ac:dyDescent="0.35">
      <c r="D85" s="8"/>
    </row>
    <row r="86" spans="4:4" ht="15.75" customHeight="1" x14ac:dyDescent="0.35">
      <c r="D86" s="8"/>
    </row>
    <row r="87" spans="4:4" ht="15.75" customHeight="1" x14ac:dyDescent="0.35">
      <c r="D87" s="8"/>
    </row>
    <row r="88" spans="4:4" ht="15.75" customHeight="1" x14ac:dyDescent="0.35">
      <c r="D88" s="8"/>
    </row>
    <row r="89" spans="4:4" ht="15.75" customHeight="1" x14ac:dyDescent="0.35">
      <c r="D89" s="8"/>
    </row>
    <row r="90" spans="4:4" ht="15.75" customHeight="1" x14ac:dyDescent="0.35">
      <c r="D90" s="8"/>
    </row>
    <row r="91" spans="4:4" ht="15.75" customHeight="1" x14ac:dyDescent="0.35">
      <c r="D91" s="8"/>
    </row>
    <row r="92" spans="4:4" ht="15.75" customHeight="1" x14ac:dyDescent="0.35">
      <c r="D92" s="8"/>
    </row>
    <row r="93" spans="4:4" ht="15.75" customHeight="1" x14ac:dyDescent="0.35">
      <c r="D93" s="8"/>
    </row>
    <row r="94" spans="4:4" ht="15.75" customHeight="1" x14ac:dyDescent="0.35">
      <c r="D94" s="8"/>
    </row>
    <row r="95" spans="4:4" ht="15.75" customHeight="1" x14ac:dyDescent="0.35">
      <c r="D95" s="8"/>
    </row>
    <row r="96" spans="4:4" ht="15.75" customHeight="1" x14ac:dyDescent="0.35">
      <c r="D96" s="8"/>
    </row>
    <row r="97" spans="4:4" ht="15.75" customHeight="1" x14ac:dyDescent="0.35">
      <c r="D97" s="8"/>
    </row>
    <row r="98" spans="4:4" ht="15.75" customHeight="1" x14ac:dyDescent="0.35">
      <c r="D98" s="8"/>
    </row>
    <row r="99" spans="4:4" ht="15.75" customHeight="1" x14ac:dyDescent="0.35">
      <c r="D99" s="8"/>
    </row>
    <row r="100" spans="4:4" ht="15.75" customHeight="1" x14ac:dyDescent="0.35">
      <c r="D100" s="8"/>
    </row>
    <row r="101" spans="4:4" ht="15.75" customHeight="1" x14ac:dyDescent="0.35">
      <c r="D101" s="8"/>
    </row>
    <row r="102" spans="4:4" ht="15.75" customHeight="1" x14ac:dyDescent="0.35">
      <c r="D102" s="8"/>
    </row>
    <row r="103" spans="4:4" ht="15.75" customHeight="1" x14ac:dyDescent="0.35">
      <c r="D103" s="8"/>
    </row>
    <row r="104" spans="4:4" ht="15.75" customHeight="1" x14ac:dyDescent="0.35">
      <c r="D104" s="8"/>
    </row>
    <row r="105" spans="4:4" ht="15.75" customHeight="1" x14ac:dyDescent="0.35">
      <c r="D105" s="8"/>
    </row>
    <row r="106" spans="4:4" ht="15.75" customHeight="1" x14ac:dyDescent="0.35">
      <c r="D106" s="8"/>
    </row>
    <row r="107" spans="4:4" ht="15.75" customHeight="1" x14ac:dyDescent="0.35">
      <c r="D107" s="8"/>
    </row>
    <row r="108" spans="4:4" ht="15.75" customHeight="1" x14ac:dyDescent="0.35">
      <c r="D108" s="8"/>
    </row>
    <row r="109" spans="4:4" ht="15.75" customHeight="1" x14ac:dyDescent="0.35">
      <c r="D109" s="8"/>
    </row>
    <row r="110" spans="4:4" ht="15.75" customHeight="1" x14ac:dyDescent="0.35">
      <c r="D110" s="8"/>
    </row>
    <row r="111" spans="4:4" ht="15.75" customHeight="1" x14ac:dyDescent="0.35">
      <c r="D111" s="8"/>
    </row>
    <row r="112" spans="4: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</sheetData>
  <autoFilter ref="C1:C894" xr:uid="{00000000-0009-0000-0000-00000A000000}"/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BC19-EA8D-472A-BCC9-D9AA02A40D38}">
  <dimension ref="A1:N39"/>
  <sheetViews>
    <sheetView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7265625" bestFit="1" customWidth="1"/>
  </cols>
  <sheetData>
    <row r="1" spans="1:14" x14ac:dyDescent="0.35">
      <c r="A1" s="35" t="s">
        <v>2</v>
      </c>
      <c r="B1" t="s">
        <v>9</v>
      </c>
      <c r="D1" s="42" t="s">
        <v>156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143</v>
      </c>
    </row>
    <row r="4" spans="1:14" x14ac:dyDescent="0.35">
      <c r="A4" s="36" t="s">
        <v>8</v>
      </c>
      <c r="B4" s="37">
        <v>42.891506666051995</v>
      </c>
      <c r="D4" s="36" t="s">
        <v>8</v>
      </c>
      <c r="E4" s="37">
        <v>42.891506666051995</v>
      </c>
      <c r="F4" t="str">
        <f>IF(E4&lt;=50,"red",IF(E4&lt;=69, "yellow", IF(E4&lt;=99, "green","blue")))</f>
        <v>red</v>
      </c>
    </row>
    <row r="5" spans="1:14" x14ac:dyDescent="0.35">
      <c r="A5" s="36" t="s">
        <v>13</v>
      </c>
      <c r="B5" s="37">
        <v>34.634994225470514</v>
      </c>
      <c r="D5" s="36" t="s">
        <v>13</v>
      </c>
      <c r="E5" s="37">
        <v>34.634994225470514</v>
      </c>
      <c r="F5" t="str">
        <f t="shared" ref="F5:F38" si="0">IF(E5&lt;=50,"red",IF(E5&lt;=69, "yellow", IF(E5&lt;=99, "green","blue")))</f>
        <v>red</v>
      </c>
    </row>
    <row r="6" spans="1:14" x14ac:dyDescent="0.35">
      <c r="A6" s="36" t="s">
        <v>15</v>
      </c>
      <c r="B6" s="37">
        <v>27.27566218660991</v>
      </c>
      <c r="D6" s="36" t="s">
        <v>15</v>
      </c>
      <c r="E6" s="37">
        <v>27.27566218660991</v>
      </c>
      <c r="F6" t="str">
        <f t="shared" si="0"/>
        <v>red</v>
      </c>
    </row>
    <row r="7" spans="1:14" x14ac:dyDescent="0.35">
      <c r="A7" s="36" t="s">
        <v>17</v>
      </c>
      <c r="B7" s="37">
        <v>16.688414497267754</v>
      </c>
      <c r="D7" s="36" t="s">
        <v>17</v>
      </c>
      <c r="E7" s="37">
        <v>16.688414497267754</v>
      </c>
      <c r="F7" t="str">
        <f t="shared" si="0"/>
        <v>red</v>
      </c>
    </row>
    <row r="8" spans="1:14" x14ac:dyDescent="0.35">
      <c r="A8" s="36" t="s">
        <v>19</v>
      </c>
      <c r="B8" s="37">
        <v>5.622671397903181</v>
      </c>
      <c r="D8" s="36" t="s">
        <v>19</v>
      </c>
      <c r="E8" s="37">
        <v>5.622671397903181</v>
      </c>
      <c r="F8" t="str">
        <f t="shared" si="0"/>
        <v>red</v>
      </c>
    </row>
    <row r="9" spans="1:14" x14ac:dyDescent="0.35">
      <c r="A9" s="36" t="s">
        <v>21</v>
      </c>
      <c r="B9" s="37">
        <v>70.846720360869327</v>
      </c>
      <c r="D9" s="36" t="s">
        <v>21</v>
      </c>
      <c r="E9" s="37">
        <v>70.846720360869327</v>
      </c>
      <c r="F9" t="str">
        <f t="shared" si="0"/>
        <v>green</v>
      </c>
    </row>
    <row r="10" spans="1:14" x14ac:dyDescent="0.35">
      <c r="A10" s="36" t="s">
        <v>23</v>
      </c>
      <c r="B10" s="37">
        <v>8.7595436812507312</v>
      </c>
      <c r="D10" s="36" t="s">
        <v>23</v>
      </c>
      <c r="E10" s="37">
        <v>8.7595436812507312</v>
      </c>
      <c r="F10" t="str">
        <f t="shared" si="0"/>
        <v>red</v>
      </c>
    </row>
    <row r="11" spans="1:14" x14ac:dyDescent="0.35">
      <c r="A11" s="36" t="s">
        <v>25</v>
      </c>
      <c r="B11" s="37">
        <v>38.45053527957549</v>
      </c>
      <c r="D11" s="36" t="s">
        <v>25</v>
      </c>
      <c r="E11" s="37">
        <v>38.45053527957549</v>
      </c>
      <c r="F11" t="str">
        <f t="shared" si="0"/>
        <v>red</v>
      </c>
    </row>
    <row r="12" spans="1:14" x14ac:dyDescent="0.35">
      <c r="A12" s="36" t="s">
        <v>27</v>
      </c>
      <c r="B12" s="37">
        <v>52.609960943378574</v>
      </c>
      <c r="D12" s="36" t="s">
        <v>27</v>
      </c>
      <c r="E12" s="37">
        <v>52.609960943378574</v>
      </c>
      <c r="F12" t="str">
        <f t="shared" si="0"/>
        <v>yellow</v>
      </c>
    </row>
    <row r="13" spans="1:14" x14ac:dyDescent="0.35">
      <c r="A13" s="36" t="s">
        <v>29</v>
      </c>
      <c r="B13" s="37">
        <v>72.313809124627284</v>
      </c>
      <c r="D13" s="36" t="s">
        <v>29</v>
      </c>
      <c r="E13" s="37">
        <v>72.313809124627284</v>
      </c>
      <c r="F13" t="str">
        <f t="shared" si="0"/>
        <v>green</v>
      </c>
    </row>
    <row r="14" spans="1:14" x14ac:dyDescent="0.35">
      <c r="A14" s="36" t="s">
        <v>31</v>
      </c>
      <c r="B14" s="37">
        <v>37.436323435393533</v>
      </c>
      <c r="D14" s="36" t="s">
        <v>31</v>
      </c>
      <c r="E14" s="37">
        <v>37.436323435393533</v>
      </c>
      <c r="F14" t="str">
        <f t="shared" si="0"/>
        <v>red</v>
      </c>
    </row>
    <row r="15" spans="1:14" x14ac:dyDescent="0.35">
      <c r="A15" s="36" t="s">
        <v>33</v>
      </c>
      <c r="B15" s="37">
        <v>42.609213114805982</v>
      </c>
      <c r="D15" s="36" t="s">
        <v>33</v>
      </c>
      <c r="E15" s="37">
        <v>42.609213114805982</v>
      </c>
      <c r="F15" t="str">
        <f t="shared" si="0"/>
        <v>red</v>
      </c>
    </row>
    <row r="16" spans="1:14" x14ac:dyDescent="0.35">
      <c r="A16" s="36" t="s">
        <v>35</v>
      </c>
      <c r="B16" s="37">
        <v>36.854148620006079</v>
      </c>
      <c r="D16" s="36" t="s">
        <v>35</v>
      </c>
      <c r="E16" s="37">
        <v>36.854148620006079</v>
      </c>
      <c r="F16" t="str">
        <f t="shared" si="0"/>
        <v>red</v>
      </c>
    </row>
    <row r="17" spans="1:6" x14ac:dyDescent="0.35">
      <c r="A17" s="36" t="s">
        <v>37</v>
      </c>
      <c r="B17" s="37">
        <v>30.332506189203734</v>
      </c>
      <c r="D17" s="36" t="s">
        <v>37</v>
      </c>
      <c r="E17" s="37">
        <v>30.332506189203734</v>
      </c>
      <c r="F17" t="str">
        <f t="shared" si="0"/>
        <v>red</v>
      </c>
    </row>
    <row r="18" spans="1:6" x14ac:dyDescent="0.35">
      <c r="A18" s="36" t="s">
        <v>39</v>
      </c>
      <c r="B18" s="37">
        <v>9.1724674106280855</v>
      </c>
      <c r="D18" s="36" t="s">
        <v>39</v>
      </c>
      <c r="E18" s="37">
        <v>9.1724674106280855</v>
      </c>
      <c r="F18" t="str">
        <f t="shared" si="0"/>
        <v>red</v>
      </c>
    </row>
    <row r="19" spans="1:6" x14ac:dyDescent="0.35">
      <c r="A19" s="36" t="s">
        <v>41</v>
      </c>
      <c r="B19" s="37">
        <v>31.435470054551384</v>
      </c>
      <c r="D19" s="36" t="s">
        <v>41</v>
      </c>
      <c r="E19" s="37">
        <v>31.435470054551384</v>
      </c>
      <c r="F19" t="str">
        <f t="shared" si="0"/>
        <v>red</v>
      </c>
    </row>
    <row r="20" spans="1:6" x14ac:dyDescent="0.35">
      <c r="A20" s="36" t="s">
        <v>43</v>
      </c>
      <c r="B20" s="37">
        <v>34.601261429624557</v>
      </c>
      <c r="D20" s="36" t="s">
        <v>43</v>
      </c>
      <c r="E20" s="37">
        <v>34.601261429624557</v>
      </c>
      <c r="F20" t="str">
        <f t="shared" si="0"/>
        <v>red</v>
      </c>
    </row>
    <row r="21" spans="1:6" x14ac:dyDescent="0.35">
      <c r="A21" s="36" t="s">
        <v>45</v>
      </c>
      <c r="B21" s="37">
        <v>14.342261089638427</v>
      </c>
      <c r="D21" s="36" t="s">
        <v>45</v>
      </c>
      <c r="E21" s="37">
        <v>14.342261089638427</v>
      </c>
      <c r="F21" t="str">
        <f t="shared" si="0"/>
        <v>red</v>
      </c>
    </row>
    <row r="22" spans="1:6" x14ac:dyDescent="0.35">
      <c r="A22" s="36" t="s">
        <v>47</v>
      </c>
      <c r="B22" s="37">
        <v>16.108042626516188</v>
      </c>
      <c r="D22" s="36" t="s">
        <v>47</v>
      </c>
      <c r="E22" s="37">
        <v>16.108042626516188</v>
      </c>
      <c r="F22" t="str">
        <f t="shared" si="0"/>
        <v>red</v>
      </c>
    </row>
    <row r="23" spans="1:6" x14ac:dyDescent="0.35">
      <c r="A23" s="36" t="s">
        <v>49</v>
      </c>
      <c r="B23" s="37">
        <v>42.397076390511685</v>
      </c>
      <c r="D23" s="36" t="s">
        <v>49</v>
      </c>
      <c r="E23" s="37">
        <v>42.397076390511685</v>
      </c>
      <c r="F23" t="str">
        <f t="shared" si="0"/>
        <v>red</v>
      </c>
    </row>
    <row r="24" spans="1:6" x14ac:dyDescent="0.35">
      <c r="A24" s="36" t="s">
        <v>51</v>
      </c>
      <c r="B24" s="37">
        <v>25.694192481419524</v>
      </c>
      <c r="D24" s="36" t="s">
        <v>51</v>
      </c>
      <c r="E24" s="37">
        <v>25.694192481419524</v>
      </c>
      <c r="F24" t="str">
        <f t="shared" si="0"/>
        <v>red</v>
      </c>
    </row>
    <row r="25" spans="1:6" x14ac:dyDescent="0.35">
      <c r="A25" s="36" t="s">
        <v>53</v>
      </c>
      <c r="B25" s="37">
        <v>9.4428934472125903</v>
      </c>
      <c r="D25" s="36" t="s">
        <v>53</v>
      </c>
      <c r="E25" s="37">
        <v>9.4428934472125903</v>
      </c>
      <c r="F25" t="str">
        <f t="shared" si="0"/>
        <v>red</v>
      </c>
    </row>
    <row r="26" spans="1:6" x14ac:dyDescent="0.35">
      <c r="A26" s="36" t="s">
        <v>55</v>
      </c>
      <c r="B26" s="37">
        <v>51.247986185944313</v>
      </c>
      <c r="D26" s="36" t="s">
        <v>55</v>
      </c>
      <c r="E26" s="37">
        <v>51.247986185944313</v>
      </c>
      <c r="F26" t="str">
        <f t="shared" si="0"/>
        <v>yellow</v>
      </c>
    </row>
    <row r="27" spans="1:6" x14ac:dyDescent="0.35">
      <c r="A27" s="36" t="s">
        <v>57</v>
      </c>
      <c r="B27" s="37">
        <v>17.706967891869006</v>
      </c>
      <c r="D27" s="36" t="s">
        <v>57</v>
      </c>
      <c r="E27" s="37">
        <v>17.706967891869006</v>
      </c>
      <c r="F27" t="str">
        <f t="shared" si="0"/>
        <v>red</v>
      </c>
    </row>
    <row r="28" spans="1:6" x14ac:dyDescent="0.35">
      <c r="A28" s="36" t="s">
        <v>59</v>
      </c>
      <c r="B28" s="37">
        <v>89.722170299947678</v>
      </c>
      <c r="D28" s="36" t="s">
        <v>59</v>
      </c>
      <c r="E28" s="37">
        <v>89.722170299947678</v>
      </c>
      <c r="F28" t="str">
        <f t="shared" si="0"/>
        <v>green</v>
      </c>
    </row>
    <row r="29" spans="1:6" x14ac:dyDescent="0.35">
      <c r="A29" s="36" t="s">
        <v>61</v>
      </c>
      <c r="B29" s="37">
        <v>7.3317182930854266</v>
      </c>
      <c r="D29" s="36" t="s">
        <v>61</v>
      </c>
      <c r="E29" s="37">
        <v>7.3317182930854266</v>
      </c>
      <c r="F29" t="str">
        <f t="shared" si="0"/>
        <v>red</v>
      </c>
    </row>
    <row r="30" spans="1:6" x14ac:dyDescent="0.35">
      <c r="A30" s="36" t="s">
        <v>63</v>
      </c>
      <c r="B30" s="37">
        <v>69.733613048514925</v>
      </c>
      <c r="D30" s="36" t="s">
        <v>63</v>
      </c>
      <c r="E30" s="37">
        <v>69.733613048514925</v>
      </c>
      <c r="F30" t="str">
        <f t="shared" si="0"/>
        <v>green</v>
      </c>
    </row>
    <row r="31" spans="1:6" x14ac:dyDescent="0.35">
      <c r="A31" s="36" t="s">
        <v>65</v>
      </c>
      <c r="B31" s="37">
        <v>54.617603729675402</v>
      </c>
      <c r="D31" s="36" t="s">
        <v>65</v>
      </c>
      <c r="E31" s="37">
        <v>54.617603729675402</v>
      </c>
      <c r="F31" t="str">
        <f t="shared" si="0"/>
        <v>yellow</v>
      </c>
    </row>
    <row r="32" spans="1:6" x14ac:dyDescent="0.35">
      <c r="A32" s="36" t="s">
        <v>67</v>
      </c>
      <c r="B32" s="37">
        <v>20.667810889816792</v>
      </c>
      <c r="D32" s="36" t="s">
        <v>67</v>
      </c>
      <c r="E32" s="37">
        <v>20.667810889816792</v>
      </c>
      <c r="F32" t="str">
        <f t="shared" si="0"/>
        <v>red</v>
      </c>
    </row>
    <row r="33" spans="1:6" x14ac:dyDescent="0.35">
      <c r="A33" s="36" t="s">
        <v>69</v>
      </c>
      <c r="B33" s="37">
        <v>39.629641473980456</v>
      </c>
      <c r="D33" s="36" t="s">
        <v>69</v>
      </c>
      <c r="E33" s="37">
        <v>39.629641473980456</v>
      </c>
      <c r="F33" t="str">
        <f t="shared" si="0"/>
        <v>red</v>
      </c>
    </row>
    <row r="34" spans="1:6" x14ac:dyDescent="0.35">
      <c r="A34" s="36" t="s">
        <v>71</v>
      </c>
      <c r="B34" s="37">
        <v>46.711654401602317</v>
      </c>
      <c r="D34" s="36" t="s">
        <v>71</v>
      </c>
      <c r="E34" s="37">
        <v>46.711654401602317</v>
      </c>
      <c r="F34" t="str">
        <f t="shared" si="0"/>
        <v>red</v>
      </c>
    </row>
    <row r="35" spans="1:6" x14ac:dyDescent="0.35">
      <c r="A35" s="36" t="s">
        <v>73</v>
      </c>
      <c r="B35" s="37">
        <v>15.285917464488652</v>
      </c>
      <c r="D35" s="36" t="s">
        <v>73</v>
      </c>
      <c r="E35" s="37">
        <v>15.285917464488652</v>
      </c>
      <c r="F35" t="str">
        <f t="shared" si="0"/>
        <v>red</v>
      </c>
    </row>
    <row r="36" spans="1:6" x14ac:dyDescent="0.35">
      <c r="A36" s="36" t="s">
        <v>75</v>
      </c>
      <c r="B36" s="37">
        <v>16.690172485081398</v>
      </c>
      <c r="D36" s="36" t="s">
        <v>75</v>
      </c>
      <c r="E36" s="37">
        <v>16.690172485081398</v>
      </c>
      <c r="F36" t="str">
        <f t="shared" si="0"/>
        <v>red</v>
      </c>
    </row>
    <row r="37" spans="1:6" x14ac:dyDescent="0.35">
      <c r="A37" s="36" t="s">
        <v>77</v>
      </c>
      <c r="B37" s="37">
        <v>43.076406032431066</v>
      </c>
      <c r="D37" s="36" t="s">
        <v>77</v>
      </c>
      <c r="E37" s="37">
        <v>43.076406032431066</v>
      </c>
      <c r="F37" t="str">
        <f t="shared" si="0"/>
        <v>red</v>
      </c>
    </row>
    <row r="38" spans="1:6" x14ac:dyDescent="0.35">
      <c r="A38" s="36" t="s">
        <v>79</v>
      </c>
      <c r="B38" s="37">
        <v>15.805955845871797</v>
      </c>
      <c r="D38" s="36" t="s">
        <v>79</v>
      </c>
      <c r="E38" s="37">
        <v>15.805955845871797</v>
      </c>
      <c r="F38" t="str">
        <f t="shared" si="0"/>
        <v>red</v>
      </c>
    </row>
    <row r="39" spans="1:6" x14ac:dyDescent="0.35">
      <c r="A39" s="36" t="s">
        <v>135</v>
      </c>
      <c r="B39">
        <v>1188.7472926948255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1001"/>
  <sheetViews>
    <sheetView workbookViewId="0">
      <selection activeCell="J16" sqref="J16"/>
    </sheetView>
  </sheetViews>
  <sheetFormatPr defaultColWidth="14.453125" defaultRowHeight="15" customHeight="1" x14ac:dyDescent="0.35"/>
  <cols>
    <col min="8" max="8" width="22.453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0" t="s">
        <v>109</v>
      </c>
      <c r="E1" s="10" t="s">
        <v>110</v>
      </c>
      <c r="F1" s="10" t="s">
        <v>111</v>
      </c>
      <c r="G1" s="10" t="s">
        <v>112</v>
      </c>
      <c r="H1" s="25" t="s">
        <v>113</v>
      </c>
      <c r="I1" s="1" t="s">
        <v>114</v>
      </c>
      <c r="J1" s="26" t="s">
        <v>115</v>
      </c>
      <c r="K1" s="26" t="s">
        <v>116</v>
      </c>
      <c r="L1" s="30"/>
      <c r="M1" s="30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</row>
    <row r="2" spans="1:25" x14ac:dyDescent="0.35">
      <c r="A2" s="15" t="s">
        <v>7</v>
      </c>
      <c r="B2" s="15" t="s">
        <v>8</v>
      </c>
      <c r="C2" s="15" t="s">
        <v>9</v>
      </c>
      <c r="D2" s="16">
        <v>93376</v>
      </c>
      <c r="E2" s="16">
        <v>41539</v>
      </c>
      <c r="F2" s="16">
        <v>35</v>
      </c>
      <c r="G2" s="31">
        <f t="shared" ref="G2:G106" si="0">SUM(E2:F2)</f>
        <v>41574</v>
      </c>
      <c r="H2" s="32">
        <f t="shared" ref="H2:H106" si="1">(G2/D2)*100</f>
        <v>44.523217957505139</v>
      </c>
      <c r="I2" s="15">
        <v>100</v>
      </c>
      <c r="J2" s="28">
        <f t="shared" ref="J2:J106" si="2">PERCENTILE(H$2:H$106,0.025)</f>
        <v>2.8572129926656209</v>
      </c>
      <c r="K2" s="28">
        <f t="shared" ref="K2:K20" si="3">((H2-J2)/(I2-J2))*100</f>
        <v>42.891506666051995</v>
      </c>
      <c r="L2" s="29"/>
      <c r="M2" s="29"/>
    </row>
    <row r="3" spans="1:25" x14ac:dyDescent="0.35">
      <c r="A3" s="15" t="s">
        <v>7</v>
      </c>
      <c r="B3" s="15" t="s">
        <v>8</v>
      </c>
      <c r="C3" s="15" t="s">
        <v>10</v>
      </c>
      <c r="D3" s="16">
        <v>59030</v>
      </c>
      <c r="E3" s="16">
        <v>18578</v>
      </c>
      <c r="F3" s="16">
        <v>21</v>
      </c>
      <c r="G3" s="31">
        <f t="shared" si="0"/>
        <v>18599</v>
      </c>
      <c r="H3" s="32">
        <f t="shared" si="1"/>
        <v>31.507707945112656</v>
      </c>
      <c r="I3" s="15">
        <v>100</v>
      </c>
      <c r="J3" s="28">
        <f t="shared" si="2"/>
        <v>2.8572129926656209</v>
      </c>
      <c r="K3" s="28">
        <f t="shared" si="3"/>
        <v>29.493177862278024</v>
      </c>
      <c r="L3" s="29"/>
      <c r="M3" s="29"/>
    </row>
    <row r="4" spans="1:25" x14ac:dyDescent="0.35">
      <c r="A4" s="15" t="s">
        <v>7</v>
      </c>
      <c r="B4" s="15" t="s">
        <v>8</v>
      </c>
      <c r="C4" s="15" t="s">
        <v>11</v>
      </c>
      <c r="D4" s="16">
        <v>34346</v>
      </c>
      <c r="E4" s="16">
        <v>22961</v>
      </c>
      <c r="F4" s="16">
        <v>14</v>
      </c>
      <c r="G4" s="31">
        <f t="shared" si="0"/>
        <v>22975</v>
      </c>
      <c r="H4" s="32">
        <f t="shared" si="1"/>
        <v>66.892796832236641</v>
      </c>
      <c r="I4" s="15">
        <v>100</v>
      </c>
      <c r="J4" s="28">
        <f t="shared" si="2"/>
        <v>2.8572129926656209</v>
      </c>
      <c r="K4" s="28">
        <f t="shared" si="3"/>
        <v>65.919030956705271</v>
      </c>
      <c r="L4" s="29"/>
      <c r="M4" s="29"/>
    </row>
    <row r="5" spans="1:25" x14ac:dyDescent="0.35">
      <c r="A5" s="15" t="s">
        <v>12</v>
      </c>
      <c r="B5" s="15" t="s">
        <v>13</v>
      </c>
      <c r="C5" s="15" t="s">
        <v>9</v>
      </c>
      <c r="D5" s="16">
        <v>21024534</v>
      </c>
      <c r="E5" s="16">
        <v>7525445</v>
      </c>
      <c r="F5" s="16">
        <v>149059</v>
      </c>
      <c r="G5" s="31">
        <f t="shared" si="0"/>
        <v>7674504</v>
      </c>
      <c r="H5" s="32">
        <f t="shared" si="1"/>
        <v>36.502611663117001</v>
      </c>
      <c r="I5" s="15">
        <v>100</v>
      </c>
      <c r="J5" s="28">
        <f t="shared" si="2"/>
        <v>2.8572129926656209</v>
      </c>
      <c r="K5" s="28">
        <f t="shared" si="3"/>
        <v>34.634994225470514</v>
      </c>
      <c r="L5" s="29"/>
      <c r="M5" s="29"/>
    </row>
    <row r="6" spans="1:25" x14ac:dyDescent="0.35">
      <c r="A6" s="15" t="s">
        <v>12</v>
      </c>
      <c r="B6" s="15" t="s">
        <v>13</v>
      </c>
      <c r="C6" s="15" t="s">
        <v>10</v>
      </c>
      <c r="D6" s="16">
        <v>14246309</v>
      </c>
      <c r="E6" s="16">
        <v>2938126</v>
      </c>
      <c r="F6" s="16">
        <v>86355</v>
      </c>
      <c r="G6" s="31">
        <f t="shared" si="0"/>
        <v>3024481</v>
      </c>
      <c r="H6" s="32">
        <f t="shared" si="1"/>
        <v>21.229926993721673</v>
      </c>
      <c r="I6" s="15">
        <v>100</v>
      </c>
      <c r="J6" s="28">
        <f t="shared" si="2"/>
        <v>2.8572129926656209</v>
      </c>
      <c r="K6" s="28">
        <f t="shared" si="3"/>
        <v>18.913101597207515</v>
      </c>
      <c r="L6" s="29"/>
      <c r="M6" s="29"/>
    </row>
    <row r="7" spans="1:25" x14ac:dyDescent="0.35">
      <c r="A7" s="15" t="s">
        <v>12</v>
      </c>
      <c r="B7" s="15" t="s">
        <v>13</v>
      </c>
      <c r="C7" s="15" t="s">
        <v>11</v>
      </c>
      <c r="D7" s="16">
        <v>6778225</v>
      </c>
      <c r="E7" s="16">
        <v>4587319</v>
      </c>
      <c r="F7" s="16">
        <v>62704</v>
      </c>
      <c r="G7" s="31">
        <f t="shared" si="0"/>
        <v>4650023</v>
      </c>
      <c r="H7" s="32">
        <f t="shared" si="1"/>
        <v>68.602370089514579</v>
      </c>
      <c r="I7" s="15">
        <v>100</v>
      </c>
      <c r="J7" s="28">
        <f t="shared" si="2"/>
        <v>2.8572129926656209</v>
      </c>
      <c r="K7" s="28">
        <f t="shared" si="3"/>
        <v>67.678887050960483</v>
      </c>
      <c r="L7" s="29"/>
      <c r="M7" s="29"/>
    </row>
    <row r="8" spans="1:25" x14ac:dyDescent="0.35">
      <c r="A8" s="15" t="s">
        <v>14</v>
      </c>
      <c r="B8" s="15" t="s">
        <v>15</v>
      </c>
      <c r="C8" s="15" t="s">
        <v>9</v>
      </c>
      <c r="D8" s="16">
        <v>261614</v>
      </c>
      <c r="E8" s="16">
        <v>76445</v>
      </c>
      <c r="F8" s="16">
        <v>348</v>
      </c>
      <c r="G8" s="31">
        <f t="shared" si="0"/>
        <v>76793</v>
      </c>
      <c r="H8" s="32">
        <f t="shared" si="1"/>
        <v>29.35355141544413</v>
      </c>
      <c r="I8" s="15">
        <v>100</v>
      </c>
      <c r="J8" s="28">
        <f t="shared" si="2"/>
        <v>2.8572129926656209</v>
      </c>
      <c r="K8" s="28">
        <f t="shared" si="3"/>
        <v>27.27566218660991</v>
      </c>
      <c r="L8" s="29"/>
      <c r="M8" s="29"/>
    </row>
    <row r="9" spans="1:25" x14ac:dyDescent="0.35">
      <c r="A9" s="15" t="s">
        <v>14</v>
      </c>
      <c r="B9" s="15" t="s">
        <v>15</v>
      </c>
      <c r="C9" s="15" t="s">
        <v>10</v>
      </c>
      <c r="D9" s="16">
        <v>195723</v>
      </c>
      <c r="E9" s="16">
        <v>25363</v>
      </c>
      <c r="F9" s="16">
        <v>169</v>
      </c>
      <c r="G9" s="31">
        <f t="shared" si="0"/>
        <v>25532</v>
      </c>
      <c r="H9" s="32">
        <f t="shared" si="1"/>
        <v>13.044966610975717</v>
      </c>
      <c r="I9" s="15">
        <v>100</v>
      </c>
      <c r="J9" s="28">
        <f t="shared" si="2"/>
        <v>2.8572129926656209</v>
      </c>
      <c r="K9" s="28">
        <f t="shared" si="3"/>
        <v>10.487401002341954</v>
      </c>
      <c r="L9" s="29"/>
      <c r="M9" s="29"/>
    </row>
    <row r="10" spans="1:25" x14ac:dyDescent="0.35">
      <c r="A10" s="15" t="s">
        <v>14</v>
      </c>
      <c r="B10" s="15" t="s">
        <v>15</v>
      </c>
      <c r="C10" s="15" t="s">
        <v>11</v>
      </c>
      <c r="D10" s="16">
        <v>65891</v>
      </c>
      <c r="E10" s="16">
        <v>51082</v>
      </c>
      <c r="F10" s="16">
        <v>179</v>
      </c>
      <c r="G10" s="31">
        <f t="shared" si="0"/>
        <v>51261</v>
      </c>
      <c r="H10" s="32">
        <f t="shared" si="1"/>
        <v>77.796664187825343</v>
      </c>
      <c r="I10" s="15">
        <v>100</v>
      </c>
      <c r="J10" s="28">
        <f t="shared" si="2"/>
        <v>2.8572129926656209</v>
      </c>
      <c r="K10" s="28">
        <f t="shared" si="3"/>
        <v>77.143608397298408</v>
      </c>
      <c r="L10" s="29"/>
      <c r="M10" s="29"/>
    </row>
    <row r="11" spans="1:25" x14ac:dyDescent="0.35">
      <c r="A11" s="15" t="s">
        <v>16</v>
      </c>
      <c r="B11" s="15" t="s">
        <v>17</v>
      </c>
      <c r="C11" s="15" t="s">
        <v>9</v>
      </c>
      <c r="D11" s="16">
        <v>6367295</v>
      </c>
      <c r="E11" s="16">
        <v>1206621</v>
      </c>
      <c r="F11" s="16">
        <v>7546</v>
      </c>
      <c r="G11" s="31">
        <f t="shared" si="0"/>
        <v>1214167</v>
      </c>
      <c r="H11" s="32">
        <f t="shared" si="1"/>
        <v>19.068803942647545</v>
      </c>
      <c r="I11" s="15">
        <v>100</v>
      </c>
      <c r="J11" s="28">
        <f t="shared" si="2"/>
        <v>2.8572129926656209</v>
      </c>
      <c r="K11" s="28">
        <f t="shared" si="3"/>
        <v>16.688414497267754</v>
      </c>
      <c r="L11" s="29"/>
      <c r="M11" s="29"/>
    </row>
    <row r="12" spans="1:25" x14ac:dyDescent="0.35">
      <c r="A12" s="15" t="s">
        <v>16</v>
      </c>
      <c r="B12" s="15" t="s">
        <v>17</v>
      </c>
      <c r="C12" s="15" t="s">
        <v>10</v>
      </c>
      <c r="D12" s="16">
        <v>5374553</v>
      </c>
      <c r="E12" s="16">
        <v>531807</v>
      </c>
      <c r="F12" s="16">
        <v>5647</v>
      </c>
      <c r="G12" s="31">
        <f t="shared" si="0"/>
        <v>537454</v>
      </c>
      <c r="H12" s="32">
        <f t="shared" si="1"/>
        <v>9.9999758119419404</v>
      </c>
      <c r="I12" s="15">
        <v>100</v>
      </c>
      <c r="J12" s="28">
        <f t="shared" si="2"/>
        <v>2.8572129926656209</v>
      </c>
      <c r="K12" s="28">
        <f t="shared" si="3"/>
        <v>7.35284938730143</v>
      </c>
      <c r="L12" s="29"/>
      <c r="M12" s="29"/>
    </row>
    <row r="13" spans="1:25" x14ac:dyDescent="0.35">
      <c r="A13" s="15" t="s">
        <v>16</v>
      </c>
      <c r="B13" s="15" t="s">
        <v>17</v>
      </c>
      <c r="C13" s="15" t="s">
        <v>11</v>
      </c>
      <c r="D13" s="16">
        <v>992742</v>
      </c>
      <c r="E13" s="16">
        <v>674814</v>
      </c>
      <c r="F13" s="16">
        <v>1899</v>
      </c>
      <c r="G13" s="31">
        <f t="shared" si="0"/>
        <v>676713</v>
      </c>
      <c r="H13" s="32">
        <f t="shared" si="1"/>
        <v>68.16604918498463</v>
      </c>
      <c r="I13" s="15">
        <v>100</v>
      </c>
      <c r="J13" s="28">
        <f t="shared" si="2"/>
        <v>2.8572129926656209</v>
      </c>
      <c r="K13" s="28">
        <f t="shared" si="3"/>
        <v>67.229732854368407</v>
      </c>
      <c r="L13" s="29"/>
      <c r="M13" s="29"/>
    </row>
    <row r="14" spans="1:25" x14ac:dyDescent="0.35">
      <c r="A14" s="15" t="s">
        <v>18</v>
      </c>
      <c r="B14" s="15" t="s">
        <v>19</v>
      </c>
      <c r="C14" s="15" t="s">
        <v>9</v>
      </c>
      <c r="D14" s="16">
        <v>18940629</v>
      </c>
      <c r="E14" s="16">
        <v>1528380</v>
      </c>
      <c r="F14" s="16">
        <v>47335</v>
      </c>
      <c r="G14" s="31">
        <f t="shared" si="0"/>
        <v>1575715</v>
      </c>
      <c r="H14" s="32">
        <f t="shared" si="1"/>
        <v>8.3192326928530189</v>
      </c>
      <c r="I14" s="15">
        <v>100</v>
      </c>
      <c r="J14" s="28">
        <f t="shared" si="2"/>
        <v>2.8572129926656209</v>
      </c>
      <c r="K14" s="28">
        <f t="shared" si="3"/>
        <v>5.622671397903181</v>
      </c>
      <c r="L14" s="29"/>
      <c r="M14" s="29"/>
    </row>
    <row r="15" spans="1:25" x14ac:dyDescent="0.35">
      <c r="A15" s="15" t="s">
        <v>18</v>
      </c>
      <c r="B15" s="15" t="s">
        <v>19</v>
      </c>
      <c r="C15" s="15" t="s">
        <v>10</v>
      </c>
      <c r="D15" s="16">
        <v>16926958</v>
      </c>
      <c r="E15" s="16">
        <v>573165</v>
      </c>
      <c r="F15" s="16">
        <v>39497</v>
      </c>
      <c r="G15" s="31">
        <f t="shared" si="0"/>
        <v>612662</v>
      </c>
      <c r="H15" s="32">
        <f t="shared" si="1"/>
        <v>3.6194453841026841</v>
      </c>
      <c r="I15" s="15">
        <v>100</v>
      </c>
      <c r="J15" s="28">
        <f t="shared" si="2"/>
        <v>2.8572129926656209</v>
      </c>
      <c r="K15" s="28">
        <f t="shared" si="3"/>
        <v>0.78465155769055084</v>
      </c>
      <c r="L15" s="29"/>
      <c r="M15" s="29"/>
    </row>
    <row r="16" spans="1:25" x14ac:dyDescent="0.35">
      <c r="A16" s="15" t="s">
        <v>18</v>
      </c>
      <c r="B16" s="15" t="s">
        <v>19</v>
      </c>
      <c r="C16" s="15" t="s">
        <v>11</v>
      </c>
      <c r="D16" s="16">
        <v>2013671</v>
      </c>
      <c r="E16" s="16">
        <v>955215</v>
      </c>
      <c r="F16" s="16">
        <v>7838</v>
      </c>
      <c r="G16" s="31">
        <f t="shared" si="0"/>
        <v>963053</v>
      </c>
      <c r="H16" s="32">
        <f t="shared" si="1"/>
        <v>47.825737173550195</v>
      </c>
      <c r="I16" s="15">
        <v>100</v>
      </c>
      <c r="J16" s="28">
        <f t="shared" si="2"/>
        <v>2.8572129926656209</v>
      </c>
      <c r="K16" s="28">
        <f t="shared" si="3"/>
        <v>46.291161254709941</v>
      </c>
      <c r="L16" s="29"/>
      <c r="M16" s="29"/>
    </row>
    <row r="17" spans="1:13" x14ac:dyDescent="0.35">
      <c r="A17" s="15" t="s">
        <v>20</v>
      </c>
      <c r="B17" s="15" t="s">
        <v>21</v>
      </c>
      <c r="C17" s="15" t="s">
        <v>9</v>
      </c>
      <c r="D17" s="16">
        <v>235061</v>
      </c>
      <c r="E17" s="16">
        <v>168344</v>
      </c>
      <c r="F17" s="16">
        <v>147</v>
      </c>
      <c r="G17" s="31">
        <f t="shared" si="0"/>
        <v>168491</v>
      </c>
      <c r="H17" s="32">
        <f t="shared" si="1"/>
        <v>71.679691654506712</v>
      </c>
      <c r="I17" s="15">
        <v>100</v>
      </c>
      <c r="J17" s="28">
        <f t="shared" si="2"/>
        <v>2.8572129926656209</v>
      </c>
      <c r="K17" s="28">
        <f t="shared" si="3"/>
        <v>70.846720360869327</v>
      </c>
      <c r="L17" s="29"/>
      <c r="M17" s="29"/>
    </row>
    <row r="18" spans="1:13" x14ac:dyDescent="0.35">
      <c r="A18" s="15" t="s">
        <v>20</v>
      </c>
      <c r="B18" s="15" t="s">
        <v>21</v>
      </c>
      <c r="C18" s="15" t="s">
        <v>10</v>
      </c>
      <c r="D18" s="16">
        <v>6785</v>
      </c>
      <c r="E18" s="16">
        <v>4553</v>
      </c>
      <c r="F18" s="16">
        <v>6</v>
      </c>
      <c r="G18" s="31">
        <f t="shared" si="0"/>
        <v>4559</v>
      </c>
      <c r="H18" s="32">
        <f t="shared" si="1"/>
        <v>67.192336035372151</v>
      </c>
      <c r="I18" s="15">
        <v>100</v>
      </c>
      <c r="J18" s="28">
        <f t="shared" si="2"/>
        <v>2.8572129926656209</v>
      </c>
      <c r="K18" s="28">
        <f t="shared" si="3"/>
        <v>66.227380359026725</v>
      </c>
      <c r="L18" s="29"/>
      <c r="M18" s="29"/>
    </row>
    <row r="19" spans="1:13" x14ac:dyDescent="0.35">
      <c r="A19" s="15" t="s">
        <v>20</v>
      </c>
      <c r="B19" s="15" t="s">
        <v>21</v>
      </c>
      <c r="C19" s="15" t="s">
        <v>11</v>
      </c>
      <c r="D19" s="16">
        <v>228276</v>
      </c>
      <c r="E19" s="16">
        <v>163791</v>
      </c>
      <c r="F19" s="16">
        <v>141</v>
      </c>
      <c r="G19" s="31">
        <f t="shared" si="0"/>
        <v>163932</v>
      </c>
      <c r="H19" s="32">
        <f t="shared" si="1"/>
        <v>71.813068390895225</v>
      </c>
      <c r="I19" s="15">
        <v>100</v>
      </c>
      <c r="J19" s="28">
        <f t="shared" si="2"/>
        <v>2.8572129926656209</v>
      </c>
      <c r="K19" s="28">
        <f t="shared" si="3"/>
        <v>70.984020041573814</v>
      </c>
      <c r="L19" s="29"/>
      <c r="M19" s="29"/>
    </row>
    <row r="20" spans="1:13" x14ac:dyDescent="0.35">
      <c r="A20" s="15" t="s">
        <v>22</v>
      </c>
      <c r="B20" s="15" t="s">
        <v>23</v>
      </c>
      <c r="C20" s="15" t="s">
        <v>9</v>
      </c>
      <c r="D20" s="16">
        <v>5622850</v>
      </c>
      <c r="E20" s="16">
        <v>628600</v>
      </c>
      <c r="F20" s="16">
        <v>10520</v>
      </c>
      <c r="G20" s="31">
        <f t="shared" si="0"/>
        <v>639120</v>
      </c>
      <c r="H20" s="32">
        <f t="shared" si="1"/>
        <v>11.366477853757436</v>
      </c>
      <c r="I20" s="15">
        <v>100</v>
      </c>
      <c r="J20" s="28">
        <f t="shared" si="2"/>
        <v>2.8572129926656209</v>
      </c>
      <c r="K20" s="28">
        <f t="shared" si="3"/>
        <v>8.7595436812507312</v>
      </c>
      <c r="L20" s="29"/>
      <c r="M20" s="29"/>
    </row>
    <row r="21" spans="1:13" x14ac:dyDescent="0.35">
      <c r="A21" s="15" t="s">
        <v>22</v>
      </c>
      <c r="B21" s="15" t="s">
        <v>23</v>
      </c>
      <c r="C21" s="15" t="s">
        <v>10</v>
      </c>
      <c r="D21" s="16">
        <v>4384112</v>
      </c>
      <c r="E21" s="16">
        <v>71181</v>
      </c>
      <c r="F21" s="16">
        <v>9374</v>
      </c>
      <c r="G21" s="31">
        <f t="shared" si="0"/>
        <v>80555</v>
      </c>
      <c r="H21" s="32">
        <f t="shared" si="1"/>
        <v>1.837430248132347</v>
      </c>
      <c r="I21" s="15">
        <v>100</v>
      </c>
      <c r="J21" s="28">
        <f t="shared" si="2"/>
        <v>2.8572129926656209</v>
      </c>
      <c r="K21" s="28">
        <v>0</v>
      </c>
      <c r="L21" s="29"/>
      <c r="M21" s="29"/>
    </row>
    <row r="22" spans="1:13" x14ac:dyDescent="0.35">
      <c r="A22" s="15" t="s">
        <v>22</v>
      </c>
      <c r="B22" s="15" t="s">
        <v>23</v>
      </c>
      <c r="C22" s="15" t="s">
        <v>11</v>
      </c>
      <c r="D22" s="16">
        <v>1238738</v>
      </c>
      <c r="E22" s="16">
        <v>557419</v>
      </c>
      <c r="F22" s="16">
        <v>1146</v>
      </c>
      <c r="G22" s="31">
        <f t="shared" si="0"/>
        <v>558565</v>
      </c>
      <c r="H22" s="32">
        <f t="shared" si="1"/>
        <v>45.091455981813752</v>
      </c>
      <c r="I22" s="15">
        <v>100</v>
      </c>
      <c r="J22" s="28">
        <f t="shared" si="2"/>
        <v>2.8572129926656209</v>
      </c>
      <c r="K22" s="28">
        <f t="shared" ref="K22:K44" si="4">((H22-J22)/(I22-J22))*100</f>
        <v>43.476457995753613</v>
      </c>
      <c r="L22" s="29"/>
      <c r="M22" s="29"/>
    </row>
    <row r="23" spans="1:13" x14ac:dyDescent="0.35">
      <c r="A23" s="15" t="s">
        <v>24</v>
      </c>
      <c r="B23" s="15" t="s">
        <v>25</v>
      </c>
      <c r="C23" s="15" t="s">
        <v>9</v>
      </c>
      <c r="D23" s="16">
        <v>73063</v>
      </c>
      <c r="E23" s="16">
        <v>29101</v>
      </c>
      <c r="F23" s="16">
        <v>277</v>
      </c>
      <c r="G23" s="31">
        <f t="shared" si="0"/>
        <v>29378</v>
      </c>
      <c r="H23" s="32">
        <f t="shared" si="1"/>
        <v>40.209134582483607</v>
      </c>
      <c r="I23" s="15">
        <v>100</v>
      </c>
      <c r="J23" s="28">
        <f t="shared" si="2"/>
        <v>2.8572129926656209</v>
      </c>
      <c r="K23" s="28">
        <f t="shared" si="4"/>
        <v>38.45053527957549</v>
      </c>
      <c r="L23" s="29"/>
      <c r="M23" s="29"/>
    </row>
    <row r="24" spans="1:13" x14ac:dyDescent="0.35">
      <c r="A24" s="15" t="s">
        <v>24</v>
      </c>
      <c r="B24" s="15" t="s">
        <v>25</v>
      </c>
      <c r="C24" s="15" t="s">
        <v>10</v>
      </c>
      <c r="D24" s="16">
        <v>35408</v>
      </c>
      <c r="E24" s="16">
        <v>4185</v>
      </c>
      <c r="F24" s="16">
        <v>39</v>
      </c>
      <c r="G24" s="31">
        <f t="shared" si="0"/>
        <v>4224</v>
      </c>
      <c r="H24" s="32">
        <f t="shared" si="1"/>
        <v>11.92950745594216</v>
      </c>
      <c r="I24" s="15">
        <v>100</v>
      </c>
      <c r="J24" s="28">
        <f t="shared" si="2"/>
        <v>2.8572129926656209</v>
      </c>
      <c r="K24" s="28">
        <f t="shared" si="4"/>
        <v>9.3391333960714675</v>
      </c>
      <c r="L24" s="29"/>
      <c r="M24" s="29"/>
    </row>
    <row r="25" spans="1:13" x14ac:dyDescent="0.35">
      <c r="A25" s="15" t="s">
        <v>24</v>
      </c>
      <c r="B25" s="15" t="s">
        <v>25</v>
      </c>
      <c r="C25" s="15" t="s">
        <v>11</v>
      </c>
      <c r="D25" s="16">
        <v>37655</v>
      </c>
      <c r="E25" s="16">
        <v>24916</v>
      </c>
      <c r="F25" s="16">
        <v>238</v>
      </c>
      <c r="G25" s="31">
        <f t="shared" si="0"/>
        <v>25154</v>
      </c>
      <c r="H25" s="32">
        <f t="shared" si="1"/>
        <v>66.801221617315093</v>
      </c>
      <c r="I25" s="15">
        <v>100</v>
      </c>
      <c r="J25" s="28">
        <f t="shared" si="2"/>
        <v>2.8572129926656209</v>
      </c>
      <c r="K25" s="28">
        <f t="shared" si="4"/>
        <v>65.824762285049161</v>
      </c>
      <c r="L25" s="29"/>
      <c r="M25" s="29"/>
    </row>
    <row r="26" spans="1:13" x14ac:dyDescent="0.35">
      <c r="A26" s="15" t="s">
        <v>26</v>
      </c>
      <c r="B26" s="15" t="s">
        <v>27</v>
      </c>
      <c r="C26" s="15" t="s">
        <v>9</v>
      </c>
      <c r="D26" s="16">
        <v>60381</v>
      </c>
      <c r="E26" s="16">
        <v>32021</v>
      </c>
      <c r="F26" s="16">
        <v>563</v>
      </c>
      <c r="G26" s="31">
        <f t="shared" si="0"/>
        <v>32584</v>
      </c>
      <c r="H26" s="32">
        <f t="shared" si="1"/>
        <v>53.963995296533675</v>
      </c>
      <c r="I26" s="15">
        <v>100</v>
      </c>
      <c r="J26" s="28">
        <f t="shared" si="2"/>
        <v>2.8572129926656209</v>
      </c>
      <c r="K26" s="28">
        <f t="shared" si="4"/>
        <v>52.609960943378574</v>
      </c>
      <c r="L26" s="29"/>
      <c r="M26" s="29"/>
    </row>
    <row r="27" spans="1:13" x14ac:dyDescent="0.35">
      <c r="A27" s="15" t="s">
        <v>26</v>
      </c>
      <c r="B27" s="15" t="s">
        <v>27</v>
      </c>
      <c r="C27" s="15" t="s">
        <v>10</v>
      </c>
      <c r="D27" s="16">
        <v>12750</v>
      </c>
      <c r="E27" s="16">
        <v>5397</v>
      </c>
      <c r="F27" s="16">
        <v>109</v>
      </c>
      <c r="G27" s="31">
        <f t="shared" si="0"/>
        <v>5506</v>
      </c>
      <c r="H27" s="32">
        <f t="shared" si="1"/>
        <v>43.184313725490199</v>
      </c>
      <c r="I27" s="15">
        <v>100</v>
      </c>
      <c r="J27" s="28">
        <f t="shared" si="2"/>
        <v>2.8572129926656209</v>
      </c>
      <c r="K27" s="28">
        <f t="shared" si="4"/>
        <v>41.513221902702711</v>
      </c>
      <c r="L27" s="29"/>
      <c r="M27" s="29"/>
    </row>
    <row r="28" spans="1:13" x14ac:dyDescent="0.35">
      <c r="A28" s="15" t="s">
        <v>26</v>
      </c>
      <c r="B28" s="15" t="s">
        <v>27</v>
      </c>
      <c r="C28" s="15" t="s">
        <v>11</v>
      </c>
      <c r="D28" s="16">
        <v>47631</v>
      </c>
      <c r="E28" s="16">
        <v>26624</v>
      </c>
      <c r="F28" s="16">
        <v>454</v>
      </c>
      <c r="G28" s="31">
        <f t="shared" si="0"/>
        <v>27078</v>
      </c>
      <c r="H28" s="32">
        <f t="shared" si="1"/>
        <v>56.849530767777289</v>
      </c>
      <c r="I28" s="15">
        <v>100</v>
      </c>
      <c r="J28" s="28">
        <f t="shared" si="2"/>
        <v>2.8572129926656209</v>
      </c>
      <c r="K28" s="28">
        <f t="shared" si="4"/>
        <v>55.5803672495367</v>
      </c>
      <c r="L28" s="29"/>
      <c r="M28" s="29"/>
    </row>
    <row r="29" spans="1:13" x14ac:dyDescent="0.35">
      <c r="A29" s="15" t="s">
        <v>28</v>
      </c>
      <c r="B29" s="15" t="s">
        <v>29</v>
      </c>
      <c r="C29" s="15" t="s">
        <v>9</v>
      </c>
      <c r="D29" s="16">
        <v>322813</v>
      </c>
      <c r="E29" s="16">
        <v>234803</v>
      </c>
      <c r="F29" s="16">
        <v>1189</v>
      </c>
      <c r="G29" s="31">
        <f t="shared" si="0"/>
        <v>235992</v>
      </c>
      <c r="H29" s="32">
        <f t="shared" si="1"/>
        <v>73.104862567492631</v>
      </c>
      <c r="I29" s="15">
        <v>100</v>
      </c>
      <c r="J29" s="28">
        <f t="shared" si="2"/>
        <v>2.8572129926656209</v>
      </c>
      <c r="K29" s="28">
        <f t="shared" si="4"/>
        <v>72.313809124627284</v>
      </c>
      <c r="L29" s="29"/>
      <c r="M29" s="29"/>
    </row>
    <row r="30" spans="1:13" x14ac:dyDescent="0.35">
      <c r="A30" s="15" t="s">
        <v>28</v>
      </c>
      <c r="B30" s="15" t="s">
        <v>29</v>
      </c>
      <c r="C30" s="15" t="s">
        <v>10</v>
      </c>
      <c r="D30" s="16">
        <v>124674</v>
      </c>
      <c r="E30" s="16">
        <v>74187</v>
      </c>
      <c r="F30" s="16">
        <v>431</v>
      </c>
      <c r="G30" s="31">
        <f t="shared" si="0"/>
        <v>74618</v>
      </c>
      <c r="H30" s="32">
        <f t="shared" si="1"/>
        <v>59.850490078123741</v>
      </c>
      <c r="I30" s="15">
        <v>100</v>
      </c>
      <c r="J30" s="28">
        <f t="shared" si="2"/>
        <v>2.8572129926656209</v>
      </c>
      <c r="K30" s="28">
        <f t="shared" si="4"/>
        <v>58.66959229937995</v>
      </c>
      <c r="L30" s="29"/>
      <c r="M30" s="29"/>
    </row>
    <row r="31" spans="1:13" x14ac:dyDescent="0.35">
      <c r="A31" s="15" t="s">
        <v>28</v>
      </c>
      <c r="B31" s="15" t="s">
        <v>29</v>
      </c>
      <c r="C31" s="15" t="s">
        <v>11</v>
      </c>
      <c r="D31" s="16">
        <v>198139</v>
      </c>
      <c r="E31" s="16">
        <v>160616</v>
      </c>
      <c r="F31" s="16">
        <v>758</v>
      </c>
      <c r="G31" s="31">
        <f t="shared" si="0"/>
        <v>161374</v>
      </c>
      <c r="H31" s="32">
        <f t="shared" si="1"/>
        <v>81.444844275988075</v>
      </c>
      <c r="I31" s="15">
        <v>100</v>
      </c>
      <c r="J31" s="28">
        <f t="shared" si="2"/>
        <v>2.8572129926656209</v>
      </c>
      <c r="K31" s="28">
        <f t="shared" si="4"/>
        <v>80.899090611214405</v>
      </c>
      <c r="L31" s="29"/>
      <c r="M31" s="29"/>
    </row>
    <row r="32" spans="1:13" x14ac:dyDescent="0.35">
      <c r="A32" s="15" t="s">
        <v>30</v>
      </c>
      <c r="B32" s="15" t="s">
        <v>31</v>
      </c>
      <c r="C32" s="15" t="s">
        <v>9</v>
      </c>
      <c r="D32" s="16">
        <v>12181718</v>
      </c>
      <c r="E32" s="16">
        <v>4667397</v>
      </c>
      <c r="F32" s="16">
        <v>110748</v>
      </c>
      <c r="G32" s="31">
        <f t="shared" si="0"/>
        <v>4778145</v>
      </c>
      <c r="H32" s="32">
        <f t="shared" si="1"/>
        <v>39.223900930886764</v>
      </c>
      <c r="I32" s="15">
        <v>100</v>
      </c>
      <c r="J32" s="28">
        <f t="shared" si="2"/>
        <v>2.8572129926656209</v>
      </c>
      <c r="K32" s="28">
        <f t="shared" si="4"/>
        <v>37.436323435393533</v>
      </c>
      <c r="L32" s="29"/>
      <c r="M32" s="29"/>
    </row>
    <row r="33" spans="1:13" x14ac:dyDescent="0.35">
      <c r="A33" s="15" t="s">
        <v>30</v>
      </c>
      <c r="B33" s="15" t="s">
        <v>31</v>
      </c>
      <c r="C33" s="15" t="s">
        <v>10</v>
      </c>
      <c r="D33" s="16">
        <v>6765403</v>
      </c>
      <c r="E33" s="16">
        <v>967185</v>
      </c>
      <c r="F33" s="16">
        <v>65292</v>
      </c>
      <c r="G33" s="31">
        <f t="shared" si="0"/>
        <v>1032477</v>
      </c>
      <c r="H33" s="32">
        <f t="shared" si="1"/>
        <v>15.261130785557048</v>
      </c>
      <c r="I33" s="15">
        <v>100</v>
      </c>
      <c r="J33" s="28">
        <f t="shared" si="2"/>
        <v>2.8572129926656209</v>
      </c>
      <c r="K33" s="28">
        <f t="shared" si="4"/>
        <v>12.768748123270251</v>
      </c>
      <c r="L33" s="29"/>
      <c r="M33" s="29"/>
    </row>
    <row r="34" spans="1:13" x14ac:dyDescent="0.35">
      <c r="A34" s="15" t="s">
        <v>30</v>
      </c>
      <c r="B34" s="15" t="s">
        <v>31</v>
      </c>
      <c r="C34" s="15" t="s">
        <v>11</v>
      </c>
      <c r="D34" s="16">
        <v>5416315</v>
      </c>
      <c r="E34" s="16">
        <v>3700212</v>
      </c>
      <c r="F34" s="16">
        <v>45456</v>
      </c>
      <c r="G34" s="31">
        <f t="shared" si="0"/>
        <v>3745668</v>
      </c>
      <c r="H34" s="32">
        <f t="shared" si="1"/>
        <v>69.155283619951945</v>
      </c>
      <c r="I34" s="15">
        <v>100</v>
      </c>
      <c r="J34" s="28">
        <f t="shared" si="2"/>
        <v>2.8572129926656209</v>
      </c>
      <c r="K34" s="28">
        <f t="shared" si="4"/>
        <v>68.248063154993432</v>
      </c>
      <c r="L34" s="29"/>
      <c r="M34" s="29"/>
    </row>
    <row r="35" spans="1:13" x14ac:dyDescent="0.35">
      <c r="A35" s="15" t="s">
        <v>32</v>
      </c>
      <c r="B35" s="15" t="s">
        <v>33</v>
      </c>
      <c r="C35" s="15" t="s">
        <v>9</v>
      </c>
      <c r="D35" s="16">
        <v>4717954</v>
      </c>
      <c r="E35" s="16">
        <v>2075925</v>
      </c>
      <c r="F35" s="16">
        <v>11722</v>
      </c>
      <c r="G35" s="31">
        <f t="shared" si="0"/>
        <v>2087647</v>
      </c>
      <c r="H35" s="32">
        <f t="shared" si="1"/>
        <v>44.248990134282785</v>
      </c>
      <c r="I35" s="15">
        <v>100</v>
      </c>
      <c r="J35" s="28">
        <f t="shared" si="2"/>
        <v>2.8572129926656209</v>
      </c>
      <c r="K35" s="28">
        <f t="shared" si="4"/>
        <v>42.609213114805982</v>
      </c>
      <c r="L35" s="29"/>
      <c r="M35" s="29"/>
    </row>
    <row r="36" spans="1:13" x14ac:dyDescent="0.35">
      <c r="A36" s="15" t="s">
        <v>32</v>
      </c>
      <c r="B36" s="15" t="s">
        <v>33</v>
      </c>
      <c r="C36" s="15" t="s">
        <v>10</v>
      </c>
      <c r="D36" s="16">
        <v>2966053</v>
      </c>
      <c r="E36" s="16">
        <v>716262</v>
      </c>
      <c r="F36" s="16">
        <v>8344</v>
      </c>
      <c r="G36" s="31">
        <f t="shared" si="0"/>
        <v>724606</v>
      </c>
      <c r="H36" s="32">
        <f t="shared" si="1"/>
        <v>24.429974784671753</v>
      </c>
      <c r="I36" s="15">
        <v>100</v>
      </c>
      <c r="J36" s="28">
        <f t="shared" si="2"/>
        <v>2.8572129926656209</v>
      </c>
      <c r="K36" s="28">
        <f t="shared" si="4"/>
        <v>22.207270819167839</v>
      </c>
      <c r="L36" s="29"/>
      <c r="M36" s="29"/>
    </row>
    <row r="37" spans="1:13" x14ac:dyDescent="0.35">
      <c r="A37" s="15" t="s">
        <v>32</v>
      </c>
      <c r="B37" s="15" t="s">
        <v>33</v>
      </c>
      <c r="C37" s="15" t="s">
        <v>11</v>
      </c>
      <c r="D37" s="16">
        <v>1751901</v>
      </c>
      <c r="E37" s="16">
        <v>1359663</v>
      </c>
      <c r="F37" s="16">
        <v>3378</v>
      </c>
      <c r="G37" s="31">
        <f t="shared" si="0"/>
        <v>1363041</v>
      </c>
      <c r="H37" s="32">
        <f t="shared" si="1"/>
        <v>77.803540268542577</v>
      </c>
      <c r="I37" s="15">
        <v>100</v>
      </c>
      <c r="J37" s="28">
        <f t="shared" si="2"/>
        <v>2.8572129926656209</v>
      </c>
      <c r="K37" s="28">
        <f t="shared" si="4"/>
        <v>77.150686720794241</v>
      </c>
      <c r="L37" s="29"/>
      <c r="M37" s="29"/>
    </row>
    <row r="38" spans="1:13" x14ac:dyDescent="0.35">
      <c r="A38" s="15" t="s">
        <v>34</v>
      </c>
      <c r="B38" s="15" t="s">
        <v>35</v>
      </c>
      <c r="C38" s="15" t="s">
        <v>9</v>
      </c>
      <c r="D38" s="16">
        <v>1476581</v>
      </c>
      <c r="E38" s="16">
        <v>569556</v>
      </c>
      <c r="F38" s="16">
        <v>1266</v>
      </c>
      <c r="G38" s="31">
        <f t="shared" si="0"/>
        <v>570822</v>
      </c>
      <c r="H38" s="32">
        <f t="shared" si="1"/>
        <v>38.658360089964589</v>
      </c>
      <c r="I38" s="15">
        <v>100</v>
      </c>
      <c r="J38" s="28">
        <f t="shared" si="2"/>
        <v>2.8572129926656209</v>
      </c>
      <c r="K38" s="28">
        <f t="shared" si="4"/>
        <v>36.854148620006079</v>
      </c>
      <c r="L38" s="29"/>
      <c r="M38" s="29"/>
    </row>
    <row r="39" spans="1:13" x14ac:dyDescent="0.35">
      <c r="A39" s="15" t="s">
        <v>34</v>
      </c>
      <c r="B39" s="15" t="s">
        <v>35</v>
      </c>
      <c r="C39" s="15" t="s">
        <v>10</v>
      </c>
      <c r="D39" s="16">
        <v>1310538</v>
      </c>
      <c r="E39" s="16">
        <v>428236</v>
      </c>
      <c r="F39" s="16">
        <v>1097</v>
      </c>
      <c r="G39" s="31">
        <f t="shared" si="0"/>
        <v>429333</v>
      </c>
      <c r="H39" s="32">
        <f t="shared" si="1"/>
        <v>32.760057319970883</v>
      </c>
      <c r="I39" s="15">
        <v>100</v>
      </c>
      <c r="J39" s="28">
        <f t="shared" si="2"/>
        <v>2.8572129926656209</v>
      </c>
      <c r="K39" s="28">
        <f t="shared" si="4"/>
        <v>30.782361973048573</v>
      </c>
      <c r="L39" s="29"/>
      <c r="M39" s="29"/>
    </row>
    <row r="40" spans="1:13" x14ac:dyDescent="0.35">
      <c r="A40" s="15" t="s">
        <v>34</v>
      </c>
      <c r="B40" s="15" t="s">
        <v>35</v>
      </c>
      <c r="C40" s="15" t="s">
        <v>11</v>
      </c>
      <c r="D40" s="16">
        <v>166043</v>
      </c>
      <c r="E40" s="16">
        <v>141320</v>
      </c>
      <c r="F40" s="16">
        <v>169</v>
      </c>
      <c r="G40" s="31">
        <f t="shared" si="0"/>
        <v>141489</v>
      </c>
      <c r="H40" s="32">
        <f t="shared" si="1"/>
        <v>85.212264292984358</v>
      </c>
      <c r="I40" s="15">
        <v>100</v>
      </c>
      <c r="J40" s="28">
        <f t="shared" si="2"/>
        <v>2.8572129926656209</v>
      </c>
      <c r="K40" s="28">
        <f t="shared" si="4"/>
        <v>84.777319899315685</v>
      </c>
      <c r="L40" s="29"/>
      <c r="M40" s="29"/>
    </row>
    <row r="41" spans="1:13" x14ac:dyDescent="0.35">
      <c r="A41" s="15" t="s">
        <v>36</v>
      </c>
      <c r="B41" s="15" t="s">
        <v>37</v>
      </c>
      <c r="C41" s="15" t="s">
        <v>9</v>
      </c>
      <c r="D41" s="16">
        <v>2015088</v>
      </c>
      <c r="E41" s="16">
        <v>635867</v>
      </c>
      <c r="F41" s="16">
        <v>15471</v>
      </c>
      <c r="G41" s="31">
        <f t="shared" si="0"/>
        <v>651338</v>
      </c>
      <c r="H41" s="32">
        <f t="shared" si="1"/>
        <v>32.323054874030319</v>
      </c>
      <c r="I41" s="15">
        <v>100</v>
      </c>
      <c r="J41" s="28">
        <f t="shared" si="2"/>
        <v>2.8572129926656209</v>
      </c>
      <c r="K41" s="28">
        <f t="shared" si="4"/>
        <v>30.332506189203734</v>
      </c>
      <c r="L41" s="29"/>
      <c r="M41" s="29"/>
    </row>
    <row r="42" spans="1:13" x14ac:dyDescent="0.35">
      <c r="A42" s="15" t="s">
        <v>36</v>
      </c>
      <c r="B42" s="15" t="s">
        <v>37</v>
      </c>
      <c r="C42" s="15" t="s">
        <v>10</v>
      </c>
      <c r="D42" s="16">
        <v>1497920</v>
      </c>
      <c r="E42" s="16">
        <v>244423</v>
      </c>
      <c r="F42" s="16">
        <v>8974</v>
      </c>
      <c r="G42" s="31">
        <f t="shared" si="0"/>
        <v>253397</v>
      </c>
      <c r="H42" s="32">
        <f t="shared" si="1"/>
        <v>16.916591006195258</v>
      </c>
      <c r="I42" s="15">
        <v>100</v>
      </c>
      <c r="J42" s="28">
        <f t="shared" si="2"/>
        <v>2.8572129926656209</v>
      </c>
      <c r="K42" s="28">
        <f t="shared" si="4"/>
        <v>14.472899580766752</v>
      </c>
      <c r="L42" s="29"/>
      <c r="M42" s="29"/>
    </row>
    <row r="43" spans="1:13" x14ac:dyDescent="0.35">
      <c r="A43" s="15" t="s">
        <v>36</v>
      </c>
      <c r="B43" s="15" t="s">
        <v>37</v>
      </c>
      <c r="C43" s="15" t="s">
        <v>11</v>
      </c>
      <c r="D43" s="16">
        <v>517168</v>
      </c>
      <c r="E43" s="16">
        <v>391444</v>
      </c>
      <c r="F43" s="16">
        <v>6497</v>
      </c>
      <c r="G43" s="31">
        <f t="shared" si="0"/>
        <v>397941</v>
      </c>
      <c r="H43" s="32">
        <f t="shared" si="1"/>
        <v>76.946176097515703</v>
      </c>
      <c r="I43" s="15">
        <v>100</v>
      </c>
      <c r="J43" s="28">
        <f t="shared" si="2"/>
        <v>2.8572129926656209</v>
      </c>
      <c r="K43" s="28">
        <f t="shared" si="4"/>
        <v>76.268105319292815</v>
      </c>
      <c r="L43" s="29"/>
      <c r="M43" s="29"/>
    </row>
    <row r="44" spans="1:13" x14ac:dyDescent="0.35">
      <c r="A44" s="15" t="s">
        <v>38</v>
      </c>
      <c r="B44" s="15" t="s">
        <v>39</v>
      </c>
      <c r="C44" s="15" t="s">
        <v>9</v>
      </c>
      <c r="D44" s="16">
        <v>6181607</v>
      </c>
      <c r="E44" s="16">
        <v>720832</v>
      </c>
      <c r="F44" s="16">
        <v>6595</v>
      </c>
      <c r="G44" s="31">
        <f t="shared" si="0"/>
        <v>727427</v>
      </c>
      <c r="H44" s="32">
        <f t="shared" si="1"/>
        <v>11.76760347268922</v>
      </c>
      <c r="I44" s="15">
        <v>100</v>
      </c>
      <c r="J44" s="28">
        <f t="shared" si="2"/>
        <v>2.8572129926656209</v>
      </c>
      <c r="K44" s="28">
        <f t="shared" si="4"/>
        <v>9.1724674106280855</v>
      </c>
      <c r="L44" s="29"/>
      <c r="M44" s="29"/>
    </row>
    <row r="45" spans="1:13" x14ac:dyDescent="0.35">
      <c r="A45" s="15" t="s">
        <v>38</v>
      </c>
      <c r="B45" s="15" t="s">
        <v>39</v>
      </c>
      <c r="C45" s="15" t="s">
        <v>10</v>
      </c>
      <c r="D45" s="16">
        <v>4685965</v>
      </c>
      <c r="E45" s="16">
        <v>91021</v>
      </c>
      <c r="F45" s="16">
        <v>4284</v>
      </c>
      <c r="G45" s="31">
        <f t="shared" si="0"/>
        <v>95305</v>
      </c>
      <c r="H45" s="32">
        <f t="shared" si="1"/>
        <v>2.033839347925134</v>
      </c>
      <c r="I45" s="15">
        <v>100</v>
      </c>
      <c r="J45" s="28">
        <f t="shared" si="2"/>
        <v>2.8572129926656209</v>
      </c>
      <c r="K45" s="28">
        <v>0</v>
      </c>
      <c r="L45" s="29"/>
      <c r="M45" s="29"/>
    </row>
    <row r="46" spans="1:13" x14ac:dyDescent="0.35">
      <c r="A46" s="15" t="s">
        <v>38</v>
      </c>
      <c r="B46" s="15" t="s">
        <v>39</v>
      </c>
      <c r="C46" s="15" t="s">
        <v>11</v>
      </c>
      <c r="D46" s="16">
        <v>1495642</v>
      </c>
      <c r="E46" s="16">
        <v>629811</v>
      </c>
      <c r="F46" s="16">
        <v>2311</v>
      </c>
      <c r="G46" s="31">
        <f t="shared" si="0"/>
        <v>632122</v>
      </c>
      <c r="H46" s="32">
        <f t="shared" si="1"/>
        <v>42.264258425478822</v>
      </c>
      <c r="I46" s="15">
        <v>100</v>
      </c>
      <c r="J46" s="28">
        <f t="shared" si="2"/>
        <v>2.8572129926656209</v>
      </c>
      <c r="K46" s="28">
        <f t="shared" ref="K46:K106" si="5">((H46-J46)/(I46-J46))*100</f>
        <v>40.566105468888722</v>
      </c>
      <c r="L46" s="29"/>
      <c r="M46" s="29"/>
    </row>
    <row r="47" spans="1:13" x14ac:dyDescent="0.35">
      <c r="A47" s="15" t="s">
        <v>40</v>
      </c>
      <c r="B47" s="15" t="s">
        <v>41</v>
      </c>
      <c r="C47" s="15" t="s">
        <v>9</v>
      </c>
      <c r="D47" s="16">
        <v>13179911</v>
      </c>
      <c r="E47" s="16">
        <v>4282430</v>
      </c>
      <c r="F47" s="16">
        <v>118936</v>
      </c>
      <c r="G47" s="31">
        <f t="shared" si="0"/>
        <v>4401366</v>
      </c>
      <c r="H47" s="32">
        <f t="shared" si="1"/>
        <v>33.394504712512848</v>
      </c>
      <c r="I47" s="15">
        <v>100</v>
      </c>
      <c r="J47" s="28">
        <f t="shared" si="2"/>
        <v>2.8572129926656209</v>
      </c>
      <c r="K47" s="28">
        <f t="shared" si="5"/>
        <v>31.435470054551384</v>
      </c>
      <c r="L47" s="29"/>
      <c r="M47" s="29"/>
    </row>
    <row r="48" spans="1:13" x14ac:dyDescent="0.35">
      <c r="A48" s="15" t="s">
        <v>40</v>
      </c>
      <c r="B48" s="15" t="s">
        <v>41</v>
      </c>
      <c r="C48" s="15" t="s">
        <v>10</v>
      </c>
      <c r="D48" s="16">
        <v>7864196</v>
      </c>
      <c r="E48" s="16">
        <v>862972</v>
      </c>
      <c r="F48" s="16">
        <v>76418</v>
      </c>
      <c r="G48" s="31">
        <f t="shared" si="0"/>
        <v>939390</v>
      </c>
      <c r="H48" s="32">
        <f t="shared" si="1"/>
        <v>11.945149891991502</v>
      </c>
      <c r="I48" s="15">
        <v>100</v>
      </c>
      <c r="J48" s="28">
        <f t="shared" si="2"/>
        <v>2.8572129926656209</v>
      </c>
      <c r="K48" s="28">
        <f t="shared" si="5"/>
        <v>9.3552359153950686</v>
      </c>
      <c r="L48" s="29"/>
      <c r="M48" s="29"/>
    </row>
    <row r="49" spans="1:13" x14ac:dyDescent="0.35">
      <c r="A49" s="15" t="s">
        <v>40</v>
      </c>
      <c r="B49" s="15" t="s">
        <v>41</v>
      </c>
      <c r="C49" s="15" t="s">
        <v>11</v>
      </c>
      <c r="D49" s="16">
        <v>5315715</v>
      </c>
      <c r="E49" s="16">
        <v>3419458</v>
      </c>
      <c r="F49" s="16">
        <v>42518</v>
      </c>
      <c r="G49" s="31">
        <f t="shared" si="0"/>
        <v>3461976</v>
      </c>
      <c r="H49" s="32">
        <f t="shared" si="1"/>
        <v>65.127193613653105</v>
      </c>
      <c r="I49" s="15">
        <v>100</v>
      </c>
      <c r="J49" s="28">
        <f t="shared" si="2"/>
        <v>2.8572129926656209</v>
      </c>
      <c r="K49" s="28">
        <f t="shared" si="5"/>
        <v>64.101496919463557</v>
      </c>
      <c r="L49" s="29"/>
      <c r="M49" s="29"/>
    </row>
    <row r="50" spans="1:13" x14ac:dyDescent="0.35">
      <c r="A50" s="15" t="s">
        <v>42</v>
      </c>
      <c r="B50" s="15" t="s">
        <v>43</v>
      </c>
      <c r="C50" s="15" t="s">
        <v>9</v>
      </c>
      <c r="D50" s="16">
        <v>7716370</v>
      </c>
      <c r="E50" s="16">
        <v>2765913</v>
      </c>
      <c r="F50" s="16">
        <v>48235</v>
      </c>
      <c r="G50" s="31">
        <f t="shared" si="0"/>
        <v>2814148</v>
      </c>
      <c r="H50" s="32">
        <f t="shared" si="1"/>
        <v>36.469842685096751</v>
      </c>
      <c r="I50" s="15">
        <v>100</v>
      </c>
      <c r="J50" s="28">
        <f t="shared" si="2"/>
        <v>2.8572129926656209</v>
      </c>
      <c r="K50" s="28">
        <f t="shared" si="5"/>
        <v>34.601261429624557</v>
      </c>
      <c r="L50" s="29"/>
      <c r="M50" s="29"/>
    </row>
    <row r="51" spans="1:13" x14ac:dyDescent="0.35">
      <c r="A51" s="15" t="s">
        <v>42</v>
      </c>
      <c r="B51" s="15" t="s">
        <v>43</v>
      </c>
      <c r="C51" s="15" t="s">
        <v>10</v>
      </c>
      <c r="D51" s="16">
        <v>4095674</v>
      </c>
      <c r="E51" s="16">
        <v>1013198</v>
      </c>
      <c r="F51" s="16">
        <v>27320</v>
      </c>
      <c r="G51" s="31">
        <f t="shared" si="0"/>
        <v>1040518</v>
      </c>
      <c r="H51" s="32">
        <f t="shared" si="1"/>
        <v>25.405293487714108</v>
      </c>
      <c r="I51" s="15">
        <v>100</v>
      </c>
      <c r="J51" s="28">
        <f t="shared" si="2"/>
        <v>2.8572129926656209</v>
      </c>
      <c r="K51" s="28">
        <f t="shared" si="5"/>
        <v>23.211276091292383</v>
      </c>
      <c r="L51" s="29"/>
      <c r="M51" s="29"/>
    </row>
    <row r="52" spans="1:13" x14ac:dyDescent="0.35">
      <c r="A52" s="15" t="s">
        <v>42</v>
      </c>
      <c r="B52" s="15" t="s">
        <v>43</v>
      </c>
      <c r="C52" s="15" t="s">
        <v>11</v>
      </c>
      <c r="D52" s="16">
        <v>3620696</v>
      </c>
      <c r="E52" s="16">
        <v>1752715</v>
      </c>
      <c r="F52" s="16">
        <v>20915</v>
      </c>
      <c r="G52" s="31">
        <f t="shared" si="0"/>
        <v>1773630</v>
      </c>
      <c r="H52" s="32">
        <f t="shared" si="1"/>
        <v>48.985885586638588</v>
      </c>
      <c r="I52" s="15">
        <v>100</v>
      </c>
      <c r="J52" s="28">
        <f t="shared" si="2"/>
        <v>2.8572129926656209</v>
      </c>
      <c r="K52" s="28">
        <f t="shared" si="5"/>
        <v>47.485432542191944</v>
      </c>
      <c r="L52" s="29"/>
      <c r="M52" s="29"/>
    </row>
    <row r="53" spans="1:13" x14ac:dyDescent="0.35">
      <c r="A53" s="15" t="s">
        <v>44</v>
      </c>
      <c r="B53" s="15" t="s">
        <v>45</v>
      </c>
      <c r="C53" s="15" t="s">
        <v>9</v>
      </c>
      <c r="D53" s="16">
        <v>10703</v>
      </c>
      <c r="E53" s="16">
        <v>1779</v>
      </c>
      <c r="F53" s="16">
        <v>18</v>
      </c>
      <c r="G53" s="31">
        <f t="shared" si="0"/>
        <v>1797</v>
      </c>
      <c r="H53" s="32">
        <f t="shared" si="1"/>
        <v>16.789685135008874</v>
      </c>
      <c r="I53" s="15">
        <v>100</v>
      </c>
      <c r="J53" s="28">
        <f t="shared" si="2"/>
        <v>2.8572129926656209</v>
      </c>
      <c r="K53" s="28">
        <f t="shared" si="5"/>
        <v>14.342261089638427</v>
      </c>
      <c r="L53" s="29"/>
      <c r="M53" s="29"/>
    </row>
    <row r="54" spans="1:13" x14ac:dyDescent="0.35">
      <c r="A54" s="15" t="s">
        <v>44</v>
      </c>
      <c r="B54" s="15" t="s">
        <v>45</v>
      </c>
      <c r="C54" s="15" t="s">
        <v>10</v>
      </c>
      <c r="D54" s="16">
        <v>2523</v>
      </c>
      <c r="E54" s="16">
        <v>72</v>
      </c>
      <c r="F54" s="16">
        <v>3</v>
      </c>
      <c r="G54" s="31">
        <f t="shared" si="0"/>
        <v>75</v>
      </c>
      <c r="H54" s="32">
        <f t="shared" si="1"/>
        <v>2.9726516052318668</v>
      </c>
      <c r="I54" s="15">
        <v>100</v>
      </c>
      <c r="J54" s="28">
        <f t="shared" si="2"/>
        <v>2.8572129926656209</v>
      </c>
      <c r="K54" s="28">
        <f t="shared" si="5"/>
        <v>0.11883395167314907</v>
      </c>
      <c r="L54" s="29"/>
      <c r="M54" s="29"/>
    </row>
    <row r="55" spans="1:13" x14ac:dyDescent="0.35">
      <c r="A55" s="15" t="s">
        <v>44</v>
      </c>
      <c r="B55" s="15" t="s">
        <v>45</v>
      </c>
      <c r="C55" s="15" t="s">
        <v>11</v>
      </c>
      <c r="D55" s="16">
        <v>8180</v>
      </c>
      <c r="E55" s="16">
        <v>1707</v>
      </c>
      <c r="F55" s="16">
        <v>15</v>
      </c>
      <c r="G55" s="31">
        <f t="shared" si="0"/>
        <v>1722</v>
      </c>
      <c r="H55" s="32">
        <f t="shared" si="1"/>
        <v>21.051344743276285</v>
      </c>
      <c r="I55" s="15">
        <v>100</v>
      </c>
      <c r="J55" s="28">
        <f t="shared" si="2"/>
        <v>2.8572129926656209</v>
      </c>
      <c r="K55" s="28">
        <f t="shared" si="5"/>
        <v>18.729266794905719</v>
      </c>
      <c r="L55" s="29"/>
      <c r="M55" s="29"/>
    </row>
    <row r="56" spans="1:13" x14ac:dyDescent="0.35">
      <c r="A56" s="15" t="s">
        <v>46</v>
      </c>
      <c r="B56" s="15" t="s">
        <v>47</v>
      </c>
      <c r="C56" s="15" t="s">
        <v>9</v>
      </c>
      <c r="D56" s="16">
        <v>14967597</v>
      </c>
      <c r="E56" s="16">
        <v>2717504</v>
      </c>
      <c r="F56" s="16">
        <v>52252</v>
      </c>
      <c r="G56" s="31">
        <f t="shared" si="0"/>
        <v>2769756</v>
      </c>
      <c r="H56" s="32">
        <f t="shared" si="1"/>
        <v>18.505014532392874</v>
      </c>
      <c r="I56" s="15">
        <v>100</v>
      </c>
      <c r="J56" s="28">
        <f t="shared" si="2"/>
        <v>2.8572129926656209</v>
      </c>
      <c r="K56" s="28">
        <f t="shared" si="5"/>
        <v>16.108042626516188</v>
      </c>
      <c r="L56" s="29"/>
      <c r="M56" s="29"/>
    </row>
    <row r="57" spans="1:13" x14ac:dyDescent="0.35">
      <c r="A57" s="15" t="s">
        <v>46</v>
      </c>
      <c r="B57" s="15" t="s">
        <v>47</v>
      </c>
      <c r="C57" s="15" t="s">
        <v>10</v>
      </c>
      <c r="D57" s="16">
        <v>11122365</v>
      </c>
      <c r="E57" s="16">
        <v>391348</v>
      </c>
      <c r="F57" s="16">
        <v>47087</v>
      </c>
      <c r="G57" s="31">
        <f t="shared" si="0"/>
        <v>438435</v>
      </c>
      <c r="H57" s="32">
        <f t="shared" si="1"/>
        <v>3.9419224238729802</v>
      </c>
      <c r="I57" s="15">
        <v>100</v>
      </c>
      <c r="J57" s="28">
        <f t="shared" si="2"/>
        <v>2.8572129926656209</v>
      </c>
      <c r="K57" s="28">
        <f t="shared" si="5"/>
        <v>1.1166134559485745</v>
      </c>
      <c r="L57" s="29"/>
      <c r="M57" s="29"/>
    </row>
    <row r="58" spans="1:13" x14ac:dyDescent="0.35">
      <c r="A58" s="15" t="s">
        <v>46</v>
      </c>
      <c r="B58" s="15" t="s">
        <v>47</v>
      </c>
      <c r="C58" s="15" t="s">
        <v>11</v>
      </c>
      <c r="D58" s="16">
        <v>3845232</v>
      </c>
      <c r="E58" s="16">
        <v>2326156</v>
      </c>
      <c r="F58" s="16">
        <v>5165</v>
      </c>
      <c r="G58" s="31">
        <f t="shared" si="0"/>
        <v>2331321</v>
      </c>
      <c r="H58" s="32">
        <f t="shared" si="1"/>
        <v>60.628877529366243</v>
      </c>
      <c r="I58" s="15">
        <v>100</v>
      </c>
      <c r="J58" s="28">
        <f t="shared" si="2"/>
        <v>2.8572129926656209</v>
      </c>
      <c r="K58" s="28">
        <f t="shared" si="5"/>
        <v>59.470874077700486</v>
      </c>
      <c r="L58" s="29"/>
      <c r="M58" s="29"/>
    </row>
    <row r="59" spans="1:13" x14ac:dyDescent="0.35">
      <c r="A59" s="15" t="s">
        <v>48</v>
      </c>
      <c r="B59" s="15" t="s">
        <v>49</v>
      </c>
      <c r="C59" s="15" t="s">
        <v>9</v>
      </c>
      <c r="D59" s="16">
        <v>23830580</v>
      </c>
      <c r="E59" s="16">
        <v>10335795</v>
      </c>
      <c r="F59" s="16">
        <v>159887</v>
      </c>
      <c r="G59" s="31">
        <f t="shared" si="0"/>
        <v>10495682</v>
      </c>
      <c r="H59" s="32">
        <f t="shared" si="1"/>
        <v>44.042914608037236</v>
      </c>
      <c r="I59" s="15">
        <v>100</v>
      </c>
      <c r="J59" s="28">
        <f t="shared" si="2"/>
        <v>2.8572129926656209</v>
      </c>
      <c r="K59" s="28">
        <f t="shared" si="5"/>
        <v>42.397076390511685</v>
      </c>
      <c r="L59" s="29"/>
      <c r="M59" s="29"/>
    </row>
    <row r="60" spans="1:13" x14ac:dyDescent="0.35">
      <c r="A60" s="15" t="s">
        <v>48</v>
      </c>
      <c r="B60" s="15" t="s">
        <v>49</v>
      </c>
      <c r="C60" s="15" t="s">
        <v>10</v>
      </c>
      <c r="D60" s="16">
        <v>13016652</v>
      </c>
      <c r="E60" s="16">
        <v>2326765</v>
      </c>
      <c r="F60" s="16">
        <v>136215</v>
      </c>
      <c r="G60" s="31">
        <f t="shared" si="0"/>
        <v>2462980</v>
      </c>
      <c r="H60" s="32">
        <f t="shared" si="1"/>
        <v>18.921762677530289</v>
      </c>
      <c r="I60" s="15">
        <v>100</v>
      </c>
      <c r="J60" s="28">
        <f t="shared" si="2"/>
        <v>2.8572129926656209</v>
      </c>
      <c r="K60" s="28">
        <f t="shared" si="5"/>
        <v>16.537048379775001</v>
      </c>
      <c r="L60" s="29"/>
      <c r="M60" s="29"/>
    </row>
    <row r="61" spans="1:13" x14ac:dyDescent="0.35">
      <c r="A61" s="15" t="s">
        <v>48</v>
      </c>
      <c r="B61" s="15" t="s">
        <v>49</v>
      </c>
      <c r="C61" s="15" t="s">
        <v>11</v>
      </c>
      <c r="D61" s="16">
        <v>10813928</v>
      </c>
      <c r="E61" s="16">
        <v>8009030</v>
      </c>
      <c r="F61" s="16">
        <v>23672</v>
      </c>
      <c r="G61" s="31">
        <f t="shared" si="0"/>
        <v>8032702</v>
      </c>
      <c r="H61" s="32">
        <f t="shared" si="1"/>
        <v>74.281075294749513</v>
      </c>
      <c r="I61" s="15">
        <v>100</v>
      </c>
      <c r="J61" s="28">
        <f t="shared" si="2"/>
        <v>2.8572129926656209</v>
      </c>
      <c r="K61" s="28">
        <f t="shared" si="5"/>
        <v>73.524617218045549</v>
      </c>
      <c r="L61" s="29"/>
      <c r="M61" s="29"/>
    </row>
    <row r="62" spans="1:13" x14ac:dyDescent="0.35">
      <c r="A62" s="15" t="s">
        <v>50</v>
      </c>
      <c r="B62" s="15" t="s">
        <v>51</v>
      </c>
      <c r="C62" s="15" t="s">
        <v>9</v>
      </c>
      <c r="D62" s="16">
        <v>554713</v>
      </c>
      <c r="E62" s="16">
        <v>153084</v>
      </c>
      <c r="F62" s="16">
        <v>1222</v>
      </c>
      <c r="G62" s="31">
        <f t="shared" si="0"/>
        <v>154306</v>
      </c>
      <c r="H62" s="32">
        <f t="shared" si="1"/>
        <v>27.817267668145512</v>
      </c>
      <c r="I62" s="15">
        <v>100</v>
      </c>
      <c r="J62" s="28">
        <f t="shared" si="2"/>
        <v>2.8572129926656209</v>
      </c>
      <c r="K62" s="28">
        <f t="shared" si="5"/>
        <v>25.694192481419524</v>
      </c>
      <c r="L62" s="29"/>
      <c r="M62" s="29"/>
    </row>
    <row r="63" spans="1:13" x14ac:dyDescent="0.35">
      <c r="A63" s="15" t="s">
        <v>50</v>
      </c>
      <c r="B63" s="15" t="s">
        <v>51</v>
      </c>
      <c r="C63" s="15" t="s">
        <v>10</v>
      </c>
      <c r="D63" s="16">
        <v>383313</v>
      </c>
      <c r="E63" s="16">
        <v>56415</v>
      </c>
      <c r="F63" s="16">
        <v>695</v>
      </c>
      <c r="G63" s="31">
        <f t="shared" si="0"/>
        <v>57110</v>
      </c>
      <c r="H63" s="32">
        <f t="shared" si="1"/>
        <v>14.899051167061906</v>
      </c>
      <c r="I63" s="15">
        <v>100</v>
      </c>
      <c r="J63" s="28">
        <f t="shared" si="2"/>
        <v>2.8572129926656209</v>
      </c>
      <c r="K63" s="28">
        <f t="shared" si="5"/>
        <v>12.396018835126805</v>
      </c>
      <c r="L63" s="29"/>
      <c r="M63" s="29"/>
    </row>
    <row r="64" spans="1:13" x14ac:dyDescent="0.35">
      <c r="A64" s="15" t="s">
        <v>50</v>
      </c>
      <c r="B64" s="15" t="s">
        <v>51</v>
      </c>
      <c r="C64" s="15" t="s">
        <v>11</v>
      </c>
      <c r="D64" s="16">
        <v>171400</v>
      </c>
      <c r="E64" s="16">
        <v>96669</v>
      </c>
      <c r="F64" s="16">
        <v>527</v>
      </c>
      <c r="G64" s="31">
        <f t="shared" si="0"/>
        <v>97196</v>
      </c>
      <c r="H64" s="32">
        <f t="shared" si="1"/>
        <v>56.7071178529755</v>
      </c>
      <c r="I64" s="15">
        <v>100</v>
      </c>
      <c r="J64" s="28">
        <f t="shared" si="2"/>
        <v>2.8572129926656209</v>
      </c>
      <c r="K64" s="28">
        <f t="shared" si="5"/>
        <v>55.433765613749742</v>
      </c>
      <c r="L64" s="29"/>
      <c r="M64" s="29"/>
    </row>
    <row r="65" spans="1:13" x14ac:dyDescent="0.35">
      <c r="A65" s="15" t="s">
        <v>52</v>
      </c>
      <c r="B65" s="15" t="s">
        <v>53</v>
      </c>
      <c r="C65" s="15" t="s">
        <v>9</v>
      </c>
      <c r="D65" s="16">
        <v>538299</v>
      </c>
      <c r="E65" s="16">
        <v>63768</v>
      </c>
      <c r="F65" s="16">
        <v>991</v>
      </c>
      <c r="G65" s="31">
        <f t="shared" si="0"/>
        <v>64759</v>
      </c>
      <c r="H65" s="32">
        <f t="shared" si="1"/>
        <v>12.030302861420882</v>
      </c>
      <c r="I65" s="15">
        <v>100</v>
      </c>
      <c r="J65" s="28">
        <f t="shared" si="2"/>
        <v>2.8572129926656209</v>
      </c>
      <c r="K65" s="28">
        <f t="shared" si="5"/>
        <v>9.4428934472125903</v>
      </c>
      <c r="L65" s="29"/>
      <c r="M65" s="29"/>
    </row>
    <row r="66" spans="1:13" x14ac:dyDescent="0.35">
      <c r="A66" s="15" t="s">
        <v>52</v>
      </c>
      <c r="B66" s="15" t="s">
        <v>53</v>
      </c>
      <c r="C66" s="15" t="s">
        <v>10</v>
      </c>
      <c r="D66" s="16">
        <v>422197</v>
      </c>
      <c r="E66" s="16">
        <v>10783</v>
      </c>
      <c r="F66" s="16">
        <v>549</v>
      </c>
      <c r="G66" s="31">
        <f t="shared" si="0"/>
        <v>11332</v>
      </c>
      <c r="H66" s="32">
        <f t="shared" si="1"/>
        <v>2.6840550738162516</v>
      </c>
      <c r="I66" s="15">
        <v>100</v>
      </c>
      <c r="J66" s="28">
        <f t="shared" si="2"/>
        <v>2.8572129926656209</v>
      </c>
      <c r="K66" s="28">
        <f t="shared" si="5"/>
        <v>-0.17825092750972407</v>
      </c>
      <c r="L66" s="29"/>
      <c r="M66" s="29"/>
    </row>
    <row r="67" spans="1:13" x14ac:dyDescent="0.35">
      <c r="A67" s="15" t="s">
        <v>52</v>
      </c>
      <c r="B67" s="15" t="s">
        <v>53</v>
      </c>
      <c r="C67" s="15" t="s">
        <v>11</v>
      </c>
      <c r="D67" s="16">
        <v>116102</v>
      </c>
      <c r="E67" s="16">
        <v>52985</v>
      </c>
      <c r="F67" s="16">
        <v>442</v>
      </c>
      <c r="G67" s="31">
        <f t="shared" si="0"/>
        <v>53427</v>
      </c>
      <c r="H67" s="32">
        <f t="shared" si="1"/>
        <v>46.017295137034672</v>
      </c>
      <c r="I67" s="15">
        <v>100</v>
      </c>
      <c r="J67" s="28">
        <f t="shared" si="2"/>
        <v>2.8572129926656209</v>
      </c>
      <c r="K67" s="28">
        <f t="shared" si="5"/>
        <v>44.429528402464328</v>
      </c>
      <c r="L67" s="29"/>
      <c r="M67" s="29"/>
    </row>
    <row r="68" spans="1:13" x14ac:dyDescent="0.35">
      <c r="A68" s="15" t="s">
        <v>54</v>
      </c>
      <c r="B68" s="15" t="s">
        <v>55</v>
      </c>
      <c r="C68" s="15" t="s">
        <v>9</v>
      </c>
      <c r="D68" s="16">
        <v>221077</v>
      </c>
      <c r="E68" s="16">
        <v>116166</v>
      </c>
      <c r="F68" s="16">
        <v>211</v>
      </c>
      <c r="G68" s="31">
        <f t="shared" si="0"/>
        <v>116377</v>
      </c>
      <c r="H68" s="32">
        <f t="shared" si="1"/>
        <v>52.640935058825654</v>
      </c>
      <c r="I68" s="15">
        <v>100</v>
      </c>
      <c r="J68" s="28">
        <f t="shared" si="2"/>
        <v>2.8572129926656209</v>
      </c>
      <c r="K68" s="28">
        <f t="shared" si="5"/>
        <v>51.247986185944313</v>
      </c>
      <c r="L68" s="29"/>
      <c r="M68" s="29"/>
    </row>
    <row r="69" spans="1:13" x14ac:dyDescent="0.35">
      <c r="A69" s="15" t="s">
        <v>54</v>
      </c>
      <c r="B69" s="15" t="s">
        <v>55</v>
      </c>
      <c r="C69" s="15" t="s">
        <v>10</v>
      </c>
      <c r="D69" s="16">
        <v>104874</v>
      </c>
      <c r="E69" s="16">
        <v>18800</v>
      </c>
      <c r="F69" s="16">
        <v>78</v>
      </c>
      <c r="G69" s="31">
        <f t="shared" si="0"/>
        <v>18878</v>
      </c>
      <c r="H69" s="32">
        <f t="shared" si="1"/>
        <v>18.00064839712417</v>
      </c>
      <c r="I69" s="15">
        <v>100</v>
      </c>
      <c r="J69" s="28">
        <f t="shared" si="2"/>
        <v>2.8572129926656209</v>
      </c>
      <c r="K69" s="28">
        <f t="shared" si="5"/>
        <v>15.588841818297022</v>
      </c>
      <c r="L69" s="29"/>
      <c r="M69" s="29"/>
    </row>
    <row r="70" spans="1:13" x14ac:dyDescent="0.35">
      <c r="A70" s="15" t="s">
        <v>54</v>
      </c>
      <c r="B70" s="15" t="s">
        <v>55</v>
      </c>
      <c r="C70" s="15" t="s">
        <v>11</v>
      </c>
      <c r="D70" s="16">
        <v>116203</v>
      </c>
      <c r="E70" s="16">
        <v>97366</v>
      </c>
      <c r="F70" s="16">
        <v>133</v>
      </c>
      <c r="G70" s="31">
        <f t="shared" si="0"/>
        <v>97499</v>
      </c>
      <c r="H70" s="32">
        <f t="shared" si="1"/>
        <v>83.904030016436749</v>
      </c>
      <c r="I70" s="15">
        <v>100</v>
      </c>
      <c r="J70" s="28">
        <f t="shared" si="2"/>
        <v>2.8572129926656209</v>
      </c>
      <c r="K70" s="28">
        <f t="shared" si="5"/>
        <v>83.430607171741954</v>
      </c>
      <c r="L70" s="29"/>
      <c r="M70" s="29"/>
    </row>
    <row r="71" spans="1:13" x14ac:dyDescent="0.35">
      <c r="A71" s="15" t="s">
        <v>56</v>
      </c>
      <c r="B71" s="15" t="s">
        <v>57</v>
      </c>
      <c r="C71" s="15" t="s">
        <v>9</v>
      </c>
      <c r="D71" s="16">
        <v>399965</v>
      </c>
      <c r="E71" s="16">
        <v>79824</v>
      </c>
      <c r="F71" s="16">
        <v>402</v>
      </c>
      <c r="G71" s="31">
        <f t="shared" si="0"/>
        <v>80226</v>
      </c>
      <c r="H71" s="32">
        <f t="shared" si="1"/>
        <v>20.058255097321016</v>
      </c>
      <c r="I71" s="15">
        <v>100</v>
      </c>
      <c r="J71" s="28">
        <f t="shared" si="2"/>
        <v>2.8572129926656209</v>
      </c>
      <c r="K71" s="28">
        <f t="shared" si="5"/>
        <v>17.706967891869006</v>
      </c>
      <c r="L71" s="29"/>
      <c r="M71" s="29"/>
    </row>
    <row r="72" spans="1:13" x14ac:dyDescent="0.35">
      <c r="A72" s="15" t="s">
        <v>56</v>
      </c>
      <c r="B72" s="15" t="s">
        <v>57</v>
      </c>
      <c r="C72" s="15" t="s">
        <v>10</v>
      </c>
      <c r="D72" s="16">
        <v>284911</v>
      </c>
      <c r="E72" s="16">
        <v>19136</v>
      </c>
      <c r="F72" s="16">
        <v>187</v>
      </c>
      <c r="G72" s="31">
        <f t="shared" si="0"/>
        <v>19323</v>
      </c>
      <c r="H72" s="32">
        <f t="shared" si="1"/>
        <v>6.7821179245448571</v>
      </c>
      <c r="I72" s="15">
        <v>100</v>
      </c>
      <c r="J72" s="28">
        <f t="shared" si="2"/>
        <v>2.8572129926656209</v>
      </c>
      <c r="K72" s="28">
        <f t="shared" si="5"/>
        <v>4.0403462292912202</v>
      </c>
      <c r="L72" s="29"/>
      <c r="M72" s="29"/>
    </row>
    <row r="73" spans="1:13" x14ac:dyDescent="0.35">
      <c r="A73" s="15" t="s">
        <v>56</v>
      </c>
      <c r="B73" s="15" t="s">
        <v>57</v>
      </c>
      <c r="C73" s="15" t="s">
        <v>11</v>
      </c>
      <c r="D73" s="16">
        <v>115054</v>
      </c>
      <c r="E73" s="16">
        <v>60688</v>
      </c>
      <c r="F73" s="16">
        <v>215</v>
      </c>
      <c r="G73" s="31">
        <f t="shared" si="0"/>
        <v>60903</v>
      </c>
      <c r="H73" s="32">
        <f t="shared" si="1"/>
        <v>52.934274340744345</v>
      </c>
      <c r="I73" s="15">
        <v>100</v>
      </c>
      <c r="J73" s="28">
        <f t="shared" si="2"/>
        <v>2.8572129926656209</v>
      </c>
      <c r="K73" s="28">
        <f t="shared" si="5"/>
        <v>51.549953311817021</v>
      </c>
      <c r="L73" s="29"/>
      <c r="M73" s="29"/>
    </row>
    <row r="74" spans="1:13" x14ac:dyDescent="0.35">
      <c r="A74" s="15" t="s">
        <v>58</v>
      </c>
      <c r="B74" s="15" t="s">
        <v>59</v>
      </c>
      <c r="C74" s="15" t="s">
        <v>9</v>
      </c>
      <c r="D74" s="16">
        <v>3340538</v>
      </c>
      <c r="E74" s="16">
        <v>3003996</v>
      </c>
      <c r="F74" s="16">
        <v>3017</v>
      </c>
      <c r="G74" s="31">
        <f t="shared" si="0"/>
        <v>3007013</v>
      </c>
      <c r="H74" s="32">
        <f t="shared" si="1"/>
        <v>90.015829785501623</v>
      </c>
      <c r="I74" s="15">
        <v>100</v>
      </c>
      <c r="J74" s="28">
        <f t="shared" si="2"/>
        <v>2.8572129926656209</v>
      </c>
      <c r="K74" s="28">
        <f t="shared" si="5"/>
        <v>89.722170299947678</v>
      </c>
      <c r="L74" s="29"/>
      <c r="M74" s="29"/>
    </row>
    <row r="75" spans="1:13" x14ac:dyDescent="0.35">
      <c r="A75" s="15" t="s">
        <v>58</v>
      </c>
      <c r="B75" s="15" t="s">
        <v>59</v>
      </c>
      <c r="C75" s="15" t="s">
        <v>10</v>
      </c>
      <c r="D75" s="16">
        <v>79115</v>
      </c>
      <c r="E75" s="16">
        <v>59510</v>
      </c>
      <c r="F75" s="16">
        <v>65</v>
      </c>
      <c r="G75" s="31">
        <f t="shared" si="0"/>
        <v>59575</v>
      </c>
      <c r="H75" s="32">
        <f t="shared" si="1"/>
        <v>75.301775895847811</v>
      </c>
      <c r="I75" s="15">
        <v>100</v>
      </c>
      <c r="J75" s="28">
        <f t="shared" si="2"/>
        <v>2.8572129926656209</v>
      </c>
      <c r="K75" s="28">
        <f t="shared" si="5"/>
        <v>74.575339183662251</v>
      </c>
      <c r="L75" s="29"/>
      <c r="M75" s="29"/>
    </row>
    <row r="76" spans="1:13" x14ac:dyDescent="0.35">
      <c r="A76" s="15" t="s">
        <v>58</v>
      </c>
      <c r="B76" s="15" t="s">
        <v>59</v>
      </c>
      <c r="C76" s="15" t="s">
        <v>11</v>
      </c>
      <c r="D76" s="16">
        <v>3261423</v>
      </c>
      <c r="E76" s="16">
        <v>2944486</v>
      </c>
      <c r="F76" s="16">
        <v>2952</v>
      </c>
      <c r="G76" s="31">
        <f t="shared" si="0"/>
        <v>2947438</v>
      </c>
      <c r="H76" s="32">
        <f t="shared" si="1"/>
        <v>90.37276060173734</v>
      </c>
      <c r="I76" s="15">
        <v>100</v>
      </c>
      <c r="J76" s="28">
        <f t="shared" si="2"/>
        <v>2.8572129926656209</v>
      </c>
      <c r="K76" s="28">
        <f t="shared" si="5"/>
        <v>90.089599346644448</v>
      </c>
      <c r="L76" s="29"/>
      <c r="M76" s="29"/>
    </row>
    <row r="77" spans="1:13" x14ac:dyDescent="0.35">
      <c r="A77" s="15" t="s">
        <v>60</v>
      </c>
      <c r="B77" s="15" t="s">
        <v>61</v>
      </c>
      <c r="C77" s="15" t="s">
        <v>9</v>
      </c>
      <c r="D77" s="16">
        <v>9661085</v>
      </c>
      <c r="E77" s="16">
        <v>949203</v>
      </c>
      <c r="F77" s="16">
        <v>14920</v>
      </c>
      <c r="G77" s="31">
        <f t="shared" si="0"/>
        <v>964123</v>
      </c>
      <c r="H77" s="32">
        <f t="shared" si="1"/>
        <v>9.9794484780953692</v>
      </c>
      <c r="I77" s="15">
        <v>100</v>
      </c>
      <c r="J77" s="28">
        <f t="shared" si="2"/>
        <v>2.8572129926656209</v>
      </c>
      <c r="K77" s="28">
        <f t="shared" si="5"/>
        <v>7.3317182930854266</v>
      </c>
      <c r="L77" s="29"/>
      <c r="M77" s="29"/>
    </row>
    <row r="78" spans="1:13" x14ac:dyDescent="0.35">
      <c r="A78" s="15" t="s">
        <v>60</v>
      </c>
      <c r="B78" s="15" t="s">
        <v>61</v>
      </c>
      <c r="C78" s="15" t="s">
        <v>10</v>
      </c>
      <c r="D78" s="16">
        <v>8144012</v>
      </c>
      <c r="E78" s="16">
        <v>249134</v>
      </c>
      <c r="F78" s="16">
        <v>11631</v>
      </c>
      <c r="G78" s="31">
        <f t="shared" si="0"/>
        <v>260765</v>
      </c>
      <c r="H78" s="32">
        <f t="shared" si="1"/>
        <v>3.2019230816457536</v>
      </c>
      <c r="I78" s="15">
        <v>100</v>
      </c>
      <c r="J78" s="28">
        <f t="shared" si="2"/>
        <v>2.8572129926656209</v>
      </c>
      <c r="K78" s="28">
        <f t="shared" si="5"/>
        <v>0.35484887720393149</v>
      </c>
      <c r="L78" s="29"/>
      <c r="M78" s="29"/>
    </row>
    <row r="79" spans="1:13" x14ac:dyDescent="0.35">
      <c r="A79" s="15" t="s">
        <v>60</v>
      </c>
      <c r="B79" s="15" t="s">
        <v>61</v>
      </c>
      <c r="C79" s="15" t="s">
        <v>11</v>
      </c>
      <c r="D79" s="16">
        <v>1517073</v>
      </c>
      <c r="E79" s="16">
        <v>700069</v>
      </c>
      <c r="F79" s="16">
        <v>3289</v>
      </c>
      <c r="G79" s="31">
        <f t="shared" si="0"/>
        <v>703358</v>
      </c>
      <c r="H79" s="32">
        <f t="shared" si="1"/>
        <v>46.362831584241498</v>
      </c>
      <c r="I79" s="15">
        <v>100</v>
      </c>
      <c r="J79" s="28">
        <f t="shared" si="2"/>
        <v>2.8572129926656209</v>
      </c>
      <c r="K79" s="28">
        <f t="shared" si="5"/>
        <v>44.785227943162838</v>
      </c>
      <c r="L79" s="29"/>
      <c r="M79" s="29"/>
    </row>
    <row r="80" spans="1:13" x14ac:dyDescent="0.35">
      <c r="A80" s="15" t="s">
        <v>62</v>
      </c>
      <c r="B80" s="15" t="s">
        <v>63</v>
      </c>
      <c r="C80" s="15" t="s">
        <v>9</v>
      </c>
      <c r="D80" s="16">
        <v>301276</v>
      </c>
      <c r="E80" s="16">
        <v>212517</v>
      </c>
      <c r="F80" s="16">
        <v>179</v>
      </c>
      <c r="G80" s="31">
        <f t="shared" si="0"/>
        <v>212696</v>
      </c>
      <c r="H80" s="32">
        <f t="shared" si="1"/>
        <v>70.598388188903201</v>
      </c>
      <c r="I80" s="15">
        <v>100</v>
      </c>
      <c r="J80" s="28">
        <f t="shared" si="2"/>
        <v>2.8572129926656209</v>
      </c>
      <c r="K80" s="28">
        <f t="shared" si="5"/>
        <v>69.733613048514925</v>
      </c>
      <c r="L80" s="29"/>
      <c r="M80" s="29"/>
    </row>
    <row r="81" spans="1:13" x14ac:dyDescent="0.35">
      <c r="A81" s="15" t="s">
        <v>62</v>
      </c>
      <c r="B81" s="15" t="s">
        <v>63</v>
      </c>
      <c r="C81" s="15" t="s">
        <v>10</v>
      </c>
      <c r="D81" s="16">
        <v>95133</v>
      </c>
      <c r="E81" s="16">
        <v>50328</v>
      </c>
      <c r="F81" s="16">
        <v>53</v>
      </c>
      <c r="G81" s="31">
        <f t="shared" si="0"/>
        <v>50381</v>
      </c>
      <c r="H81" s="32">
        <f t="shared" si="1"/>
        <v>52.958489693376642</v>
      </c>
      <c r="I81" s="15">
        <v>100</v>
      </c>
      <c r="J81" s="28">
        <f t="shared" si="2"/>
        <v>2.8572129926656209</v>
      </c>
      <c r="K81" s="28">
        <f t="shared" si="5"/>
        <v>51.574880898700513</v>
      </c>
      <c r="L81" s="29"/>
      <c r="M81" s="29"/>
    </row>
    <row r="82" spans="1:13" x14ac:dyDescent="0.35">
      <c r="A82" s="15" t="s">
        <v>62</v>
      </c>
      <c r="B82" s="15" t="s">
        <v>63</v>
      </c>
      <c r="C82" s="15" t="s">
        <v>11</v>
      </c>
      <c r="D82" s="16">
        <v>206143</v>
      </c>
      <c r="E82" s="16">
        <v>162189</v>
      </c>
      <c r="F82" s="16">
        <v>126</v>
      </c>
      <c r="G82" s="31">
        <f t="shared" si="0"/>
        <v>162315</v>
      </c>
      <c r="H82" s="32">
        <f t="shared" si="1"/>
        <v>78.739030672882421</v>
      </c>
      <c r="I82" s="15">
        <v>100</v>
      </c>
      <c r="J82" s="28">
        <f t="shared" si="2"/>
        <v>2.8572129926656209</v>
      </c>
      <c r="K82" s="28">
        <f t="shared" si="5"/>
        <v>78.113692244065064</v>
      </c>
      <c r="L82" s="29"/>
      <c r="M82" s="29"/>
    </row>
    <row r="83" spans="1:13" x14ac:dyDescent="0.35">
      <c r="A83" s="15" t="s">
        <v>64</v>
      </c>
      <c r="B83" s="15" t="s">
        <v>65</v>
      </c>
      <c r="C83" s="15" t="s">
        <v>9</v>
      </c>
      <c r="D83" s="16">
        <v>5409699</v>
      </c>
      <c r="E83" s="16">
        <v>2949753</v>
      </c>
      <c r="F83" s="16">
        <v>75041</v>
      </c>
      <c r="G83" s="31">
        <f t="shared" si="0"/>
        <v>3024794</v>
      </c>
      <c r="H83" s="32">
        <f t="shared" si="1"/>
        <v>55.914275452294113</v>
      </c>
      <c r="I83" s="15">
        <v>100</v>
      </c>
      <c r="J83" s="28">
        <f t="shared" si="2"/>
        <v>2.8572129926656209</v>
      </c>
      <c r="K83" s="28">
        <f t="shared" si="5"/>
        <v>54.617603729675402</v>
      </c>
      <c r="L83" s="29"/>
      <c r="M83" s="29"/>
    </row>
    <row r="84" spans="1:13" x14ac:dyDescent="0.35">
      <c r="A84" s="15" t="s">
        <v>64</v>
      </c>
      <c r="B84" s="15" t="s">
        <v>65</v>
      </c>
      <c r="C84" s="15" t="s">
        <v>10</v>
      </c>
      <c r="D84" s="16">
        <v>3315632</v>
      </c>
      <c r="E84" s="16">
        <v>1288131</v>
      </c>
      <c r="F84" s="16">
        <v>58333</v>
      </c>
      <c r="G84" s="31">
        <f t="shared" si="0"/>
        <v>1346464</v>
      </c>
      <c r="H84" s="32">
        <f t="shared" si="1"/>
        <v>40.609573076867392</v>
      </c>
      <c r="I84" s="15">
        <v>100</v>
      </c>
      <c r="J84" s="28">
        <f t="shared" si="2"/>
        <v>2.8572129926656209</v>
      </c>
      <c r="K84" s="28">
        <f t="shared" si="5"/>
        <v>38.862751674348637</v>
      </c>
      <c r="L84" s="29"/>
      <c r="M84" s="29"/>
    </row>
    <row r="85" spans="1:13" x14ac:dyDescent="0.35">
      <c r="A85" s="15" t="s">
        <v>64</v>
      </c>
      <c r="B85" s="15" t="s">
        <v>65</v>
      </c>
      <c r="C85" s="15" t="s">
        <v>11</v>
      </c>
      <c r="D85" s="16">
        <v>2094067</v>
      </c>
      <c r="E85" s="16">
        <v>1661622</v>
      </c>
      <c r="F85" s="16">
        <v>16708</v>
      </c>
      <c r="G85" s="31">
        <f t="shared" si="0"/>
        <v>1678330</v>
      </c>
      <c r="H85" s="32">
        <f t="shared" si="1"/>
        <v>80.14691029465628</v>
      </c>
      <c r="I85" s="15">
        <v>100</v>
      </c>
      <c r="J85" s="28">
        <f t="shared" si="2"/>
        <v>2.8572129926656209</v>
      </c>
      <c r="K85" s="28">
        <f t="shared" si="5"/>
        <v>79.56298113637115</v>
      </c>
      <c r="L85" s="29"/>
      <c r="M85" s="29"/>
    </row>
    <row r="86" spans="1:13" x14ac:dyDescent="0.35">
      <c r="A86" s="15" t="s">
        <v>66</v>
      </c>
      <c r="B86" s="15" t="s">
        <v>67</v>
      </c>
      <c r="C86" s="15" t="s">
        <v>9</v>
      </c>
      <c r="D86" s="16">
        <v>12581303</v>
      </c>
      <c r="E86" s="16">
        <v>2873314</v>
      </c>
      <c r="F86" s="16">
        <v>12145</v>
      </c>
      <c r="G86" s="31">
        <f t="shared" si="0"/>
        <v>2885459</v>
      </c>
      <c r="H86" s="32">
        <f t="shared" si="1"/>
        <v>22.934500504439008</v>
      </c>
      <c r="I86" s="15">
        <v>100</v>
      </c>
      <c r="J86" s="28">
        <f t="shared" si="2"/>
        <v>2.8572129926656209</v>
      </c>
      <c r="K86" s="28">
        <f t="shared" si="5"/>
        <v>20.667810889816792</v>
      </c>
      <c r="L86" s="29"/>
      <c r="M86" s="29"/>
    </row>
    <row r="87" spans="1:13" x14ac:dyDescent="0.35">
      <c r="A87" s="15" t="s">
        <v>66</v>
      </c>
      <c r="B87" s="15" t="s">
        <v>67</v>
      </c>
      <c r="C87" s="15" t="s">
        <v>10</v>
      </c>
      <c r="D87" s="16">
        <v>9490363</v>
      </c>
      <c r="E87" s="16">
        <v>728987</v>
      </c>
      <c r="F87" s="16">
        <v>6928</v>
      </c>
      <c r="G87" s="31">
        <f t="shared" si="0"/>
        <v>735915</v>
      </c>
      <c r="H87" s="32">
        <f t="shared" si="1"/>
        <v>7.7543398498034266</v>
      </c>
      <c r="I87" s="15">
        <v>100</v>
      </c>
      <c r="J87" s="28">
        <f t="shared" si="2"/>
        <v>2.8572129926656209</v>
      </c>
      <c r="K87" s="28">
        <f t="shared" si="5"/>
        <v>5.0411636396308745</v>
      </c>
      <c r="L87" s="29"/>
      <c r="M87" s="29"/>
    </row>
    <row r="88" spans="1:13" x14ac:dyDescent="0.35">
      <c r="A88" s="15" t="s">
        <v>66</v>
      </c>
      <c r="B88" s="15" t="s">
        <v>67</v>
      </c>
      <c r="C88" s="15" t="s">
        <v>11</v>
      </c>
      <c r="D88" s="16">
        <v>3090940</v>
      </c>
      <c r="E88" s="16">
        <v>2144327</v>
      </c>
      <c r="F88" s="16">
        <v>5217</v>
      </c>
      <c r="G88" s="31">
        <f t="shared" si="0"/>
        <v>2149544</v>
      </c>
      <c r="H88" s="32">
        <f t="shared" si="1"/>
        <v>69.543375154483741</v>
      </c>
      <c r="I88" s="15">
        <v>100</v>
      </c>
      <c r="J88" s="28">
        <f t="shared" si="2"/>
        <v>2.8572129926656209</v>
      </c>
      <c r="K88" s="28">
        <f t="shared" si="5"/>
        <v>68.647569434860102</v>
      </c>
      <c r="L88" s="29"/>
      <c r="M88" s="29"/>
    </row>
    <row r="89" spans="1:13" x14ac:dyDescent="0.35">
      <c r="A89" s="15" t="s">
        <v>68</v>
      </c>
      <c r="B89" s="15" t="s">
        <v>69</v>
      </c>
      <c r="C89" s="15" t="s">
        <v>9</v>
      </c>
      <c r="D89" s="16">
        <v>128131</v>
      </c>
      <c r="E89" s="16">
        <v>52871</v>
      </c>
      <c r="F89" s="16">
        <v>117</v>
      </c>
      <c r="G89" s="31">
        <f t="shared" si="0"/>
        <v>52988</v>
      </c>
      <c r="H89" s="32">
        <f t="shared" si="1"/>
        <v>41.354551201504705</v>
      </c>
      <c r="I89" s="15">
        <v>100</v>
      </c>
      <c r="J89" s="28">
        <f t="shared" si="2"/>
        <v>2.8572129926656209</v>
      </c>
      <c r="K89" s="28">
        <f t="shared" si="5"/>
        <v>39.629641473980456</v>
      </c>
      <c r="L89" s="29"/>
      <c r="M89" s="29"/>
    </row>
    <row r="90" spans="1:13" x14ac:dyDescent="0.35">
      <c r="A90" s="15" t="s">
        <v>68</v>
      </c>
      <c r="B90" s="15" t="s">
        <v>69</v>
      </c>
      <c r="C90" s="15" t="s">
        <v>10</v>
      </c>
      <c r="D90" s="16">
        <v>92370</v>
      </c>
      <c r="E90" s="16">
        <v>22438</v>
      </c>
      <c r="F90" s="16">
        <v>84</v>
      </c>
      <c r="G90" s="31">
        <f t="shared" si="0"/>
        <v>22522</v>
      </c>
      <c r="H90" s="32">
        <f t="shared" si="1"/>
        <v>24.382375230053047</v>
      </c>
      <c r="I90" s="15">
        <v>100</v>
      </c>
      <c r="J90" s="28">
        <f t="shared" si="2"/>
        <v>2.8572129926656209</v>
      </c>
      <c r="K90" s="28">
        <f t="shared" si="5"/>
        <v>22.158271242271706</v>
      </c>
      <c r="L90" s="29"/>
      <c r="M90" s="29"/>
    </row>
    <row r="91" spans="1:13" x14ac:dyDescent="0.35">
      <c r="A91" s="15" t="s">
        <v>68</v>
      </c>
      <c r="B91" s="15" t="s">
        <v>69</v>
      </c>
      <c r="C91" s="15" t="s">
        <v>11</v>
      </c>
      <c r="D91" s="16">
        <v>35761</v>
      </c>
      <c r="E91" s="16">
        <v>30433</v>
      </c>
      <c r="F91" s="16">
        <v>33</v>
      </c>
      <c r="G91" s="31">
        <f t="shared" si="0"/>
        <v>30466</v>
      </c>
      <c r="H91" s="32">
        <f t="shared" si="1"/>
        <v>85.193367075864771</v>
      </c>
      <c r="I91" s="15">
        <v>100</v>
      </c>
      <c r="J91" s="28">
        <f t="shared" si="2"/>
        <v>2.8572129926656209</v>
      </c>
      <c r="K91" s="28">
        <f t="shared" si="5"/>
        <v>84.757866867647806</v>
      </c>
      <c r="L91" s="29"/>
      <c r="M91" s="29"/>
    </row>
    <row r="92" spans="1:13" x14ac:dyDescent="0.35">
      <c r="A92" s="15" t="s">
        <v>70</v>
      </c>
      <c r="B92" s="15" t="s">
        <v>71</v>
      </c>
      <c r="C92" s="15" t="s">
        <v>9</v>
      </c>
      <c r="D92" s="16">
        <v>18493003</v>
      </c>
      <c r="E92" s="16">
        <v>8864716</v>
      </c>
      <c r="F92" s="16">
        <v>55239</v>
      </c>
      <c r="G92" s="31">
        <f t="shared" si="0"/>
        <v>8919955</v>
      </c>
      <c r="H92" s="32">
        <f t="shared" si="1"/>
        <v>48.234215935616298</v>
      </c>
      <c r="I92" s="15">
        <v>100</v>
      </c>
      <c r="J92" s="28">
        <f t="shared" si="2"/>
        <v>2.8572129926656209</v>
      </c>
      <c r="K92" s="28">
        <f t="shared" si="5"/>
        <v>46.711654401602317</v>
      </c>
      <c r="L92" s="29"/>
      <c r="M92" s="29"/>
    </row>
    <row r="93" spans="1:13" x14ac:dyDescent="0.35">
      <c r="A93" s="15" t="s">
        <v>70</v>
      </c>
      <c r="B93" s="15" t="s">
        <v>71</v>
      </c>
      <c r="C93" s="15" t="s">
        <v>10</v>
      </c>
      <c r="D93" s="16">
        <v>9563899</v>
      </c>
      <c r="E93" s="16">
        <v>2732932</v>
      </c>
      <c r="F93" s="16">
        <v>32634</v>
      </c>
      <c r="G93" s="31">
        <f t="shared" si="0"/>
        <v>2765566</v>
      </c>
      <c r="H93" s="32">
        <f t="shared" si="1"/>
        <v>28.916721098790362</v>
      </c>
      <c r="I93" s="15">
        <v>100</v>
      </c>
      <c r="J93" s="28">
        <f t="shared" si="2"/>
        <v>2.8572129926656209</v>
      </c>
      <c r="K93" s="28">
        <f t="shared" si="5"/>
        <v>26.825983594805887</v>
      </c>
      <c r="L93" s="29"/>
      <c r="M93" s="29"/>
    </row>
    <row r="94" spans="1:13" x14ac:dyDescent="0.35">
      <c r="A94" s="15" t="s">
        <v>70</v>
      </c>
      <c r="B94" s="15" t="s">
        <v>71</v>
      </c>
      <c r="C94" s="15" t="s">
        <v>11</v>
      </c>
      <c r="D94" s="16">
        <v>8929104</v>
      </c>
      <c r="E94" s="16">
        <v>6131784</v>
      </c>
      <c r="F94" s="16">
        <v>22605</v>
      </c>
      <c r="G94" s="31">
        <f t="shared" si="0"/>
        <v>6154389</v>
      </c>
      <c r="H94" s="32">
        <f t="shared" si="1"/>
        <v>68.925045558882502</v>
      </c>
      <c r="I94" s="15">
        <v>100</v>
      </c>
      <c r="J94" s="28">
        <f t="shared" si="2"/>
        <v>2.8572129926656209</v>
      </c>
      <c r="K94" s="28">
        <f t="shared" si="5"/>
        <v>68.011053215128257</v>
      </c>
      <c r="L94" s="29"/>
      <c r="M94" s="29"/>
    </row>
    <row r="95" spans="1:13" x14ac:dyDescent="0.35">
      <c r="A95" s="15" t="s">
        <v>72</v>
      </c>
      <c r="B95" s="15" t="s">
        <v>73</v>
      </c>
      <c r="C95" s="15" t="s">
        <v>9</v>
      </c>
      <c r="D95" s="16">
        <v>842781</v>
      </c>
      <c r="E95" s="16">
        <v>148637</v>
      </c>
      <c r="F95" s="16">
        <v>589</v>
      </c>
      <c r="G95" s="31">
        <f t="shared" si="0"/>
        <v>149226</v>
      </c>
      <c r="H95" s="32">
        <f t="shared" si="1"/>
        <v>17.70637923731076</v>
      </c>
      <c r="I95" s="15">
        <v>100</v>
      </c>
      <c r="J95" s="28">
        <f t="shared" si="2"/>
        <v>2.8572129926656209</v>
      </c>
      <c r="K95" s="28">
        <f t="shared" si="5"/>
        <v>15.285917464488652</v>
      </c>
      <c r="L95" s="29"/>
      <c r="M95" s="29"/>
    </row>
    <row r="96" spans="1:13" x14ac:dyDescent="0.35">
      <c r="A96" s="15" t="s">
        <v>72</v>
      </c>
      <c r="B96" s="15" t="s">
        <v>73</v>
      </c>
      <c r="C96" s="15" t="s">
        <v>10</v>
      </c>
      <c r="D96" s="16">
        <v>607779</v>
      </c>
      <c r="E96" s="16">
        <v>31920</v>
      </c>
      <c r="F96" s="16">
        <v>264</v>
      </c>
      <c r="G96" s="31">
        <f t="shared" si="0"/>
        <v>32184</v>
      </c>
      <c r="H96" s="32">
        <f t="shared" si="1"/>
        <v>5.2953458411692411</v>
      </c>
      <c r="I96" s="15">
        <v>100</v>
      </c>
      <c r="J96" s="28">
        <f t="shared" si="2"/>
        <v>2.8572129926656209</v>
      </c>
      <c r="K96" s="28">
        <f t="shared" si="5"/>
        <v>2.5098444502313266</v>
      </c>
      <c r="L96" s="29"/>
      <c r="M96" s="29"/>
    </row>
    <row r="97" spans="1:13" x14ac:dyDescent="0.35">
      <c r="A97" s="15" t="s">
        <v>72</v>
      </c>
      <c r="B97" s="15" t="s">
        <v>73</v>
      </c>
      <c r="C97" s="15" t="s">
        <v>11</v>
      </c>
      <c r="D97" s="16">
        <v>235002</v>
      </c>
      <c r="E97" s="16">
        <v>116717</v>
      </c>
      <c r="F97" s="16">
        <v>325</v>
      </c>
      <c r="G97" s="31">
        <f t="shared" si="0"/>
        <v>117042</v>
      </c>
      <c r="H97" s="32">
        <f t="shared" si="1"/>
        <v>49.80468251334031</v>
      </c>
      <c r="I97" s="15">
        <v>100</v>
      </c>
      <c r="J97" s="28">
        <f t="shared" si="2"/>
        <v>2.8572129926656209</v>
      </c>
      <c r="K97" s="28">
        <f t="shared" si="5"/>
        <v>48.328312339988869</v>
      </c>
      <c r="L97" s="29"/>
      <c r="M97" s="29"/>
    </row>
    <row r="98" spans="1:13" x14ac:dyDescent="0.35">
      <c r="A98" s="15" t="s">
        <v>74</v>
      </c>
      <c r="B98" s="15" t="s">
        <v>75</v>
      </c>
      <c r="C98" s="15" t="s">
        <v>9</v>
      </c>
      <c r="D98" s="16">
        <v>32924266</v>
      </c>
      <c r="E98" s="16">
        <v>6226793</v>
      </c>
      <c r="F98" s="16">
        <v>52033</v>
      </c>
      <c r="G98" s="31">
        <f t="shared" si="0"/>
        <v>6278826</v>
      </c>
      <c r="H98" s="32">
        <f t="shared" si="1"/>
        <v>19.070511701004968</v>
      </c>
      <c r="I98" s="15">
        <v>100</v>
      </c>
      <c r="J98" s="28">
        <f t="shared" si="2"/>
        <v>2.8572129926656209</v>
      </c>
      <c r="K98" s="28">
        <f t="shared" si="5"/>
        <v>16.690172485081398</v>
      </c>
      <c r="L98" s="29"/>
      <c r="M98" s="29"/>
    </row>
    <row r="99" spans="1:13" x14ac:dyDescent="0.35">
      <c r="A99" s="15" t="s">
        <v>74</v>
      </c>
      <c r="B99" s="15" t="s">
        <v>75</v>
      </c>
      <c r="C99" s="15" t="s">
        <v>10</v>
      </c>
      <c r="D99" s="16">
        <v>25475071</v>
      </c>
      <c r="E99" s="16">
        <v>1627095</v>
      </c>
      <c r="F99" s="16">
        <v>33956</v>
      </c>
      <c r="G99" s="31">
        <f t="shared" si="0"/>
        <v>1661051</v>
      </c>
      <c r="H99" s="32">
        <f t="shared" si="1"/>
        <v>6.5202997864068761</v>
      </c>
      <c r="I99" s="15">
        <v>100</v>
      </c>
      <c r="J99" s="28">
        <f t="shared" si="2"/>
        <v>2.8572129926656209</v>
      </c>
      <c r="K99" s="28">
        <f t="shared" si="5"/>
        <v>3.7708273630904663</v>
      </c>
      <c r="L99" s="29"/>
      <c r="M99" s="29"/>
    </row>
    <row r="100" spans="1:13" x14ac:dyDescent="0.35">
      <c r="A100" s="15" t="s">
        <v>74</v>
      </c>
      <c r="B100" s="15" t="s">
        <v>75</v>
      </c>
      <c r="C100" s="15" t="s">
        <v>11</v>
      </c>
      <c r="D100" s="16">
        <v>7449195</v>
      </c>
      <c r="E100" s="16">
        <v>4599698</v>
      </c>
      <c r="F100" s="16">
        <v>18077</v>
      </c>
      <c r="G100" s="31">
        <f t="shared" si="0"/>
        <v>4617775</v>
      </c>
      <c r="H100" s="32">
        <f t="shared" si="1"/>
        <v>61.990255322890597</v>
      </c>
      <c r="I100" s="15">
        <v>100</v>
      </c>
      <c r="J100" s="28">
        <f t="shared" si="2"/>
        <v>2.8572129926656209</v>
      </c>
      <c r="K100" s="28">
        <f t="shared" si="5"/>
        <v>60.872293406365173</v>
      </c>
      <c r="L100" s="29"/>
      <c r="M100" s="29"/>
    </row>
    <row r="101" spans="1:13" x14ac:dyDescent="0.35">
      <c r="A101" s="15" t="s">
        <v>76</v>
      </c>
      <c r="B101" s="15" t="s">
        <v>77</v>
      </c>
      <c r="C101" s="15" t="s">
        <v>9</v>
      </c>
      <c r="D101" s="16">
        <v>1997068</v>
      </c>
      <c r="E101" s="16">
        <v>883286</v>
      </c>
      <c r="F101" s="16">
        <v>9460</v>
      </c>
      <c r="G101" s="31">
        <f t="shared" si="0"/>
        <v>892746</v>
      </c>
      <c r="H101" s="32">
        <f t="shared" si="1"/>
        <v>44.702834355164676</v>
      </c>
      <c r="I101" s="15">
        <v>100</v>
      </c>
      <c r="J101" s="28">
        <f t="shared" si="2"/>
        <v>2.8572129926656209</v>
      </c>
      <c r="K101" s="28">
        <f t="shared" si="5"/>
        <v>43.076406032431066</v>
      </c>
      <c r="L101" s="29"/>
      <c r="M101" s="29"/>
    </row>
    <row r="102" spans="1:13" x14ac:dyDescent="0.35">
      <c r="A102" s="15" t="s">
        <v>76</v>
      </c>
      <c r="B102" s="15" t="s">
        <v>77</v>
      </c>
      <c r="C102" s="15" t="s">
        <v>10</v>
      </c>
      <c r="D102" s="16">
        <v>1404845</v>
      </c>
      <c r="E102" s="16">
        <v>412972</v>
      </c>
      <c r="F102" s="16">
        <v>8866</v>
      </c>
      <c r="G102" s="31">
        <f t="shared" si="0"/>
        <v>421838</v>
      </c>
      <c r="H102" s="32">
        <f t="shared" si="1"/>
        <v>30.027369567461175</v>
      </c>
      <c r="I102" s="15">
        <v>100</v>
      </c>
      <c r="J102" s="28">
        <f t="shared" si="2"/>
        <v>2.8572129926656209</v>
      </c>
      <c r="K102" s="28">
        <f t="shared" si="5"/>
        <v>27.969299020362865</v>
      </c>
      <c r="L102" s="29"/>
      <c r="M102" s="29"/>
    </row>
    <row r="103" spans="1:13" x14ac:dyDescent="0.35">
      <c r="A103" s="15" t="s">
        <v>76</v>
      </c>
      <c r="B103" s="15" t="s">
        <v>77</v>
      </c>
      <c r="C103" s="15" t="s">
        <v>11</v>
      </c>
      <c r="D103" s="16">
        <v>592223</v>
      </c>
      <c r="E103" s="16">
        <v>470314</v>
      </c>
      <c r="F103" s="16">
        <v>594</v>
      </c>
      <c r="G103" s="31">
        <f t="shared" si="0"/>
        <v>470908</v>
      </c>
      <c r="H103" s="32">
        <f t="shared" si="1"/>
        <v>79.515317709714068</v>
      </c>
      <c r="I103" s="15">
        <v>100</v>
      </c>
      <c r="J103" s="28">
        <f t="shared" si="2"/>
        <v>2.8572129926656209</v>
      </c>
      <c r="K103" s="28">
        <f t="shared" si="5"/>
        <v>78.912811829519242</v>
      </c>
      <c r="L103" s="29"/>
      <c r="M103" s="29"/>
    </row>
    <row r="104" spans="1:13" x14ac:dyDescent="0.35">
      <c r="A104" s="15" t="s">
        <v>78</v>
      </c>
      <c r="B104" s="15" t="s">
        <v>79</v>
      </c>
      <c r="C104" s="15" t="s">
        <v>9</v>
      </c>
      <c r="D104" s="16">
        <v>20067299</v>
      </c>
      <c r="E104" s="16">
        <v>3603293</v>
      </c>
      <c r="F104" s="16">
        <v>51275</v>
      </c>
      <c r="G104" s="31">
        <f t="shared" si="0"/>
        <v>3654568</v>
      </c>
      <c r="H104" s="32">
        <f t="shared" si="1"/>
        <v>18.211559014494178</v>
      </c>
      <c r="I104" s="15">
        <v>100</v>
      </c>
      <c r="J104" s="28">
        <f t="shared" si="2"/>
        <v>2.8572129926656209</v>
      </c>
      <c r="K104" s="28">
        <f t="shared" si="5"/>
        <v>15.805955845871797</v>
      </c>
      <c r="L104" s="29"/>
      <c r="M104" s="29"/>
    </row>
    <row r="105" spans="1:13" x14ac:dyDescent="0.35">
      <c r="A105" s="15" t="s">
        <v>78</v>
      </c>
      <c r="B105" s="15" t="s">
        <v>79</v>
      </c>
      <c r="C105" s="15" t="s">
        <v>10</v>
      </c>
      <c r="D105" s="16">
        <v>13717186</v>
      </c>
      <c r="E105" s="16">
        <v>543381</v>
      </c>
      <c r="F105" s="16">
        <v>23391</v>
      </c>
      <c r="G105" s="31">
        <f t="shared" si="0"/>
        <v>566772</v>
      </c>
      <c r="H105" s="32">
        <f t="shared" si="1"/>
        <v>4.1318387021944591</v>
      </c>
      <c r="I105" s="15">
        <v>100</v>
      </c>
      <c r="J105" s="28">
        <f t="shared" si="2"/>
        <v>2.8572129926656209</v>
      </c>
      <c r="K105" s="28">
        <f t="shared" si="5"/>
        <v>1.3121156483111842</v>
      </c>
      <c r="L105" s="29"/>
      <c r="M105" s="29"/>
    </row>
    <row r="106" spans="1:13" x14ac:dyDescent="0.35">
      <c r="A106" s="15" t="s">
        <v>78</v>
      </c>
      <c r="B106" s="15" t="s">
        <v>79</v>
      </c>
      <c r="C106" s="15" t="s">
        <v>11</v>
      </c>
      <c r="D106" s="16">
        <v>6350113</v>
      </c>
      <c r="E106" s="16">
        <v>3059912</v>
      </c>
      <c r="F106" s="16">
        <v>27884</v>
      </c>
      <c r="G106" s="31">
        <f t="shared" si="0"/>
        <v>3087796</v>
      </c>
      <c r="H106" s="32">
        <f t="shared" si="1"/>
        <v>48.625843351134066</v>
      </c>
      <c r="I106" s="15">
        <v>100</v>
      </c>
      <c r="J106" s="28">
        <f t="shared" si="2"/>
        <v>2.8572129926656209</v>
      </c>
      <c r="K106" s="28">
        <f t="shared" si="5"/>
        <v>47.11480056158247</v>
      </c>
      <c r="L106" s="29"/>
      <c r="M106" s="29"/>
    </row>
    <row r="107" spans="1:13" x14ac:dyDescent="0.35">
      <c r="G107" s="15"/>
      <c r="H107" s="32"/>
      <c r="I107" s="15"/>
      <c r="J107" s="28"/>
      <c r="K107" s="28"/>
    </row>
    <row r="108" spans="1:13" x14ac:dyDescent="0.35">
      <c r="G108" s="15"/>
      <c r="H108" s="32"/>
      <c r="I108" s="15"/>
      <c r="J108" s="28"/>
      <c r="K108" s="28"/>
    </row>
    <row r="109" spans="1:13" x14ac:dyDescent="0.35">
      <c r="G109" s="15"/>
      <c r="H109" s="32"/>
      <c r="I109" s="15"/>
      <c r="J109" s="28"/>
      <c r="K109" s="28"/>
    </row>
    <row r="110" spans="1:13" x14ac:dyDescent="0.35">
      <c r="G110" s="15"/>
      <c r="H110" s="32"/>
      <c r="I110" s="15"/>
      <c r="J110" s="28"/>
      <c r="K110" s="28"/>
    </row>
    <row r="111" spans="1:13" x14ac:dyDescent="0.35">
      <c r="G111" s="15"/>
      <c r="H111" s="32"/>
      <c r="I111" s="15"/>
      <c r="J111" s="28"/>
      <c r="K111" s="28"/>
    </row>
    <row r="112" spans="1:13" x14ac:dyDescent="0.35">
      <c r="G112" s="15"/>
      <c r="H112" s="32"/>
      <c r="I112" s="15"/>
      <c r="J112" s="28"/>
      <c r="K112" s="28"/>
    </row>
    <row r="113" spans="7:11" x14ac:dyDescent="0.35">
      <c r="G113" s="15"/>
      <c r="H113" s="32"/>
      <c r="I113" s="15"/>
      <c r="J113" s="28"/>
      <c r="K113" s="28"/>
    </row>
    <row r="114" spans="7:11" x14ac:dyDescent="0.35">
      <c r="G114" s="15"/>
      <c r="H114" s="32"/>
      <c r="I114" s="15"/>
      <c r="J114" s="28"/>
      <c r="K114" s="28"/>
    </row>
    <row r="115" spans="7:11" x14ac:dyDescent="0.35">
      <c r="G115" s="15"/>
      <c r="H115" s="32"/>
      <c r="I115" s="15"/>
      <c r="J115" s="28"/>
      <c r="K115" s="28"/>
    </row>
    <row r="116" spans="7:11" x14ac:dyDescent="0.35">
      <c r="G116" s="15"/>
      <c r="H116" s="32"/>
      <c r="I116" s="15"/>
      <c r="J116" s="28"/>
      <c r="K116" s="28"/>
    </row>
    <row r="117" spans="7:11" x14ac:dyDescent="0.35">
      <c r="G117" s="15"/>
      <c r="H117" s="32"/>
      <c r="I117" s="15"/>
      <c r="J117" s="28"/>
      <c r="K117" s="28"/>
    </row>
    <row r="118" spans="7:11" x14ac:dyDescent="0.35">
      <c r="G118" s="15"/>
      <c r="H118" s="32"/>
      <c r="I118" s="15"/>
      <c r="J118" s="28"/>
      <c r="K118" s="28"/>
    </row>
    <row r="119" spans="7:11" x14ac:dyDescent="0.35">
      <c r="G119" s="15"/>
      <c r="H119" s="32"/>
      <c r="I119" s="15"/>
      <c r="J119" s="28"/>
      <c r="K119" s="28"/>
    </row>
    <row r="120" spans="7:11" x14ac:dyDescent="0.35">
      <c r="G120" s="15"/>
      <c r="H120" s="32"/>
      <c r="I120" s="15"/>
      <c r="J120" s="28"/>
      <c r="K120" s="28"/>
    </row>
    <row r="121" spans="7:11" x14ac:dyDescent="0.35">
      <c r="G121" s="15"/>
      <c r="H121" s="32"/>
      <c r="I121" s="15"/>
      <c r="J121" s="28"/>
      <c r="K121" s="28"/>
    </row>
    <row r="122" spans="7:11" x14ac:dyDescent="0.35">
      <c r="G122" s="15"/>
      <c r="H122" s="32"/>
      <c r="I122" s="15"/>
      <c r="J122" s="28"/>
      <c r="K122" s="28"/>
    </row>
    <row r="123" spans="7:11" x14ac:dyDescent="0.35">
      <c r="G123" s="15"/>
      <c r="H123" s="32"/>
      <c r="I123" s="15"/>
      <c r="J123" s="28"/>
      <c r="K123" s="28"/>
    </row>
    <row r="124" spans="7:11" x14ac:dyDescent="0.35">
      <c r="G124" s="15"/>
      <c r="H124" s="32"/>
      <c r="I124" s="15"/>
      <c r="J124" s="28"/>
      <c r="K124" s="28"/>
    </row>
    <row r="125" spans="7:11" x14ac:dyDescent="0.35">
      <c r="G125" s="15"/>
      <c r="H125" s="32"/>
      <c r="I125" s="15"/>
      <c r="J125" s="28"/>
      <c r="K125" s="28"/>
    </row>
    <row r="126" spans="7:11" x14ac:dyDescent="0.35">
      <c r="G126" s="15"/>
      <c r="H126" s="32"/>
      <c r="I126" s="15"/>
      <c r="J126" s="28"/>
      <c r="K126" s="28"/>
    </row>
    <row r="127" spans="7:11" x14ac:dyDescent="0.35">
      <c r="G127" s="15"/>
      <c r="H127" s="32"/>
      <c r="I127" s="15"/>
      <c r="J127" s="28"/>
      <c r="K127" s="28"/>
    </row>
    <row r="128" spans="7:11" x14ac:dyDescent="0.35">
      <c r="G128" s="15"/>
      <c r="H128" s="32"/>
      <c r="I128" s="15"/>
      <c r="J128" s="28"/>
      <c r="K128" s="28"/>
    </row>
    <row r="129" spans="7:11" x14ac:dyDescent="0.35">
      <c r="G129" s="15"/>
      <c r="H129" s="32"/>
      <c r="I129" s="15"/>
      <c r="J129" s="28"/>
      <c r="K129" s="28"/>
    </row>
    <row r="130" spans="7:11" x14ac:dyDescent="0.35">
      <c r="G130" s="15"/>
      <c r="H130" s="32"/>
      <c r="I130" s="15"/>
      <c r="J130" s="28"/>
      <c r="K130" s="28"/>
    </row>
    <row r="131" spans="7:11" x14ac:dyDescent="0.35">
      <c r="G131" s="15"/>
      <c r="H131" s="32"/>
      <c r="I131" s="15"/>
      <c r="J131" s="28"/>
      <c r="K131" s="28"/>
    </row>
    <row r="132" spans="7:11" x14ac:dyDescent="0.35">
      <c r="G132" s="15"/>
      <c r="H132" s="32"/>
      <c r="I132" s="15"/>
      <c r="J132" s="28"/>
      <c r="K132" s="28"/>
    </row>
    <row r="133" spans="7:11" x14ac:dyDescent="0.35">
      <c r="G133" s="15"/>
      <c r="H133" s="32"/>
      <c r="I133" s="15"/>
      <c r="J133" s="28"/>
      <c r="K133" s="28"/>
    </row>
    <row r="134" spans="7:11" x14ac:dyDescent="0.35">
      <c r="G134" s="15"/>
      <c r="H134" s="32"/>
      <c r="I134" s="15"/>
      <c r="J134" s="28"/>
      <c r="K134" s="28"/>
    </row>
    <row r="135" spans="7:11" x14ac:dyDescent="0.35">
      <c r="G135" s="15"/>
      <c r="H135" s="32"/>
      <c r="I135" s="15"/>
      <c r="J135" s="28"/>
      <c r="K135" s="28"/>
    </row>
    <row r="136" spans="7:11" x14ac:dyDescent="0.35">
      <c r="G136" s="15"/>
      <c r="H136" s="32"/>
      <c r="I136" s="15"/>
      <c r="J136" s="28"/>
      <c r="K136" s="28"/>
    </row>
    <row r="137" spans="7:11" x14ac:dyDescent="0.35">
      <c r="G137" s="15"/>
      <c r="H137" s="32"/>
      <c r="I137" s="15"/>
      <c r="J137" s="28"/>
      <c r="K137" s="28"/>
    </row>
    <row r="138" spans="7:11" x14ac:dyDescent="0.35">
      <c r="G138" s="15"/>
      <c r="H138" s="32"/>
      <c r="I138" s="15"/>
      <c r="J138" s="28"/>
      <c r="K138" s="28"/>
    </row>
    <row r="139" spans="7:11" x14ac:dyDescent="0.35">
      <c r="G139" s="15"/>
      <c r="H139" s="32"/>
      <c r="I139" s="15"/>
      <c r="J139" s="28"/>
      <c r="K139" s="28"/>
    </row>
    <row r="140" spans="7:11" x14ac:dyDescent="0.35">
      <c r="G140" s="15"/>
      <c r="H140" s="32"/>
      <c r="I140" s="15"/>
      <c r="J140" s="28"/>
      <c r="K140" s="28"/>
    </row>
    <row r="141" spans="7:11" x14ac:dyDescent="0.35">
      <c r="G141" s="15"/>
      <c r="H141" s="32"/>
      <c r="I141" s="15"/>
      <c r="J141" s="28"/>
      <c r="K141" s="28"/>
    </row>
    <row r="142" spans="7:11" x14ac:dyDescent="0.35">
      <c r="G142" s="15"/>
      <c r="H142" s="32"/>
      <c r="I142" s="15"/>
      <c r="J142" s="28"/>
      <c r="K142" s="28"/>
    </row>
    <row r="143" spans="7:11" x14ac:dyDescent="0.35">
      <c r="G143" s="15"/>
      <c r="H143" s="32"/>
      <c r="I143" s="15"/>
      <c r="J143" s="28"/>
      <c r="K143" s="28"/>
    </row>
    <row r="144" spans="7:11" x14ac:dyDescent="0.35">
      <c r="G144" s="15"/>
      <c r="H144" s="32"/>
      <c r="I144" s="15"/>
      <c r="J144" s="28"/>
      <c r="K144" s="28"/>
    </row>
    <row r="145" spans="7:11" x14ac:dyDescent="0.35">
      <c r="G145" s="15"/>
      <c r="H145" s="32"/>
      <c r="I145" s="15"/>
      <c r="J145" s="28"/>
      <c r="K145" s="28"/>
    </row>
    <row r="146" spans="7:11" x14ac:dyDescent="0.35">
      <c r="G146" s="15"/>
      <c r="H146" s="32"/>
      <c r="I146" s="15"/>
      <c r="J146" s="28"/>
      <c r="K146" s="28"/>
    </row>
    <row r="147" spans="7:11" x14ac:dyDescent="0.35">
      <c r="G147" s="15"/>
      <c r="H147" s="32"/>
      <c r="I147" s="15"/>
      <c r="J147" s="28"/>
      <c r="K147" s="28"/>
    </row>
    <row r="148" spans="7:11" x14ac:dyDescent="0.35">
      <c r="G148" s="15"/>
      <c r="H148" s="32"/>
      <c r="I148" s="15"/>
      <c r="J148" s="28"/>
      <c r="K148" s="28"/>
    </row>
    <row r="149" spans="7:11" x14ac:dyDescent="0.35">
      <c r="G149" s="15"/>
      <c r="H149" s="32"/>
      <c r="I149" s="15"/>
      <c r="J149" s="28"/>
      <c r="K149" s="28"/>
    </row>
    <row r="150" spans="7:11" x14ac:dyDescent="0.35">
      <c r="G150" s="15"/>
      <c r="H150" s="32"/>
      <c r="I150" s="15"/>
      <c r="J150" s="28"/>
      <c r="K150" s="28"/>
    </row>
    <row r="151" spans="7:11" x14ac:dyDescent="0.35">
      <c r="G151" s="15"/>
      <c r="H151" s="32"/>
      <c r="I151" s="15"/>
      <c r="J151" s="28"/>
      <c r="K151" s="28"/>
    </row>
    <row r="152" spans="7:11" x14ac:dyDescent="0.35">
      <c r="G152" s="15"/>
      <c r="H152" s="32"/>
      <c r="I152" s="15"/>
      <c r="J152" s="28"/>
      <c r="K152" s="28"/>
    </row>
    <row r="153" spans="7:11" x14ac:dyDescent="0.35">
      <c r="G153" s="15"/>
      <c r="H153" s="32"/>
      <c r="I153" s="15"/>
      <c r="J153" s="28"/>
      <c r="K153" s="28"/>
    </row>
    <row r="154" spans="7:11" x14ac:dyDescent="0.35">
      <c r="G154" s="15"/>
      <c r="H154" s="32"/>
      <c r="I154" s="15"/>
      <c r="J154" s="28"/>
      <c r="K154" s="28"/>
    </row>
    <row r="155" spans="7:11" x14ac:dyDescent="0.35">
      <c r="G155" s="15"/>
      <c r="H155" s="32"/>
      <c r="I155" s="15"/>
      <c r="J155" s="28"/>
      <c r="K155" s="28"/>
    </row>
    <row r="156" spans="7:11" x14ac:dyDescent="0.35">
      <c r="G156" s="15"/>
      <c r="H156" s="32"/>
      <c r="I156" s="15"/>
      <c r="J156" s="28"/>
      <c r="K156" s="28"/>
    </row>
    <row r="157" spans="7:11" x14ac:dyDescent="0.35">
      <c r="G157" s="15"/>
      <c r="H157" s="32"/>
      <c r="I157" s="15"/>
      <c r="J157" s="28"/>
      <c r="K157" s="28"/>
    </row>
    <row r="158" spans="7:11" x14ac:dyDescent="0.35">
      <c r="G158" s="15"/>
      <c r="H158" s="32"/>
      <c r="I158" s="15"/>
      <c r="J158" s="28"/>
      <c r="K158" s="28"/>
    </row>
    <row r="159" spans="7:11" x14ac:dyDescent="0.35">
      <c r="G159" s="15"/>
      <c r="H159" s="32"/>
      <c r="I159" s="15"/>
      <c r="J159" s="28"/>
      <c r="K159" s="28"/>
    </row>
    <row r="160" spans="7:11" x14ac:dyDescent="0.35">
      <c r="G160" s="15"/>
      <c r="H160" s="32"/>
      <c r="I160" s="15"/>
      <c r="J160" s="28"/>
      <c r="K160" s="28"/>
    </row>
    <row r="161" spans="7:11" x14ac:dyDescent="0.35">
      <c r="G161" s="15"/>
      <c r="H161" s="32"/>
      <c r="I161" s="15"/>
      <c r="J161" s="28"/>
      <c r="K161" s="28"/>
    </row>
    <row r="162" spans="7:11" x14ac:dyDescent="0.35">
      <c r="G162" s="15"/>
      <c r="H162" s="32"/>
      <c r="I162" s="15"/>
      <c r="J162" s="28"/>
      <c r="K162" s="28"/>
    </row>
    <row r="163" spans="7:11" x14ac:dyDescent="0.35">
      <c r="G163" s="15"/>
      <c r="H163" s="32"/>
      <c r="I163" s="15"/>
      <c r="J163" s="28"/>
      <c r="K163" s="28"/>
    </row>
    <row r="164" spans="7:11" x14ac:dyDescent="0.35">
      <c r="G164" s="15"/>
      <c r="H164" s="32"/>
      <c r="I164" s="15"/>
      <c r="J164" s="28"/>
      <c r="K164" s="28"/>
    </row>
    <row r="165" spans="7:11" x14ac:dyDescent="0.35">
      <c r="G165" s="15"/>
      <c r="H165" s="32"/>
      <c r="I165" s="15"/>
      <c r="J165" s="28"/>
      <c r="K165" s="28"/>
    </row>
    <row r="166" spans="7:11" x14ac:dyDescent="0.35">
      <c r="G166" s="15"/>
      <c r="H166" s="32"/>
      <c r="I166" s="15"/>
      <c r="J166" s="28"/>
      <c r="K166" s="28"/>
    </row>
    <row r="167" spans="7:11" x14ac:dyDescent="0.35">
      <c r="G167" s="15"/>
      <c r="H167" s="32"/>
      <c r="I167" s="15"/>
      <c r="J167" s="28"/>
      <c r="K167" s="28"/>
    </row>
    <row r="168" spans="7:11" x14ac:dyDescent="0.35">
      <c r="G168" s="15"/>
      <c r="H168" s="32"/>
      <c r="I168" s="15"/>
      <c r="J168" s="28"/>
      <c r="K168" s="28"/>
    </row>
    <row r="169" spans="7:11" x14ac:dyDescent="0.35">
      <c r="G169" s="15"/>
      <c r="H169" s="32"/>
      <c r="I169" s="15"/>
      <c r="J169" s="28"/>
      <c r="K169" s="28"/>
    </row>
    <row r="170" spans="7:11" x14ac:dyDescent="0.35">
      <c r="G170" s="15"/>
      <c r="H170" s="32"/>
      <c r="I170" s="15"/>
      <c r="J170" s="28"/>
      <c r="K170" s="28"/>
    </row>
    <row r="171" spans="7:11" x14ac:dyDescent="0.35">
      <c r="G171" s="15"/>
      <c r="H171" s="32"/>
      <c r="I171" s="15"/>
      <c r="J171" s="28"/>
      <c r="K171" s="28"/>
    </row>
    <row r="172" spans="7:11" x14ac:dyDescent="0.35">
      <c r="G172" s="15"/>
      <c r="H172" s="32"/>
      <c r="I172" s="15"/>
      <c r="J172" s="28"/>
      <c r="K172" s="28"/>
    </row>
    <row r="173" spans="7:11" x14ac:dyDescent="0.35">
      <c r="G173" s="15"/>
      <c r="H173" s="32"/>
      <c r="I173" s="15"/>
      <c r="J173" s="28"/>
      <c r="K173" s="28"/>
    </row>
    <row r="174" spans="7:11" x14ac:dyDescent="0.35">
      <c r="G174" s="15"/>
      <c r="H174" s="32"/>
      <c r="I174" s="15"/>
      <c r="J174" s="28"/>
      <c r="K174" s="28"/>
    </row>
    <row r="175" spans="7:11" x14ac:dyDescent="0.35">
      <c r="G175" s="15"/>
      <c r="H175" s="32"/>
      <c r="I175" s="15"/>
      <c r="J175" s="28"/>
      <c r="K175" s="28"/>
    </row>
    <row r="176" spans="7:11" x14ac:dyDescent="0.35">
      <c r="G176" s="15"/>
      <c r="H176" s="32"/>
      <c r="I176" s="15"/>
      <c r="J176" s="28"/>
      <c r="K176" s="28"/>
    </row>
    <row r="177" spans="7:11" x14ac:dyDescent="0.35">
      <c r="G177" s="15"/>
      <c r="H177" s="32"/>
      <c r="I177" s="15"/>
      <c r="J177" s="28"/>
      <c r="K177" s="28"/>
    </row>
    <row r="178" spans="7:11" x14ac:dyDescent="0.35">
      <c r="G178" s="15"/>
      <c r="H178" s="32"/>
      <c r="I178" s="15"/>
      <c r="J178" s="28"/>
      <c r="K178" s="28"/>
    </row>
    <row r="179" spans="7:11" x14ac:dyDescent="0.35">
      <c r="G179" s="15"/>
      <c r="H179" s="32"/>
      <c r="I179" s="15"/>
      <c r="J179" s="28"/>
      <c r="K179" s="28"/>
    </row>
    <row r="180" spans="7:11" x14ac:dyDescent="0.35">
      <c r="G180" s="15"/>
      <c r="H180" s="32"/>
      <c r="I180" s="15"/>
      <c r="J180" s="28"/>
      <c r="K180" s="28"/>
    </row>
    <row r="181" spans="7:11" x14ac:dyDescent="0.35">
      <c r="G181" s="15"/>
      <c r="H181" s="32"/>
      <c r="I181" s="15"/>
      <c r="J181" s="28"/>
      <c r="K181" s="28"/>
    </row>
    <row r="182" spans="7:11" x14ac:dyDescent="0.35">
      <c r="G182" s="15"/>
      <c r="H182" s="32"/>
      <c r="I182" s="15"/>
      <c r="J182" s="28"/>
      <c r="K182" s="28"/>
    </row>
    <row r="183" spans="7:11" x14ac:dyDescent="0.35">
      <c r="G183" s="15"/>
      <c r="H183" s="32"/>
      <c r="I183" s="15"/>
      <c r="J183" s="28"/>
      <c r="K183" s="28"/>
    </row>
    <row r="184" spans="7:11" x14ac:dyDescent="0.35">
      <c r="G184" s="15"/>
      <c r="H184" s="32"/>
      <c r="I184" s="15"/>
      <c r="J184" s="28"/>
      <c r="K184" s="28"/>
    </row>
    <row r="185" spans="7:11" x14ac:dyDescent="0.35">
      <c r="G185" s="15"/>
      <c r="H185" s="32"/>
      <c r="I185" s="15"/>
      <c r="J185" s="28"/>
      <c r="K185" s="28"/>
    </row>
    <row r="186" spans="7:11" x14ac:dyDescent="0.35">
      <c r="G186" s="15"/>
      <c r="H186" s="32"/>
      <c r="I186" s="15"/>
      <c r="J186" s="28"/>
      <c r="K186" s="28"/>
    </row>
    <row r="187" spans="7:11" x14ac:dyDescent="0.35">
      <c r="G187" s="15"/>
      <c r="H187" s="32"/>
      <c r="I187" s="15"/>
      <c r="J187" s="28"/>
      <c r="K187" s="28"/>
    </row>
    <row r="188" spans="7:11" x14ac:dyDescent="0.35">
      <c r="G188" s="15"/>
      <c r="H188" s="32"/>
      <c r="I188" s="15"/>
      <c r="J188" s="28"/>
      <c r="K188" s="28"/>
    </row>
    <row r="189" spans="7:11" x14ac:dyDescent="0.35">
      <c r="G189" s="15"/>
      <c r="H189" s="32"/>
      <c r="I189" s="15"/>
      <c r="J189" s="28"/>
      <c r="K189" s="28"/>
    </row>
    <row r="190" spans="7:11" x14ac:dyDescent="0.35">
      <c r="G190" s="15"/>
      <c r="H190" s="32"/>
      <c r="I190" s="15"/>
      <c r="J190" s="28"/>
      <c r="K190" s="28"/>
    </row>
    <row r="191" spans="7:11" x14ac:dyDescent="0.35">
      <c r="G191" s="15"/>
      <c r="H191" s="32"/>
      <c r="I191" s="15"/>
      <c r="J191" s="28"/>
      <c r="K191" s="28"/>
    </row>
    <row r="192" spans="7:11" x14ac:dyDescent="0.35">
      <c r="G192" s="15"/>
      <c r="H192" s="32"/>
      <c r="I192" s="15"/>
      <c r="J192" s="28"/>
      <c r="K192" s="28"/>
    </row>
    <row r="193" spans="7:11" x14ac:dyDescent="0.35">
      <c r="G193" s="15"/>
      <c r="H193" s="32"/>
      <c r="I193" s="15"/>
      <c r="J193" s="28"/>
      <c r="K193" s="28"/>
    </row>
    <row r="194" spans="7:11" x14ac:dyDescent="0.35">
      <c r="G194" s="15"/>
      <c r="H194" s="32"/>
      <c r="I194" s="15"/>
      <c r="J194" s="28"/>
      <c r="K194" s="28"/>
    </row>
    <row r="195" spans="7:11" x14ac:dyDescent="0.35">
      <c r="G195" s="15"/>
      <c r="H195" s="32"/>
      <c r="I195" s="15"/>
      <c r="J195" s="28"/>
      <c r="K195" s="28"/>
    </row>
    <row r="196" spans="7:11" x14ac:dyDescent="0.35">
      <c r="G196" s="15"/>
      <c r="H196" s="32"/>
      <c r="I196" s="15"/>
      <c r="J196" s="28"/>
      <c r="K196" s="28"/>
    </row>
    <row r="197" spans="7:11" x14ac:dyDescent="0.35">
      <c r="G197" s="15"/>
      <c r="H197" s="32"/>
      <c r="I197" s="15"/>
      <c r="J197" s="28"/>
      <c r="K197" s="28"/>
    </row>
    <row r="198" spans="7:11" x14ac:dyDescent="0.35">
      <c r="G198" s="15"/>
      <c r="H198" s="32"/>
      <c r="I198" s="15"/>
      <c r="J198" s="28"/>
      <c r="K198" s="28"/>
    </row>
    <row r="199" spans="7:11" x14ac:dyDescent="0.35">
      <c r="G199" s="15"/>
      <c r="H199" s="32"/>
      <c r="I199" s="15"/>
      <c r="J199" s="28"/>
      <c r="K199" s="28"/>
    </row>
    <row r="200" spans="7:11" x14ac:dyDescent="0.35">
      <c r="G200" s="15"/>
      <c r="H200" s="32"/>
      <c r="I200" s="15"/>
      <c r="J200" s="28"/>
      <c r="K200" s="28"/>
    </row>
    <row r="201" spans="7:11" x14ac:dyDescent="0.35">
      <c r="G201" s="15"/>
      <c r="H201" s="32"/>
      <c r="I201" s="15"/>
      <c r="J201" s="28"/>
      <c r="K201" s="28"/>
    </row>
    <row r="202" spans="7:11" x14ac:dyDescent="0.35">
      <c r="G202" s="15"/>
      <c r="H202" s="32"/>
      <c r="I202" s="15"/>
      <c r="J202" s="28"/>
      <c r="K202" s="28"/>
    </row>
    <row r="203" spans="7:11" x14ac:dyDescent="0.35">
      <c r="G203" s="15"/>
      <c r="H203" s="32"/>
      <c r="I203" s="15"/>
      <c r="J203" s="28"/>
      <c r="K203" s="28"/>
    </row>
    <row r="204" spans="7:11" x14ac:dyDescent="0.35">
      <c r="G204" s="15"/>
      <c r="H204" s="32"/>
      <c r="I204" s="15"/>
      <c r="J204" s="28"/>
      <c r="K204" s="28"/>
    </row>
    <row r="205" spans="7:11" x14ac:dyDescent="0.35">
      <c r="G205" s="15"/>
      <c r="H205" s="32"/>
      <c r="I205" s="15"/>
      <c r="J205" s="28"/>
      <c r="K205" s="28"/>
    </row>
    <row r="206" spans="7:11" x14ac:dyDescent="0.35">
      <c r="G206" s="15"/>
      <c r="H206" s="32"/>
      <c r="I206" s="15"/>
      <c r="J206" s="28"/>
      <c r="K206" s="28"/>
    </row>
    <row r="207" spans="7:11" x14ac:dyDescent="0.35">
      <c r="G207" s="15"/>
      <c r="H207" s="32"/>
      <c r="I207" s="15"/>
      <c r="J207" s="28"/>
      <c r="K207" s="28"/>
    </row>
    <row r="208" spans="7:11" x14ac:dyDescent="0.35">
      <c r="G208" s="15"/>
      <c r="H208" s="32"/>
      <c r="I208" s="15"/>
      <c r="J208" s="28"/>
      <c r="K208" s="28"/>
    </row>
    <row r="209" spans="7:11" x14ac:dyDescent="0.35">
      <c r="G209" s="15"/>
      <c r="H209" s="32"/>
      <c r="I209" s="15"/>
      <c r="J209" s="28"/>
      <c r="K209" s="28"/>
    </row>
    <row r="210" spans="7:11" x14ac:dyDescent="0.35">
      <c r="G210" s="15"/>
      <c r="H210" s="32"/>
      <c r="I210" s="15"/>
      <c r="J210" s="28"/>
      <c r="K210" s="28"/>
    </row>
    <row r="211" spans="7:11" x14ac:dyDescent="0.35">
      <c r="G211" s="15"/>
      <c r="H211" s="32"/>
      <c r="I211" s="15"/>
      <c r="J211" s="28"/>
      <c r="K211" s="28"/>
    </row>
    <row r="212" spans="7:11" x14ac:dyDescent="0.35">
      <c r="G212" s="15"/>
      <c r="H212" s="32"/>
      <c r="I212" s="15"/>
      <c r="J212" s="28"/>
      <c r="K212" s="28"/>
    </row>
    <row r="213" spans="7:11" x14ac:dyDescent="0.35">
      <c r="G213" s="15"/>
      <c r="H213" s="32"/>
      <c r="I213" s="15"/>
      <c r="J213" s="28"/>
      <c r="K213" s="28"/>
    </row>
    <row r="214" spans="7:11" x14ac:dyDescent="0.35">
      <c r="G214" s="15"/>
      <c r="H214" s="32"/>
      <c r="I214" s="15"/>
      <c r="J214" s="28"/>
      <c r="K214" s="28"/>
    </row>
    <row r="215" spans="7:11" x14ac:dyDescent="0.35">
      <c r="G215" s="15"/>
      <c r="H215" s="32"/>
      <c r="I215" s="15"/>
      <c r="J215" s="28"/>
      <c r="K215" s="28"/>
    </row>
    <row r="216" spans="7:11" x14ac:dyDescent="0.35">
      <c r="G216" s="15"/>
      <c r="H216" s="32"/>
      <c r="I216" s="15"/>
      <c r="J216" s="28"/>
      <c r="K216" s="28"/>
    </row>
    <row r="217" spans="7:11" x14ac:dyDescent="0.35">
      <c r="G217" s="15"/>
      <c r="H217" s="32"/>
      <c r="I217" s="15"/>
      <c r="J217" s="28"/>
      <c r="K217" s="28"/>
    </row>
    <row r="218" spans="7:11" x14ac:dyDescent="0.35">
      <c r="G218" s="15"/>
      <c r="H218" s="32"/>
      <c r="I218" s="15"/>
      <c r="J218" s="28"/>
      <c r="K218" s="28"/>
    </row>
    <row r="219" spans="7:11" x14ac:dyDescent="0.35">
      <c r="G219" s="15"/>
      <c r="H219" s="32"/>
      <c r="I219" s="15"/>
      <c r="J219" s="28"/>
      <c r="K219" s="28"/>
    </row>
    <row r="220" spans="7:11" x14ac:dyDescent="0.35">
      <c r="G220" s="15"/>
      <c r="H220" s="32"/>
      <c r="I220" s="15"/>
      <c r="J220" s="28"/>
      <c r="K220" s="28"/>
    </row>
    <row r="221" spans="7:11" x14ac:dyDescent="0.35">
      <c r="G221" s="15"/>
      <c r="H221" s="32"/>
      <c r="I221" s="15"/>
      <c r="J221" s="28"/>
      <c r="K221" s="28"/>
    </row>
    <row r="222" spans="7:11" x14ac:dyDescent="0.35">
      <c r="G222" s="15"/>
      <c r="H222" s="32"/>
      <c r="I222" s="15"/>
      <c r="J222" s="28"/>
      <c r="K222" s="28"/>
    </row>
    <row r="223" spans="7:11" x14ac:dyDescent="0.35">
      <c r="G223" s="15"/>
      <c r="H223" s="32"/>
      <c r="I223" s="15"/>
      <c r="J223" s="28"/>
      <c r="K223" s="28"/>
    </row>
    <row r="224" spans="7:11" x14ac:dyDescent="0.35">
      <c r="G224" s="15"/>
      <c r="H224" s="32"/>
      <c r="I224" s="15"/>
      <c r="J224" s="28"/>
      <c r="K224" s="28"/>
    </row>
    <row r="225" spans="7:11" x14ac:dyDescent="0.35">
      <c r="G225" s="15"/>
      <c r="H225" s="32"/>
      <c r="I225" s="15"/>
      <c r="J225" s="28"/>
      <c r="K225" s="28"/>
    </row>
    <row r="226" spans="7:11" x14ac:dyDescent="0.35">
      <c r="G226" s="15"/>
      <c r="H226" s="32"/>
      <c r="I226" s="15"/>
      <c r="J226" s="28"/>
      <c r="K226" s="28"/>
    </row>
    <row r="227" spans="7:11" x14ac:dyDescent="0.35">
      <c r="G227" s="15"/>
      <c r="H227" s="32"/>
      <c r="I227" s="15"/>
      <c r="J227" s="28"/>
      <c r="K227" s="28"/>
    </row>
    <row r="228" spans="7:11" x14ac:dyDescent="0.35">
      <c r="G228" s="15"/>
      <c r="H228" s="32"/>
      <c r="I228" s="15"/>
      <c r="J228" s="28"/>
      <c r="K228" s="28"/>
    </row>
    <row r="229" spans="7:11" x14ac:dyDescent="0.35">
      <c r="G229" s="15"/>
      <c r="H229" s="32"/>
      <c r="I229" s="15"/>
      <c r="J229" s="28"/>
      <c r="K229" s="28"/>
    </row>
    <row r="230" spans="7:11" x14ac:dyDescent="0.35">
      <c r="G230" s="15"/>
      <c r="H230" s="32"/>
      <c r="I230" s="15"/>
      <c r="J230" s="28"/>
      <c r="K230" s="28"/>
    </row>
    <row r="231" spans="7:11" x14ac:dyDescent="0.35">
      <c r="G231" s="15"/>
      <c r="H231" s="32"/>
      <c r="I231" s="15"/>
      <c r="J231" s="28"/>
      <c r="K231" s="28"/>
    </row>
    <row r="232" spans="7:11" x14ac:dyDescent="0.35">
      <c r="G232" s="15"/>
      <c r="H232" s="32"/>
      <c r="I232" s="15"/>
      <c r="J232" s="28"/>
      <c r="K232" s="28"/>
    </row>
    <row r="233" spans="7:11" x14ac:dyDescent="0.35">
      <c r="G233" s="15"/>
      <c r="H233" s="32"/>
      <c r="I233" s="15"/>
      <c r="J233" s="28"/>
      <c r="K233" s="28"/>
    </row>
    <row r="234" spans="7:11" x14ac:dyDescent="0.35">
      <c r="G234" s="15"/>
      <c r="H234" s="32"/>
      <c r="I234" s="15"/>
      <c r="J234" s="28"/>
      <c r="K234" s="28"/>
    </row>
    <row r="235" spans="7:11" x14ac:dyDescent="0.35">
      <c r="G235" s="15"/>
      <c r="H235" s="32"/>
      <c r="I235" s="15"/>
      <c r="J235" s="28"/>
      <c r="K235" s="28"/>
    </row>
    <row r="236" spans="7:11" x14ac:dyDescent="0.35">
      <c r="G236" s="15"/>
      <c r="H236" s="32"/>
      <c r="I236" s="15"/>
      <c r="J236" s="28"/>
      <c r="K236" s="28"/>
    </row>
    <row r="237" spans="7:11" x14ac:dyDescent="0.35">
      <c r="G237" s="15"/>
      <c r="H237" s="32"/>
      <c r="I237" s="15"/>
      <c r="J237" s="28"/>
      <c r="K237" s="28"/>
    </row>
    <row r="238" spans="7:11" x14ac:dyDescent="0.35">
      <c r="G238" s="15"/>
      <c r="H238" s="32"/>
      <c r="I238" s="15"/>
      <c r="J238" s="28"/>
      <c r="K238" s="28"/>
    </row>
    <row r="239" spans="7:11" x14ac:dyDescent="0.35">
      <c r="G239" s="15"/>
      <c r="H239" s="32"/>
      <c r="I239" s="15"/>
      <c r="J239" s="28"/>
      <c r="K239" s="28"/>
    </row>
    <row r="240" spans="7:11" x14ac:dyDescent="0.35">
      <c r="G240" s="15"/>
      <c r="H240" s="32"/>
      <c r="I240" s="15"/>
      <c r="J240" s="28"/>
      <c r="K240" s="28"/>
    </row>
    <row r="241" spans="7:11" x14ac:dyDescent="0.35">
      <c r="G241" s="15"/>
      <c r="H241" s="32"/>
      <c r="I241" s="15"/>
      <c r="J241" s="28"/>
      <c r="K241" s="28"/>
    </row>
    <row r="242" spans="7:11" x14ac:dyDescent="0.35">
      <c r="G242" s="15"/>
      <c r="H242" s="32"/>
      <c r="I242" s="15"/>
      <c r="J242" s="28"/>
      <c r="K242" s="28"/>
    </row>
    <row r="243" spans="7:11" x14ac:dyDescent="0.35">
      <c r="G243" s="15"/>
      <c r="H243" s="32"/>
      <c r="I243" s="15"/>
      <c r="J243" s="28"/>
      <c r="K243" s="28"/>
    </row>
    <row r="244" spans="7:11" x14ac:dyDescent="0.35">
      <c r="G244" s="15"/>
      <c r="H244" s="32"/>
      <c r="I244" s="15"/>
      <c r="J244" s="28"/>
      <c r="K244" s="28"/>
    </row>
    <row r="245" spans="7:11" x14ac:dyDescent="0.35">
      <c r="G245" s="15"/>
      <c r="H245" s="32"/>
      <c r="I245" s="15"/>
      <c r="J245" s="28"/>
      <c r="K245" s="28"/>
    </row>
    <row r="246" spans="7:11" x14ac:dyDescent="0.35">
      <c r="G246" s="15"/>
      <c r="H246" s="32"/>
      <c r="I246" s="15"/>
      <c r="J246" s="28"/>
      <c r="K246" s="28"/>
    </row>
    <row r="247" spans="7:11" x14ac:dyDescent="0.35">
      <c r="G247" s="15"/>
      <c r="H247" s="32"/>
      <c r="I247" s="15"/>
      <c r="J247" s="28"/>
      <c r="K247" s="28"/>
    </row>
    <row r="248" spans="7:11" x14ac:dyDescent="0.35">
      <c r="G248" s="15"/>
      <c r="H248" s="32"/>
      <c r="I248" s="15"/>
      <c r="J248" s="28"/>
      <c r="K248" s="28"/>
    </row>
    <row r="249" spans="7:11" x14ac:dyDescent="0.35">
      <c r="G249" s="15"/>
      <c r="H249" s="32"/>
      <c r="I249" s="15"/>
      <c r="J249" s="28"/>
      <c r="K249" s="28"/>
    </row>
    <row r="250" spans="7:11" x14ac:dyDescent="0.35">
      <c r="G250" s="15"/>
      <c r="H250" s="32"/>
      <c r="I250" s="15"/>
      <c r="J250" s="28"/>
      <c r="K250" s="28"/>
    </row>
    <row r="251" spans="7:11" x14ac:dyDescent="0.35">
      <c r="G251" s="15"/>
      <c r="H251" s="32"/>
      <c r="I251" s="15"/>
      <c r="J251" s="28"/>
      <c r="K251" s="28"/>
    </row>
    <row r="252" spans="7:11" x14ac:dyDescent="0.35">
      <c r="G252" s="15"/>
      <c r="H252" s="32"/>
      <c r="I252" s="15"/>
      <c r="J252" s="28"/>
      <c r="K252" s="28"/>
    </row>
    <row r="253" spans="7:11" x14ac:dyDescent="0.35">
      <c r="G253" s="15"/>
      <c r="H253" s="32"/>
      <c r="I253" s="15"/>
      <c r="J253" s="28"/>
      <c r="K253" s="28"/>
    </row>
    <row r="254" spans="7:11" x14ac:dyDescent="0.35">
      <c r="G254" s="15"/>
      <c r="H254" s="32"/>
      <c r="I254" s="15"/>
      <c r="J254" s="28"/>
      <c r="K254" s="28"/>
    </row>
    <row r="255" spans="7:11" x14ac:dyDescent="0.35">
      <c r="G255" s="15"/>
      <c r="H255" s="32"/>
      <c r="I255" s="15"/>
      <c r="J255" s="28"/>
      <c r="K255" s="28"/>
    </row>
    <row r="256" spans="7:11" x14ac:dyDescent="0.35">
      <c r="G256" s="15"/>
      <c r="H256" s="32"/>
      <c r="I256" s="15"/>
      <c r="J256" s="28"/>
      <c r="K256" s="28"/>
    </row>
    <row r="257" spans="7:11" x14ac:dyDescent="0.35">
      <c r="G257" s="15"/>
      <c r="H257" s="32"/>
      <c r="I257" s="15"/>
      <c r="J257" s="28"/>
      <c r="K257" s="28"/>
    </row>
    <row r="258" spans="7:11" x14ac:dyDescent="0.35">
      <c r="G258" s="15"/>
      <c r="H258" s="32"/>
      <c r="I258" s="15"/>
      <c r="J258" s="28"/>
      <c r="K258" s="28"/>
    </row>
    <row r="259" spans="7:11" x14ac:dyDescent="0.35">
      <c r="G259" s="15"/>
      <c r="H259" s="32"/>
      <c r="I259" s="15"/>
      <c r="J259" s="28"/>
      <c r="K259" s="28"/>
    </row>
    <row r="260" spans="7:11" x14ac:dyDescent="0.35">
      <c r="G260" s="15"/>
      <c r="H260" s="32"/>
      <c r="I260" s="15"/>
      <c r="J260" s="28"/>
      <c r="K260" s="28"/>
    </row>
    <row r="261" spans="7:11" x14ac:dyDescent="0.35">
      <c r="G261" s="15"/>
      <c r="H261" s="32"/>
      <c r="I261" s="15"/>
      <c r="J261" s="28"/>
      <c r="K261" s="28"/>
    </row>
    <row r="262" spans="7:11" x14ac:dyDescent="0.35">
      <c r="G262" s="15"/>
      <c r="H262" s="32"/>
      <c r="I262" s="15"/>
      <c r="J262" s="28"/>
      <c r="K262" s="28"/>
    </row>
    <row r="263" spans="7:11" x14ac:dyDescent="0.35">
      <c r="G263" s="15"/>
      <c r="H263" s="32"/>
      <c r="I263" s="15"/>
      <c r="J263" s="28"/>
      <c r="K263" s="28"/>
    </row>
    <row r="264" spans="7:11" x14ac:dyDescent="0.35">
      <c r="G264" s="15"/>
      <c r="H264" s="32"/>
      <c r="I264" s="15"/>
      <c r="J264" s="28"/>
      <c r="K264" s="28"/>
    </row>
    <row r="265" spans="7:11" x14ac:dyDescent="0.35">
      <c r="G265" s="15"/>
      <c r="H265" s="32"/>
      <c r="I265" s="15"/>
      <c r="J265" s="28"/>
      <c r="K265" s="28"/>
    </row>
    <row r="266" spans="7:11" x14ac:dyDescent="0.35">
      <c r="G266" s="15"/>
      <c r="H266" s="32"/>
      <c r="I266" s="15"/>
      <c r="J266" s="28"/>
      <c r="K266" s="28"/>
    </row>
    <row r="267" spans="7:11" x14ac:dyDescent="0.35">
      <c r="G267" s="15"/>
      <c r="H267" s="32"/>
      <c r="I267" s="15"/>
      <c r="J267" s="28"/>
      <c r="K267" s="28"/>
    </row>
    <row r="268" spans="7:11" x14ac:dyDescent="0.35">
      <c r="G268" s="15"/>
      <c r="H268" s="32"/>
      <c r="I268" s="15"/>
      <c r="J268" s="28"/>
      <c r="K268" s="28"/>
    </row>
    <row r="269" spans="7:11" x14ac:dyDescent="0.35">
      <c r="G269" s="15"/>
      <c r="H269" s="32"/>
      <c r="I269" s="15"/>
      <c r="J269" s="28"/>
      <c r="K269" s="28"/>
    </row>
    <row r="270" spans="7:11" x14ac:dyDescent="0.35">
      <c r="G270" s="15"/>
      <c r="H270" s="32"/>
      <c r="I270" s="15"/>
      <c r="J270" s="28"/>
      <c r="K270" s="28"/>
    </row>
    <row r="271" spans="7:11" x14ac:dyDescent="0.35">
      <c r="G271" s="15"/>
      <c r="H271" s="32"/>
      <c r="I271" s="15"/>
      <c r="J271" s="28"/>
      <c r="K271" s="28"/>
    </row>
    <row r="272" spans="7:11" x14ac:dyDescent="0.35">
      <c r="G272" s="15"/>
      <c r="H272" s="32"/>
      <c r="I272" s="15"/>
      <c r="J272" s="28"/>
      <c r="K272" s="28"/>
    </row>
    <row r="273" spans="7:11" x14ac:dyDescent="0.35">
      <c r="G273" s="15"/>
      <c r="H273" s="32"/>
      <c r="I273" s="15"/>
      <c r="J273" s="28"/>
      <c r="K273" s="28"/>
    </row>
    <row r="274" spans="7:11" x14ac:dyDescent="0.35">
      <c r="G274" s="15"/>
      <c r="H274" s="32"/>
      <c r="I274" s="15"/>
      <c r="J274" s="28"/>
      <c r="K274" s="28"/>
    </row>
    <row r="275" spans="7:11" x14ac:dyDescent="0.35">
      <c r="G275" s="15"/>
      <c r="H275" s="32"/>
      <c r="I275" s="15"/>
      <c r="J275" s="28"/>
      <c r="K275" s="28"/>
    </row>
    <row r="276" spans="7:11" x14ac:dyDescent="0.35">
      <c r="G276" s="15"/>
      <c r="H276" s="32"/>
      <c r="I276" s="15"/>
      <c r="J276" s="28"/>
      <c r="K276" s="28"/>
    </row>
    <row r="277" spans="7:11" x14ac:dyDescent="0.35">
      <c r="G277" s="15"/>
      <c r="H277" s="32"/>
      <c r="I277" s="15"/>
      <c r="J277" s="28"/>
      <c r="K277" s="28"/>
    </row>
    <row r="278" spans="7:11" x14ac:dyDescent="0.35">
      <c r="G278" s="15"/>
      <c r="H278" s="32"/>
      <c r="I278" s="15"/>
      <c r="J278" s="28"/>
      <c r="K278" s="28"/>
    </row>
    <row r="279" spans="7:11" x14ac:dyDescent="0.35">
      <c r="G279" s="15"/>
      <c r="H279" s="32"/>
      <c r="I279" s="15"/>
      <c r="J279" s="28"/>
      <c r="K279" s="28"/>
    </row>
    <row r="280" spans="7:11" x14ac:dyDescent="0.35">
      <c r="G280" s="15"/>
      <c r="H280" s="32"/>
      <c r="I280" s="15"/>
      <c r="J280" s="28"/>
      <c r="K280" s="28"/>
    </row>
    <row r="281" spans="7:11" x14ac:dyDescent="0.35">
      <c r="G281" s="15"/>
      <c r="H281" s="32"/>
      <c r="I281" s="15"/>
      <c r="J281" s="28"/>
      <c r="K281" s="28"/>
    </row>
    <row r="282" spans="7:11" x14ac:dyDescent="0.35">
      <c r="G282" s="15"/>
      <c r="H282" s="32"/>
      <c r="I282" s="15"/>
      <c r="J282" s="28"/>
      <c r="K282" s="28"/>
    </row>
    <row r="283" spans="7:11" x14ac:dyDescent="0.35">
      <c r="G283" s="15"/>
      <c r="H283" s="32"/>
      <c r="I283" s="15"/>
      <c r="J283" s="28"/>
      <c r="K283" s="28"/>
    </row>
    <row r="284" spans="7:11" x14ac:dyDescent="0.35">
      <c r="G284" s="15"/>
      <c r="H284" s="32"/>
      <c r="I284" s="15"/>
      <c r="J284" s="28"/>
      <c r="K284" s="28"/>
    </row>
    <row r="285" spans="7:11" x14ac:dyDescent="0.35">
      <c r="G285" s="15"/>
      <c r="H285" s="32"/>
      <c r="I285" s="15"/>
      <c r="J285" s="28"/>
      <c r="K285" s="28"/>
    </row>
    <row r="286" spans="7:11" x14ac:dyDescent="0.35">
      <c r="G286" s="15"/>
      <c r="H286" s="32"/>
      <c r="I286" s="15"/>
      <c r="J286" s="28"/>
      <c r="K286" s="28"/>
    </row>
    <row r="287" spans="7:11" x14ac:dyDescent="0.35">
      <c r="G287" s="15"/>
      <c r="H287" s="32"/>
      <c r="I287" s="15"/>
      <c r="J287" s="28"/>
      <c r="K287" s="28"/>
    </row>
    <row r="288" spans="7:11" x14ac:dyDescent="0.35">
      <c r="G288" s="15"/>
      <c r="H288" s="32"/>
      <c r="I288" s="15"/>
      <c r="J288" s="28"/>
      <c r="K288" s="28"/>
    </row>
    <row r="289" spans="7:11" x14ac:dyDescent="0.35">
      <c r="G289" s="15"/>
      <c r="H289" s="32"/>
      <c r="I289" s="15"/>
      <c r="J289" s="28"/>
      <c r="K289" s="28"/>
    </row>
    <row r="290" spans="7:11" x14ac:dyDescent="0.35">
      <c r="G290" s="15"/>
      <c r="H290" s="32"/>
      <c r="I290" s="15"/>
      <c r="J290" s="28"/>
      <c r="K290" s="28"/>
    </row>
    <row r="291" spans="7:11" x14ac:dyDescent="0.35">
      <c r="G291" s="15"/>
      <c r="H291" s="32"/>
      <c r="I291" s="15"/>
      <c r="J291" s="28"/>
      <c r="K291" s="28"/>
    </row>
    <row r="292" spans="7:11" x14ac:dyDescent="0.35">
      <c r="G292" s="15"/>
      <c r="H292" s="32"/>
      <c r="I292" s="15"/>
      <c r="J292" s="28"/>
      <c r="K292" s="28"/>
    </row>
    <row r="293" spans="7:11" x14ac:dyDescent="0.35">
      <c r="G293" s="15"/>
      <c r="H293" s="32"/>
      <c r="I293" s="15"/>
      <c r="J293" s="28"/>
      <c r="K293" s="28"/>
    </row>
    <row r="294" spans="7:11" x14ac:dyDescent="0.35">
      <c r="G294" s="15"/>
      <c r="H294" s="32"/>
      <c r="I294" s="15"/>
      <c r="J294" s="28"/>
      <c r="K294" s="28"/>
    </row>
    <row r="295" spans="7:11" x14ac:dyDescent="0.35">
      <c r="G295" s="15"/>
      <c r="H295" s="32"/>
      <c r="I295" s="15"/>
      <c r="J295" s="28"/>
      <c r="K295" s="28"/>
    </row>
    <row r="296" spans="7:11" x14ac:dyDescent="0.35">
      <c r="G296" s="15"/>
      <c r="H296" s="32"/>
      <c r="I296" s="15"/>
      <c r="J296" s="28"/>
      <c r="K296" s="28"/>
    </row>
    <row r="297" spans="7:11" x14ac:dyDescent="0.35">
      <c r="G297" s="15"/>
      <c r="H297" s="32"/>
      <c r="I297" s="15"/>
      <c r="J297" s="28"/>
      <c r="K297" s="28"/>
    </row>
    <row r="298" spans="7:11" x14ac:dyDescent="0.35">
      <c r="G298" s="15"/>
      <c r="H298" s="32"/>
      <c r="I298" s="15"/>
      <c r="J298" s="28"/>
      <c r="K298" s="28"/>
    </row>
    <row r="299" spans="7:11" x14ac:dyDescent="0.35">
      <c r="G299" s="15"/>
      <c r="H299" s="32"/>
      <c r="I299" s="15"/>
      <c r="J299" s="28"/>
      <c r="K299" s="28"/>
    </row>
    <row r="300" spans="7:11" x14ac:dyDescent="0.35">
      <c r="G300" s="15"/>
      <c r="H300" s="32"/>
      <c r="I300" s="15"/>
      <c r="J300" s="28"/>
      <c r="K300" s="28"/>
    </row>
    <row r="301" spans="7:11" x14ac:dyDescent="0.35">
      <c r="G301" s="15"/>
      <c r="H301" s="32"/>
      <c r="I301" s="15"/>
      <c r="J301" s="28"/>
      <c r="K301" s="28"/>
    </row>
    <row r="302" spans="7:11" x14ac:dyDescent="0.35">
      <c r="G302" s="15"/>
      <c r="H302" s="32"/>
      <c r="I302" s="15"/>
      <c r="J302" s="28"/>
      <c r="K302" s="28"/>
    </row>
    <row r="303" spans="7:11" x14ac:dyDescent="0.35">
      <c r="G303" s="15"/>
      <c r="H303" s="32"/>
      <c r="I303" s="15"/>
      <c r="J303" s="28"/>
      <c r="K303" s="28"/>
    </row>
    <row r="304" spans="7:11" x14ac:dyDescent="0.35">
      <c r="G304" s="15"/>
      <c r="H304" s="32"/>
      <c r="I304" s="15"/>
      <c r="J304" s="28"/>
      <c r="K304" s="28"/>
    </row>
    <row r="305" spans="7:11" x14ac:dyDescent="0.35">
      <c r="G305" s="15"/>
      <c r="H305" s="32"/>
      <c r="I305" s="15"/>
      <c r="J305" s="28"/>
      <c r="K305" s="28"/>
    </row>
    <row r="306" spans="7:11" x14ac:dyDescent="0.35">
      <c r="G306" s="15"/>
      <c r="H306" s="32"/>
      <c r="I306" s="15"/>
      <c r="J306" s="28"/>
      <c r="K306" s="28"/>
    </row>
    <row r="307" spans="7:11" x14ac:dyDescent="0.35">
      <c r="G307" s="15"/>
      <c r="H307" s="32"/>
      <c r="I307" s="15"/>
      <c r="J307" s="28"/>
      <c r="K307" s="28"/>
    </row>
    <row r="308" spans="7:11" x14ac:dyDescent="0.35">
      <c r="G308" s="15"/>
      <c r="H308" s="32"/>
      <c r="I308" s="15"/>
      <c r="J308" s="28"/>
      <c r="K308" s="28"/>
    </row>
    <row r="309" spans="7:11" x14ac:dyDescent="0.35">
      <c r="G309" s="15"/>
      <c r="H309" s="32"/>
      <c r="I309" s="15"/>
      <c r="J309" s="28"/>
      <c r="K309" s="28"/>
    </row>
    <row r="310" spans="7:11" x14ac:dyDescent="0.35">
      <c r="G310" s="15"/>
      <c r="H310" s="32"/>
      <c r="I310" s="15"/>
      <c r="J310" s="28"/>
      <c r="K310" s="28"/>
    </row>
    <row r="311" spans="7:11" x14ac:dyDescent="0.35">
      <c r="G311" s="15"/>
      <c r="H311" s="32"/>
      <c r="I311" s="15"/>
      <c r="J311" s="28"/>
      <c r="K311" s="28"/>
    </row>
    <row r="312" spans="7:11" x14ac:dyDescent="0.35">
      <c r="G312" s="15"/>
      <c r="H312" s="32"/>
      <c r="I312" s="15"/>
      <c r="J312" s="28"/>
      <c r="K312" s="28"/>
    </row>
    <row r="313" spans="7:11" x14ac:dyDescent="0.35">
      <c r="G313" s="15"/>
      <c r="H313" s="32"/>
      <c r="I313" s="15"/>
      <c r="J313" s="28"/>
      <c r="K313" s="28"/>
    </row>
    <row r="314" spans="7:11" x14ac:dyDescent="0.35">
      <c r="G314" s="15"/>
      <c r="H314" s="32"/>
      <c r="I314" s="15"/>
      <c r="J314" s="28"/>
      <c r="K314" s="28"/>
    </row>
    <row r="315" spans="7:11" x14ac:dyDescent="0.35">
      <c r="G315" s="15"/>
      <c r="H315" s="32"/>
      <c r="I315" s="15"/>
      <c r="J315" s="28"/>
      <c r="K315" s="28"/>
    </row>
    <row r="316" spans="7:11" x14ac:dyDescent="0.35">
      <c r="G316" s="15"/>
      <c r="H316" s="32"/>
      <c r="I316" s="15"/>
      <c r="J316" s="28"/>
      <c r="K316" s="28"/>
    </row>
    <row r="317" spans="7:11" x14ac:dyDescent="0.35">
      <c r="G317" s="15"/>
      <c r="H317" s="32"/>
      <c r="I317" s="15"/>
      <c r="J317" s="28"/>
      <c r="K317" s="28"/>
    </row>
    <row r="318" spans="7:11" x14ac:dyDescent="0.35">
      <c r="G318" s="15"/>
      <c r="H318" s="32"/>
      <c r="I318" s="15"/>
      <c r="J318" s="28"/>
      <c r="K318" s="28"/>
    </row>
    <row r="319" spans="7:11" x14ac:dyDescent="0.35">
      <c r="G319" s="15"/>
      <c r="H319" s="32"/>
      <c r="I319" s="15"/>
      <c r="J319" s="28"/>
      <c r="K319" s="28"/>
    </row>
    <row r="320" spans="7:11" x14ac:dyDescent="0.35">
      <c r="G320" s="15"/>
      <c r="H320" s="32"/>
      <c r="I320" s="15"/>
      <c r="J320" s="28"/>
      <c r="K320" s="28"/>
    </row>
    <row r="321" spans="7:11" x14ac:dyDescent="0.35">
      <c r="G321" s="15"/>
      <c r="H321" s="32"/>
      <c r="I321" s="15"/>
      <c r="J321" s="28"/>
      <c r="K321" s="28"/>
    </row>
    <row r="322" spans="7:11" x14ac:dyDescent="0.35">
      <c r="G322" s="15"/>
      <c r="H322" s="32"/>
      <c r="I322" s="15"/>
      <c r="J322" s="28"/>
      <c r="K322" s="28"/>
    </row>
    <row r="323" spans="7:11" x14ac:dyDescent="0.35">
      <c r="G323" s="15"/>
      <c r="H323" s="32"/>
      <c r="I323" s="15"/>
      <c r="J323" s="28"/>
      <c r="K323" s="28"/>
    </row>
    <row r="324" spans="7:11" x14ac:dyDescent="0.35">
      <c r="G324" s="15"/>
      <c r="H324" s="32"/>
      <c r="I324" s="15"/>
      <c r="J324" s="28"/>
      <c r="K324" s="28"/>
    </row>
    <row r="325" spans="7:11" x14ac:dyDescent="0.35">
      <c r="G325" s="15"/>
      <c r="H325" s="32"/>
      <c r="I325" s="15"/>
      <c r="J325" s="28"/>
      <c r="K325" s="28"/>
    </row>
    <row r="326" spans="7:11" x14ac:dyDescent="0.35">
      <c r="G326" s="15"/>
      <c r="H326" s="32"/>
      <c r="I326" s="15"/>
      <c r="J326" s="28"/>
      <c r="K326" s="28"/>
    </row>
    <row r="327" spans="7:11" x14ac:dyDescent="0.35">
      <c r="G327" s="15"/>
      <c r="H327" s="32"/>
      <c r="I327" s="15"/>
      <c r="J327" s="28"/>
      <c r="K327" s="28"/>
    </row>
    <row r="328" spans="7:11" x14ac:dyDescent="0.35">
      <c r="G328" s="15"/>
      <c r="H328" s="32"/>
      <c r="I328" s="15"/>
      <c r="J328" s="28"/>
      <c r="K328" s="28"/>
    </row>
    <row r="329" spans="7:11" x14ac:dyDescent="0.35">
      <c r="G329" s="15"/>
      <c r="H329" s="32"/>
      <c r="I329" s="15"/>
      <c r="J329" s="28"/>
      <c r="K329" s="28"/>
    </row>
    <row r="330" spans="7:11" x14ac:dyDescent="0.35">
      <c r="G330" s="15"/>
      <c r="H330" s="32"/>
      <c r="I330" s="15"/>
      <c r="J330" s="28"/>
      <c r="K330" s="28"/>
    </row>
    <row r="331" spans="7:11" x14ac:dyDescent="0.35">
      <c r="G331" s="15"/>
      <c r="H331" s="32"/>
      <c r="I331" s="15"/>
      <c r="J331" s="28"/>
      <c r="K331" s="28"/>
    </row>
    <row r="332" spans="7:11" x14ac:dyDescent="0.35">
      <c r="G332" s="15"/>
      <c r="H332" s="32"/>
      <c r="I332" s="15"/>
      <c r="J332" s="28"/>
      <c r="K332" s="28"/>
    </row>
    <row r="333" spans="7:11" x14ac:dyDescent="0.35">
      <c r="G333" s="15"/>
      <c r="H333" s="32"/>
      <c r="I333" s="15"/>
      <c r="J333" s="28"/>
      <c r="K333" s="28"/>
    </row>
    <row r="334" spans="7:11" x14ac:dyDescent="0.35">
      <c r="G334" s="15"/>
      <c r="H334" s="32"/>
      <c r="I334" s="15"/>
      <c r="J334" s="28"/>
      <c r="K334" s="28"/>
    </row>
    <row r="335" spans="7:11" x14ac:dyDescent="0.35">
      <c r="G335" s="15"/>
      <c r="H335" s="32"/>
      <c r="I335" s="15"/>
      <c r="J335" s="28"/>
      <c r="K335" s="28"/>
    </row>
    <row r="336" spans="7:11" x14ac:dyDescent="0.35">
      <c r="G336" s="15"/>
      <c r="H336" s="32"/>
      <c r="I336" s="15"/>
      <c r="J336" s="28"/>
      <c r="K336" s="28"/>
    </row>
    <row r="337" spans="7:11" x14ac:dyDescent="0.35">
      <c r="G337" s="15"/>
      <c r="H337" s="32"/>
      <c r="I337" s="15"/>
      <c r="J337" s="28"/>
      <c r="K337" s="28"/>
    </row>
    <row r="338" spans="7:11" x14ac:dyDescent="0.35">
      <c r="G338" s="15"/>
      <c r="H338" s="32"/>
      <c r="I338" s="15"/>
      <c r="J338" s="28"/>
      <c r="K338" s="28"/>
    </row>
    <row r="339" spans="7:11" x14ac:dyDescent="0.35">
      <c r="G339" s="15"/>
      <c r="H339" s="32"/>
      <c r="I339" s="15"/>
      <c r="J339" s="28"/>
      <c r="K339" s="28"/>
    </row>
    <row r="340" spans="7:11" x14ac:dyDescent="0.35">
      <c r="G340" s="15"/>
      <c r="H340" s="32"/>
      <c r="I340" s="15"/>
      <c r="J340" s="28"/>
      <c r="K340" s="28"/>
    </row>
    <row r="341" spans="7:11" x14ac:dyDescent="0.35">
      <c r="G341" s="15"/>
      <c r="H341" s="32"/>
      <c r="I341" s="15"/>
      <c r="J341" s="28"/>
      <c r="K341" s="28"/>
    </row>
    <row r="342" spans="7:11" x14ac:dyDescent="0.35">
      <c r="G342" s="15"/>
      <c r="H342" s="32"/>
      <c r="I342" s="15"/>
      <c r="J342" s="28"/>
      <c r="K342" s="28"/>
    </row>
    <row r="343" spans="7:11" x14ac:dyDescent="0.35">
      <c r="G343" s="15"/>
      <c r="H343" s="32"/>
      <c r="I343" s="15"/>
      <c r="J343" s="28"/>
      <c r="K343" s="28"/>
    </row>
    <row r="344" spans="7:11" x14ac:dyDescent="0.35">
      <c r="G344" s="15"/>
      <c r="H344" s="32"/>
      <c r="I344" s="15"/>
      <c r="J344" s="28"/>
      <c r="K344" s="28"/>
    </row>
    <row r="345" spans="7:11" x14ac:dyDescent="0.35">
      <c r="G345" s="15"/>
      <c r="H345" s="32"/>
      <c r="I345" s="15"/>
      <c r="J345" s="28"/>
      <c r="K345" s="28"/>
    </row>
    <row r="346" spans="7:11" x14ac:dyDescent="0.35">
      <c r="G346" s="15"/>
      <c r="H346" s="32"/>
      <c r="I346" s="15"/>
      <c r="J346" s="28"/>
      <c r="K346" s="28"/>
    </row>
    <row r="347" spans="7:11" x14ac:dyDescent="0.35">
      <c r="G347" s="15"/>
      <c r="H347" s="32"/>
      <c r="I347" s="15"/>
      <c r="J347" s="28"/>
      <c r="K347" s="28"/>
    </row>
    <row r="348" spans="7:11" x14ac:dyDescent="0.35">
      <c r="G348" s="15"/>
      <c r="H348" s="32"/>
      <c r="I348" s="15"/>
      <c r="J348" s="28"/>
      <c r="K348" s="28"/>
    </row>
    <row r="349" spans="7:11" x14ac:dyDescent="0.35">
      <c r="G349" s="15"/>
      <c r="H349" s="32"/>
      <c r="I349" s="15"/>
      <c r="J349" s="28"/>
      <c r="K349" s="28"/>
    </row>
    <row r="350" spans="7:11" x14ac:dyDescent="0.35">
      <c r="G350" s="15"/>
      <c r="H350" s="32"/>
      <c r="I350" s="15"/>
      <c r="J350" s="28"/>
      <c r="K350" s="28"/>
    </row>
    <row r="351" spans="7:11" x14ac:dyDescent="0.35">
      <c r="G351" s="15"/>
      <c r="H351" s="32"/>
      <c r="I351" s="15"/>
      <c r="J351" s="28"/>
      <c r="K351" s="28"/>
    </row>
    <row r="352" spans="7:11" x14ac:dyDescent="0.35">
      <c r="G352" s="15"/>
      <c r="H352" s="32"/>
      <c r="I352" s="15"/>
      <c r="J352" s="28"/>
      <c r="K352" s="28"/>
    </row>
    <row r="353" spans="7:11" x14ac:dyDescent="0.35">
      <c r="G353" s="15"/>
      <c r="H353" s="32"/>
      <c r="I353" s="15"/>
      <c r="J353" s="28"/>
      <c r="K353" s="28"/>
    </row>
    <row r="354" spans="7:11" x14ac:dyDescent="0.35">
      <c r="G354" s="15"/>
      <c r="H354" s="32"/>
      <c r="I354" s="15"/>
      <c r="J354" s="28"/>
      <c r="K354" s="28"/>
    </row>
    <row r="355" spans="7:11" x14ac:dyDescent="0.35">
      <c r="G355" s="15"/>
      <c r="H355" s="32"/>
      <c r="I355" s="15"/>
      <c r="J355" s="28"/>
      <c r="K355" s="28"/>
    </row>
    <row r="356" spans="7:11" x14ac:dyDescent="0.35">
      <c r="G356" s="15"/>
      <c r="H356" s="32"/>
      <c r="I356" s="15"/>
      <c r="J356" s="28"/>
      <c r="K356" s="28"/>
    </row>
    <row r="357" spans="7:11" x14ac:dyDescent="0.35">
      <c r="G357" s="15"/>
      <c r="H357" s="32"/>
      <c r="I357" s="15"/>
      <c r="J357" s="28"/>
      <c r="K357" s="28"/>
    </row>
    <row r="358" spans="7:11" x14ac:dyDescent="0.35">
      <c r="G358" s="15"/>
      <c r="H358" s="32"/>
      <c r="I358" s="15"/>
      <c r="J358" s="28"/>
      <c r="K358" s="28"/>
    </row>
    <row r="359" spans="7:11" x14ac:dyDescent="0.35">
      <c r="G359" s="15"/>
      <c r="H359" s="32"/>
      <c r="I359" s="15"/>
      <c r="J359" s="28"/>
      <c r="K359" s="28"/>
    </row>
    <row r="360" spans="7:11" x14ac:dyDescent="0.35">
      <c r="G360" s="15"/>
      <c r="H360" s="32"/>
      <c r="I360" s="15"/>
      <c r="J360" s="28"/>
      <c r="K360" s="28"/>
    </row>
    <row r="361" spans="7:11" x14ac:dyDescent="0.35">
      <c r="G361" s="15"/>
      <c r="H361" s="32"/>
      <c r="I361" s="15"/>
      <c r="J361" s="28"/>
      <c r="K361" s="28"/>
    </row>
    <row r="362" spans="7:11" x14ac:dyDescent="0.35">
      <c r="G362" s="15"/>
      <c r="H362" s="32"/>
      <c r="I362" s="15"/>
      <c r="J362" s="28"/>
      <c r="K362" s="28"/>
    </row>
    <row r="363" spans="7:11" x14ac:dyDescent="0.35">
      <c r="G363" s="15"/>
      <c r="H363" s="32"/>
      <c r="I363" s="15"/>
      <c r="J363" s="28"/>
      <c r="K363" s="28"/>
    </row>
    <row r="364" spans="7:11" x14ac:dyDescent="0.35">
      <c r="G364" s="15"/>
      <c r="H364" s="32"/>
      <c r="I364" s="15"/>
      <c r="J364" s="28"/>
      <c r="K364" s="28"/>
    </row>
    <row r="365" spans="7:11" x14ac:dyDescent="0.35">
      <c r="G365" s="15"/>
      <c r="H365" s="32"/>
      <c r="I365" s="15"/>
      <c r="J365" s="28"/>
      <c r="K365" s="28"/>
    </row>
    <row r="366" spans="7:11" x14ac:dyDescent="0.35">
      <c r="G366" s="15"/>
      <c r="H366" s="32"/>
      <c r="I366" s="15"/>
      <c r="J366" s="28"/>
      <c r="K366" s="28"/>
    </row>
    <row r="367" spans="7:11" x14ac:dyDescent="0.35">
      <c r="G367" s="15"/>
      <c r="H367" s="32"/>
      <c r="I367" s="15"/>
      <c r="J367" s="28"/>
      <c r="K367" s="28"/>
    </row>
    <row r="368" spans="7:11" x14ac:dyDescent="0.35">
      <c r="G368" s="15"/>
      <c r="H368" s="32"/>
      <c r="I368" s="15"/>
      <c r="J368" s="28"/>
      <c r="K368" s="28"/>
    </row>
    <row r="369" spans="7:11" x14ac:dyDescent="0.35">
      <c r="G369" s="15"/>
      <c r="H369" s="32"/>
      <c r="I369" s="15"/>
      <c r="J369" s="28"/>
      <c r="K369" s="28"/>
    </row>
    <row r="370" spans="7:11" x14ac:dyDescent="0.35">
      <c r="G370" s="15"/>
      <c r="H370" s="32"/>
      <c r="I370" s="15"/>
      <c r="J370" s="28"/>
      <c r="K370" s="28"/>
    </row>
    <row r="371" spans="7:11" x14ac:dyDescent="0.35">
      <c r="G371" s="15"/>
      <c r="H371" s="32"/>
      <c r="I371" s="15"/>
      <c r="J371" s="28"/>
      <c r="K371" s="28"/>
    </row>
    <row r="372" spans="7:11" x14ac:dyDescent="0.35">
      <c r="G372" s="15"/>
      <c r="H372" s="32"/>
      <c r="I372" s="15"/>
      <c r="J372" s="28"/>
      <c r="K372" s="28"/>
    </row>
    <row r="373" spans="7:11" x14ac:dyDescent="0.35">
      <c r="G373" s="15"/>
      <c r="H373" s="32"/>
      <c r="I373" s="15"/>
      <c r="J373" s="28"/>
      <c r="K373" s="28"/>
    </row>
    <row r="374" spans="7:11" x14ac:dyDescent="0.35">
      <c r="G374" s="15"/>
      <c r="H374" s="32"/>
      <c r="I374" s="15"/>
      <c r="J374" s="28"/>
      <c r="K374" s="28"/>
    </row>
    <row r="375" spans="7:11" x14ac:dyDescent="0.35">
      <c r="G375" s="15"/>
      <c r="H375" s="32"/>
      <c r="I375" s="15"/>
      <c r="J375" s="28"/>
      <c r="K375" s="28"/>
    </row>
    <row r="376" spans="7:11" x14ac:dyDescent="0.35">
      <c r="G376" s="15"/>
      <c r="H376" s="32"/>
      <c r="I376" s="15"/>
      <c r="J376" s="28"/>
      <c r="K376" s="28"/>
    </row>
    <row r="377" spans="7:11" x14ac:dyDescent="0.35">
      <c r="G377" s="15"/>
      <c r="H377" s="32"/>
      <c r="I377" s="15"/>
      <c r="J377" s="28"/>
      <c r="K377" s="28"/>
    </row>
    <row r="378" spans="7:11" x14ac:dyDescent="0.35">
      <c r="G378" s="15"/>
      <c r="H378" s="32"/>
      <c r="I378" s="15"/>
      <c r="J378" s="28"/>
      <c r="K378" s="28"/>
    </row>
    <row r="379" spans="7:11" x14ac:dyDescent="0.35">
      <c r="G379" s="15"/>
      <c r="H379" s="32"/>
      <c r="I379" s="15"/>
      <c r="J379" s="28"/>
      <c r="K379" s="28"/>
    </row>
    <row r="380" spans="7:11" x14ac:dyDescent="0.35">
      <c r="G380" s="15"/>
      <c r="H380" s="32"/>
      <c r="I380" s="15"/>
      <c r="J380" s="28"/>
      <c r="K380" s="28"/>
    </row>
    <row r="381" spans="7:11" x14ac:dyDescent="0.35">
      <c r="G381" s="15"/>
      <c r="H381" s="32"/>
      <c r="I381" s="15"/>
      <c r="J381" s="28"/>
      <c r="K381" s="28"/>
    </row>
    <row r="382" spans="7:11" x14ac:dyDescent="0.35">
      <c r="G382" s="15"/>
      <c r="H382" s="32"/>
      <c r="I382" s="15"/>
      <c r="J382" s="28"/>
      <c r="K382" s="28"/>
    </row>
    <row r="383" spans="7:11" x14ac:dyDescent="0.35">
      <c r="G383" s="15"/>
      <c r="H383" s="32"/>
      <c r="I383" s="15"/>
      <c r="J383" s="28"/>
      <c r="K383" s="28"/>
    </row>
    <row r="384" spans="7:11" x14ac:dyDescent="0.35">
      <c r="G384" s="15"/>
      <c r="H384" s="32"/>
      <c r="I384" s="15"/>
      <c r="J384" s="28"/>
      <c r="K384" s="28"/>
    </row>
    <row r="385" spans="7:11" x14ac:dyDescent="0.35">
      <c r="G385" s="15"/>
      <c r="H385" s="32"/>
      <c r="I385" s="15"/>
      <c r="J385" s="28"/>
      <c r="K385" s="28"/>
    </row>
    <row r="386" spans="7:11" x14ac:dyDescent="0.35">
      <c r="G386" s="15"/>
      <c r="H386" s="32"/>
      <c r="I386" s="15"/>
      <c r="J386" s="28"/>
      <c r="K386" s="28"/>
    </row>
    <row r="387" spans="7:11" x14ac:dyDescent="0.35">
      <c r="G387" s="15"/>
      <c r="H387" s="32"/>
      <c r="I387" s="15"/>
      <c r="J387" s="28"/>
      <c r="K387" s="28"/>
    </row>
    <row r="388" spans="7:11" x14ac:dyDescent="0.35">
      <c r="G388" s="15"/>
      <c r="H388" s="32"/>
      <c r="I388" s="15"/>
      <c r="J388" s="28"/>
      <c r="K388" s="28"/>
    </row>
    <row r="389" spans="7:11" x14ac:dyDescent="0.35">
      <c r="G389" s="15"/>
      <c r="H389" s="32"/>
      <c r="I389" s="15"/>
      <c r="J389" s="28"/>
      <c r="K389" s="28"/>
    </row>
    <row r="390" spans="7:11" x14ac:dyDescent="0.35">
      <c r="G390" s="15"/>
      <c r="H390" s="32"/>
      <c r="I390" s="15"/>
      <c r="J390" s="28"/>
      <c r="K390" s="28"/>
    </row>
    <row r="391" spans="7:11" x14ac:dyDescent="0.35">
      <c r="G391" s="15"/>
      <c r="H391" s="32"/>
      <c r="I391" s="15"/>
      <c r="J391" s="28"/>
      <c r="K391" s="28"/>
    </row>
    <row r="392" spans="7:11" x14ac:dyDescent="0.35">
      <c r="G392" s="15"/>
      <c r="H392" s="32"/>
      <c r="I392" s="15"/>
      <c r="J392" s="28"/>
      <c r="K392" s="28"/>
    </row>
    <row r="393" spans="7:11" x14ac:dyDescent="0.35">
      <c r="G393" s="15"/>
      <c r="H393" s="32"/>
      <c r="I393" s="15"/>
      <c r="J393" s="28"/>
      <c r="K393" s="28"/>
    </row>
    <row r="394" spans="7:11" x14ac:dyDescent="0.35">
      <c r="G394" s="15"/>
      <c r="H394" s="32"/>
      <c r="I394" s="15"/>
      <c r="J394" s="28"/>
      <c r="K394" s="28"/>
    </row>
    <row r="395" spans="7:11" x14ac:dyDescent="0.35">
      <c r="G395" s="15"/>
      <c r="H395" s="32"/>
      <c r="I395" s="15"/>
      <c r="J395" s="28"/>
      <c r="K395" s="28"/>
    </row>
    <row r="396" spans="7:11" x14ac:dyDescent="0.35">
      <c r="G396" s="15"/>
      <c r="H396" s="32"/>
      <c r="I396" s="15"/>
      <c r="J396" s="28"/>
      <c r="K396" s="28"/>
    </row>
    <row r="397" spans="7:11" x14ac:dyDescent="0.35">
      <c r="G397" s="15"/>
      <c r="H397" s="32"/>
      <c r="I397" s="15"/>
      <c r="J397" s="28"/>
      <c r="K397" s="28"/>
    </row>
    <row r="398" spans="7:11" x14ac:dyDescent="0.35">
      <c r="G398" s="15"/>
      <c r="H398" s="32"/>
      <c r="I398" s="15"/>
      <c r="J398" s="28"/>
      <c r="K398" s="28"/>
    </row>
    <row r="399" spans="7:11" x14ac:dyDescent="0.35">
      <c r="G399" s="15"/>
      <c r="H399" s="32"/>
      <c r="I399" s="15"/>
      <c r="J399" s="28"/>
      <c r="K399" s="28"/>
    </row>
    <row r="400" spans="7:11" x14ac:dyDescent="0.35">
      <c r="G400" s="15"/>
      <c r="H400" s="32"/>
      <c r="I400" s="15"/>
      <c r="J400" s="28"/>
      <c r="K400" s="28"/>
    </row>
    <row r="401" spans="7:11" x14ac:dyDescent="0.35">
      <c r="G401" s="15"/>
      <c r="H401" s="32"/>
      <c r="I401" s="15"/>
      <c r="J401" s="28"/>
      <c r="K401" s="28"/>
    </row>
    <row r="402" spans="7:11" x14ac:dyDescent="0.35">
      <c r="G402" s="15"/>
      <c r="H402" s="32"/>
      <c r="I402" s="15"/>
      <c r="J402" s="28"/>
      <c r="K402" s="28"/>
    </row>
    <row r="403" spans="7:11" x14ac:dyDescent="0.35">
      <c r="G403" s="15"/>
      <c r="H403" s="32"/>
      <c r="I403" s="15"/>
      <c r="J403" s="28"/>
      <c r="K403" s="28"/>
    </row>
    <row r="404" spans="7:11" x14ac:dyDescent="0.35">
      <c r="G404" s="15"/>
      <c r="H404" s="32"/>
      <c r="I404" s="15"/>
      <c r="J404" s="28"/>
      <c r="K404" s="28"/>
    </row>
    <row r="405" spans="7:11" x14ac:dyDescent="0.35">
      <c r="G405" s="15"/>
      <c r="H405" s="32"/>
      <c r="I405" s="15"/>
      <c r="J405" s="28"/>
      <c r="K405" s="28"/>
    </row>
    <row r="406" spans="7:11" x14ac:dyDescent="0.35">
      <c r="G406" s="15"/>
      <c r="H406" s="32"/>
      <c r="I406" s="15"/>
      <c r="J406" s="28"/>
      <c r="K406" s="28"/>
    </row>
    <row r="407" spans="7:11" x14ac:dyDescent="0.35">
      <c r="G407" s="15"/>
      <c r="H407" s="32"/>
      <c r="I407" s="15"/>
      <c r="J407" s="28"/>
      <c r="K407" s="28"/>
    </row>
    <row r="408" spans="7:11" x14ac:dyDescent="0.35">
      <c r="G408" s="15"/>
      <c r="H408" s="32"/>
      <c r="I408" s="15"/>
      <c r="J408" s="28"/>
      <c r="K408" s="28"/>
    </row>
    <row r="409" spans="7:11" x14ac:dyDescent="0.35">
      <c r="G409" s="15"/>
      <c r="H409" s="32"/>
      <c r="I409" s="15"/>
      <c r="J409" s="28"/>
      <c r="K409" s="28"/>
    </row>
    <row r="410" spans="7:11" x14ac:dyDescent="0.35">
      <c r="G410" s="15"/>
      <c r="H410" s="32"/>
      <c r="I410" s="15"/>
      <c r="J410" s="28"/>
      <c r="K410" s="28"/>
    </row>
    <row r="411" spans="7:11" x14ac:dyDescent="0.35">
      <c r="G411" s="15"/>
      <c r="H411" s="32"/>
      <c r="I411" s="15"/>
      <c r="J411" s="28"/>
      <c r="K411" s="28"/>
    </row>
    <row r="412" spans="7:11" x14ac:dyDescent="0.35">
      <c r="G412" s="15"/>
      <c r="H412" s="32"/>
      <c r="I412" s="15"/>
      <c r="J412" s="28"/>
      <c r="K412" s="28"/>
    </row>
    <row r="413" spans="7:11" x14ac:dyDescent="0.35">
      <c r="G413" s="15"/>
      <c r="H413" s="32"/>
      <c r="I413" s="15"/>
      <c r="J413" s="28"/>
      <c r="K413" s="28"/>
    </row>
    <row r="414" spans="7:11" x14ac:dyDescent="0.35">
      <c r="G414" s="15"/>
      <c r="H414" s="32"/>
      <c r="I414" s="15"/>
      <c r="J414" s="28"/>
      <c r="K414" s="28"/>
    </row>
    <row r="415" spans="7:11" x14ac:dyDescent="0.35">
      <c r="G415" s="15"/>
      <c r="H415" s="32"/>
      <c r="I415" s="15"/>
      <c r="J415" s="28"/>
      <c r="K415" s="28"/>
    </row>
    <row r="416" spans="7:11" x14ac:dyDescent="0.35">
      <c r="G416" s="15"/>
      <c r="H416" s="32"/>
      <c r="I416" s="15"/>
      <c r="J416" s="28"/>
      <c r="K416" s="28"/>
    </row>
    <row r="417" spans="7:11" x14ac:dyDescent="0.35">
      <c r="G417" s="15"/>
      <c r="H417" s="32"/>
      <c r="I417" s="15"/>
      <c r="J417" s="28"/>
      <c r="K417" s="28"/>
    </row>
    <row r="418" spans="7:11" x14ac:dyDescent="0.35">
      <c r="G418" s="15"/>
      <c r="H418" s="32"/>
      <c r="I418" s="15"/>
      <c r="J418" s="28"/>
      <c r="K418" s="28"/>
    </row>
    <row r="419" spans="7:11" x14ac:dyDescent="0.35">
      <c r="G419" s="15"/>
      <c r="H419" s="32"/>
      <c r="I419" s="15"/>
      <c r="J419" s="28"/>
      <c r="K419" s="28"/>
    </row>
    <row r="420" spans="7:11" x14ac:dyDescent="0.35">
      <c r="G420" s="15"/>
      <c r="H420" s="32"/>
      <c r="I420" s="15"/>
      <c r="J420" s="28"/>
      <c r="K420" s="28"/>
    </row>
    <row r="421" spans="7:11" x14ac:dyDescent="0.35">
      <c r="G421" s="15"/>
      <c r="H421" s="32"/>
      <c r="I421" s="15"/>
      <c r="J421" s="28"/>
      <c r="K421" s="28"/>
    </row>
    <row r="422" spans="7:11" x14ac:dyDescent="0.35">
      <c r="G422" s="15"/>
      <c r="H422" s="32"/>
      <c r="I422" s="15"/>
      <c r="J422" s="28"/>
      <c r="K422" s="28"/>
    </row>
    <row r="423" spans="7:11" x14ac:dyDescent="0.35">
      <c r="G423" s="15"/>
      <c r="H423" s="32"/>
      <c r="I423" s="15"/>
      <c r="J423" s="28"/>
      <c r="K423" s="28"/>
    </row>
    <row r="424" spans="7:11" x14ac:dyDescent="0.35">
      <c r="G424" s="15"/>
      <c r="H424" s="32"/>
      <c r="I424" s="15"/>
      <c r="J424" s="28"/>
      <c r="K424" s="28"/>
    </row>
    <row r="425" spans="7:11" x14ac:dyDescent="0.35">
      <c r="G425" s="15"/>
      <c r="H425" s="32"/>
      <c r="I425" s="15"/>
      <c r="J425" s="28"/>
      <c r="K425" s="28"/>
    </row>
    <row r="426" spans="7:11" x14ac:dyDescent="0.35">
      <c r="G426" s="15"/>
      <c r="H426" s="32"/>
      <c r="I426" s="15"/>
      <c r="J426" s="28"/>
      <c r="K426" s="28"/>
    </row>
    <row r="427" spans="7:11" x14ac:dyDescent="0.35">
      <c r="G427" s="15"/>
      <c r="H427" s="32"/>
      <c r="I427" s="15"/>
      <c r="J427" s="28"/>
      <c r="K427" s="28"/>
    </row>
    <row r="428" spans="7:11" x14ac:dyDescent="0.35">
      <c r="G428" s="15"/>
      <c r="H428" s="32"/>
      <c r="I428" s="15"/>
      <c r="J428" s="28"/>
      <c r="K428" s="28"/>
    </row>
    <row r="429" spans="7:11" x14ac:dyDescent="0.35">
      <c r="G429" s="15"/>
      <c r="H429" s="32"/>
      <c r="I429" s="15"/>
      <c r="J429" s="28"/>
      <c r="K429" s="28"/>
    </row>
    <row r="430" spans="7:11" x14ac:dyDescent="0.35">
      <c r="G430" s="15"/>
      <c r="H430" s="32"/>
      <c r="I430" s="15"/>
      <c r="J430" s="28"/>
      <c r="K430" s="28"/>
    </row>
    <row r="431" spans="7:11" x14ac:dyDescent="0.35">
      <c r="G431" s="15"/>
      <c r="H431" s="32"/>
      <c r="I431" s="15"/>
      <c r="J431" s="28"/>
      <c r="K431" s="28"/>
    </row>
    <row r="432" spans="7:11" x14ac:dyDescent="0.35">
      <c r="G432" s="15"/>
      <c r="H432" s="32"/>
      <c r="I432" s="15"/>
      <c r="J432" s="28"/>
      <c r="K432" s="28"/>
    </row>
    <row r="433" spans="7:11" x14ac:dyDescent="0.35">
      <c r="G433" s="15"/>
      <c r="H433" s="32"/>
      <c r="I433" s="15"/>
      <c r="J433" s="28"/>
      <c r="K433" s="28"/>
    </row>
    <row r="434" spans="7:11" x14ac:dyDescent="0.35">
      <c r="G434" s="15"/>
      <c r="H434" s="32"/>
      <c r="I434" s="15"/>
      <c r="J434" s="28"/>
      <c r="K434" s="28"/>
    </row>
    <row r="435" spans="7:11" x14ac:dyDescent="0.35">
      <c r="G435" s="15"/>
      <c r="H435" s="32"/>
      <c r="I435" s="15"/>
      <c r="J435" s="28"/>
      <c r="K435" s="28"/>
    </row>
    <row r="436" spans="7:11" x14ac:dyDescent="0.35">
      <c r="G436" s="15"/>
      <c r="H436" s="32"/>
      <c r="I436" s="15"/>
      <c r="J436" s="28"/>
      <c r="K436" s="28"/>
    </row>
    <row r="437" spans="7:11" x14ac:dyDescent="0.35">
      <c r="G437" s="15"/>
      <c r="H437" s="32"/>
      <c r="I437" s="15"/>
      <c r="J437" s="28"/>
      <c r="K437" s="28"/>
    </row>
    <row r="438" spans="7:11" x14ac:dyDescent="0.35">
      <c r="G438" s="15"/>
      <c r="H438" s="32"/>
      <c r="I438" s="15"/>
      <c r="J438" s="28"/>
      <c r="K438" s="28"/>
    </row>
    <row r="439" spans="7:11" x14ac:dyDescent="0.35">
      <c r="G439" s="15"/>
      <c r="H439" s="32"/>
      <c r="I439" s="15"/>
      <c r="J439" s="28"/>
      <c r="K439" s="28"/>
    </row>
    <row r="440" spans="7:11" x14ac:dyDescent="0.35">
      <c r="G440" s="15"/>
      <c r="H440" s="32"/>
      <c r="I440" s="15"/>
      <c r="J440" s="28"/>
      <c r="K440" s="28"/>
    </row>
    <row r="441" spans="7:11" x14ac:dyDescent="0.35">
      <c r="G441" s="15"/>
      <c r="H441" s="32"/>
      <c r="I441" s="15"/>
      <c r="J441" s="28"/>
      <c r="K441" s="28"/>
    </row>
    <row r="442" spans="7:11" x14ac:dyDescent="0.35">
      <c r="G442" s="15"/>
      <c r="H442" s="32"/>
      <c r="I442" s="15"/>
      <c r="J442" s="28"/>
      <c r="K442" s="28"/>
    </row>
    <row r="443" spans="7:11" x14ac:dyDescent="0.35">
      <c r="G443" s="15"/>
      <c r="H443" s="32"/>
      <c r="I443" s="15"/>
      <c r="J443" s="28"/>
      <c r="K443" s="28"/>
    </row>
    <row r="444" spans="7:11" x14ac:dyDescent="0.35">
      <c r="G444" s="15"/>
      <c r="H444" s="32"/>
      <c r="I444" s="15"/>
      <c r="J444" s="28"/>
      <c r="K444" s="28"/>
    </row>
    <row r="445" spans="7:11" x14ac:dyDescent="0.35">
      <c r="G445" s="15"/>
      <c r="H445" s="32"/>
      <c r="I445" s="15"/>
      <c r="J445" s="28"/>
      <c r="K445" s="28"/>
    </row>
    <row r="446" spans="7:11" x14ac:dyDescent="0.35">
      <c r="G446" s="15"/>
      <c r="H446" s="32"/>
      <c r="I446" s="15"/>
      <c r="J446" s="28"/>
      <c r="K446" s="28"/>
    </row>
    <row r="447" spans="7:11" x14ac:dyDescent="0.35">
      <c r="G447" s="15"/>
      <c r="H447" s="32"/>
      <c r="I447" s="15"/>
      <c r="J447" s="28"/>
      <c r="K447" s="28"/>
    </row>
    <row r="448" spans="7:11" x14ac:dyDescent="0.35">
      <c r="G448" s="15"/>
      <c r="H448" s="32"/>
      <c r="I448" s="15"/>
      <c r="J448" s="28"/>
      <c r="K448" s="28"/>
    </row>
    <row r="449" spans="7:11" x14ac:dyDescent="0.35">
      <c r="G449" s="15"/>
      <c r="H449" s="32"/>
      <c r="I449" s="15"/>
      <c r="J449" s="28"/>
      <c r="K449" s="28"/>
    </row>
    <row r="450" spans="7:11" x14ac:dyDescent="0.35">
      <c r="G450" s="15"/>
      <c r="H450" s="32"/>
      <c r="I450" s="15"/>
      <c r="J450" s="28"/>
      <c r="K450" s="28"/>
    </row>
    <row r="451" spans="7:11" x14ac:dyDescent="0.35">
      <c r="G451" s="15"/>
      <c r="H451" s="32"/>
      <c r="I451" s="15"/>
      <c r="J451" s="28"/>
      <c r="K451" s="28"/>
    </row>
    <row r="452" spans="7:11" x14ac:dyDescent="0.35">
      <c r="G452" s="15"/>
      <c r="H452" s="32"/>
      <c r="I452" s="15"/>
      <c r="J452" s="28"/>
      <c r="K452" s="28"/>
    </row>
    <row r="453" spans="7:11" x14ac:dyDescent="0.35">
      <c r="G453" s="15"/>
      <c r="H453" s="32"/>
      <c r="I453" s="15"/>
      <c r="J453" s="28"/>
      <c r="K453" s="28"/>
    </row>
    <row r="454" spans="7:11" x14ac:dyDescent="0.35">
      <c r="G454" s="15"/>
      <c r="H454" s="32"/>
      <c r="I454" s="15"/>
      <c r="J454" s="28"/>
      <c r="K454" s="28"/>
    </row>
    <row r="455" spans="7:11" x14ac:dyDescent="0.35">
      <c r="G455" s="15"/>
      <c r="H455" s="32"/>
      <c r="I455" s="15"/>
      <c r="J455" s="28"/>
      <c r="K455" s="28"/>
    </row>
    <row r="456" spans="7:11" x14ac:dyDescent="0.35">
      <c r="G456" s="15"/>
      <c r="H456" s="32"/>
      <c r="I456" s="15"/>
      <c r="J456" s="28"/>
      <c r="K456" s="28"/>
    </row>
    <row r="457" spans="7:11" x14ac:dyDescent="0.35">
      <c r="G457" s="15"/>
      <c r="H457" s="32"/>
      <c r="I457" s="15"/>
      <c r="J457" s="28"/>
      <c r="K457" s="28"/>
    </row>
    <row r="458" spans="7:11" x14ac:dyDescent="0.35">
      <c r="G458" s="15"/>
      <c r="H458" s="32"/>
      <c r="I458" s="15"/>
      <c r="J458" s="28"/>
      <c r="K458" s="28"/>
    </row>
    <row r="459" spans="7:11" x14ac:dyDescent="0.35">
      <c r="G459" s="15"/>
      <c r="H459" s="32"/>
      <c r="I459" s="15"/>
      <c r="J459" s="28"/>
      <c r="K459" s="28"/>
    </row>
    <row r="460" spans="7:11" x14ac:dyDescent="0.35">
      <c r="G460" s="15"/>
      <c r="H460" s="32"/>
      <c r="I460" s="15"/>
      <c r="J460" s="28"/>
      <c r="K460" s="28"/>
    </row>
    <row r="461" spans="7:11" x14ac:dyDescent="0.35">
      <c r="G461" s="15"/>
      <c r="H461" s="32"/>
      <c r="I461" s="15"/>
      <c r="J461" s="28"/>
      <c r="K461" s="28"/>
    </row>
    <row r="462" spans="7:11" x14ac:dyDescent="0.35">
      <c r="G462" s="15"/>
      <c r="H462" s="32"/>
      <c r="I462" s="15"/>
      <c r="J462" s="28"/>
      <c r="K462" s="28"/>
    </row>
    <row r="463" spans="7:11" x14ac:dyDescent="0.35">
      <c r="G463" s="15"/>
      <c r="H463" s="32"/>
      <c r="I463" s="15"/>
      <c r="J463" s="28"/>
      <c r="K463" s="28"/>
    </row>
    <row r="464" spans="7:11" x14ac:dyDescent="0.35">
      <c r="G464" s="15"/>
      <c r="H464" s="32"/>
      <c r="I464" s="15"/>
      <c r="J464" s="28"/>
      <c r="K464" s="28"/>
    </row>
    <row r="465" spans="7:11" x14ac:dyDescent="0.35">
      <c r="G465" s="15"/>
      <c r="H465" s="32"/>
      <c r="I465" s="15"/>
      <c r="J465" s="28"/>
      <c r="K465" s="28"/>
    </row>
    <row r="466" spans="7:11" x14ac:dyDescent="0.35">
      <c r="G466" s="15"/>
      <c r="H466" s="32"/>
      <c r="I466" s="15"/>
      <c r="J466" s="28"/>
      <c r="K466" s="28"/>
    </row>
    <row r="467" spans="7:11" x14ac:dyDescent="0.35">
      <c r="G467" s="15"/>
      <c r="H467" s="32"/>
      <c r="I467" s="15"/>
      <c r="J467" s="28"/>
      <c r="K467" s="28"/>
    </row>
    <row r="468" spans="7:11" x14ac:dyDescent="0.35">
      <c r="G468" s="15"/>
      <c r="H468" s="32"/>
      <c r="I468" s="15"/>
      <c r="J468" s="28"/>
      <c r="K468" s="28"/>
    </row>
    <row r="469" spans="7:11" x14ac:dyDescent="0.35">
      <c r="G469" s="15"/>
      <c r="H469" s="32"/>
      <c r="I469" s="15"/>
      <c r="J469" s="28"/>
      <c r="K469" s="28"/>
    </row>
    <row r="470" spans="7:11" x14ac:dyDescent="0.35">
      <c r="G470" s="15"/>
      <c r="H470" s="32"/>
      <c r="I470" s="15"/>
      <c r="J470" s="28"/>
      <c r="K470" s="28"/>
    </row>
    <row r="471" spans="7:11" x14ac:dyDescent="0.35">
      <c r="G471" s="15"/>
      <c r="H471" s="32"/>
      <c r="I471" s="15"/>
      <c r="J471" s="28"/>
      <c r="K471" s="28"/>
    </row>
    <row r="472" spans="7:11" x14ac:dyDescent="0.35">
      <c r="G472" s="15"/>
      <c r="H472" s="32"/>
      <c r="I472" s="15"/>
      <c r="J472" s="28"/>
      <c r="K472" s="28"/>
    </row>
    <row r="473" spans="7:11" x14ac:dyDescent="0.35">
      <c r="G473" s="15"/>
      <c r="H473" s="32"/>
      <c r="I473" s="15"/>
      <c r="J473" s="28"/>
      <c r="K473" s="28"/>
    </row>
    <row r="474" spans="7:11" x14ac:dyDescent="0.35">
      <c r="G474" s="15"/>
      <c r="H474" s="32"/>
      <c r="I474" s="15"/>
      <c r="J474" s="28"/>
      <c r="K474" s="28"/>
    </row>
    <row r="475" spans="7:11" x14ac:dyDescent="0.35">
      <c r="G475" s="15"/>
      <c r="H475" s="32"/>
      <c r="I475" s="15"/>
      <c r="J475" s="28"/>
      <c r="K475" s="28"/>
    </row>
    <row r="476" spans="7:11" x14ac:dyDescent="0.35">
      <c r="G476" s="15"/>
      <c r="H476" s="32"/>
      <c r="I476" s="15"/>
      <c r="J476" s="28"/>
      <c r="K476" s="28"/>
    </row>
    <row r="477" spans="7:11" x14ac:dyDescent="0.35">
      <c r="G477" s="15"/>
      <c r="H477" s="32"/>
      <c r="I477" s="15"/>
      <c r="J477" s="28"/>
      <c r="K477" s="28"/>
    </row>
    <row r="478" spans="7:11" x14ac:dyDescent="0.35">
      <c r="G478" s="15"/>
      <c r="H478" s="32"/>
      <c r="I478" s="15"/>
      <c r="J478" s="28"/>
      <c r="K478" s="28"/>
    </row>
    <row r="479" spans="7:11" x14ac:dyDescent="0.35">
      <c r="G479" s="15"/>
      <c r="H479" s="32"/>
      <c r="I479" s="15"/>
      <c r="J479" s="28"/>
      <c r="K479" s="28"/>
    </row>
    <row r="480" spans="7:11" x14ac:dyDescent="0.35">
      <c r="G480" s="15"/>
      <c r="H480" s="32"/>
      <c r="I480" s="15"/>
      <c r="J480" s="28"/>
      <c r="K480" s="28"/>
    </row>
    <row r="481" spans="7:11" x14ac:dyDescent="0.35">
      <c r="G481" s="15"/>
      <c r="H481" s="32"/>
      <c r="I481" s="15"/>
      <c r="J481" s="28"/>
      <c r="K481" s="28"/>
    </row>
    <row r="482" spans="7:11" x14ac:dyDescent="0.35">
      <c r="G482" s="15"/>
      <c r="H482" s="32"/>
      <c r="I482" s="15"/>
      <c r="J482" s="28"/>
      <c r="K482" s="28"/>
    </row>
    <row r="483" spans="7:11" x14ac:dyDescent="0.35">
      <c r="G483" s="15"/>
      <c r="H483" s="32"/>
      <c r="I483" s="15"/>
      <c r="J483" s="28"/>
      <c r="K483" s="28"/>
    </row>
    <row r="484" spans="7:11" x14ac:dyDescent="0.35">
      <c r="G484" s="15"/>
      <c r="H484" s="32"/>
      <c r="I484" s="15"/>
      <c r="J484" s="28"/>
      <c r="K484" s="28"/>
    </row>
    <row r="485" spans="7:11" x14ac:dyDescent="0.35">
      <c r="G485" s="15"/>
      <c r="H485" s="32"/>
      <c r="I485" s="15"/>
      <c r="J485" s="28"/>
      <c r="K485" s="28"/>
    </row>
    <row r="486" spans="7:11" x14ac:dyDescent="0.35">
      <c r="G486" s="15"/>
      <c r="H486" s="32"/>
      <c r="I486" s="15"/>
      <c r="J486" s="28"/>
      <c r="K486" s="28"/>
    </row>
    <row r="487" spans="7:11" x14ac:dyDescent="0.35">
      <c r="G487" s="15"/>
      <c r="H487" s="32"/>
      <c r="I487" s="15"/>
      <c r="J487" s="28"/>
      <c r="K487" s="28"/>
    </row>
    <row r="488" spans="7:11" x14ac:dyDescent="0.35">
      <c r="G488" s="15"/>
      <c r="H488" s="32"/>
      <c r="I488" s="15"/>
      <c r="J488" s="28"/>
      <c r="K488" s="28"/>
    </row>
    <row r="489" spans="7:11" x14ac:dyDescent="0.35">
      <c r="G489" s="15"/>
      <c r="H489" s="32"/>
      <c r="I489" s="15"/>
      <c r="J489" s="28"/>
      <c r="K489" s="28"/>
    </row>
    <row r="490" spans="7:11" x14ac:dyDescent="0.35">
      <c r="G490" s="15"/>
      <c r="H490" s="32"/>
      <c r="I490" s="15"/>
      <c r="J490" s="28"/>
      <c r="K490" s="28"/>
    </row>
    <row r="491" spans="7:11" x14ac:dyDescent="0.35">
      <c r="G491" s="15"/>
      <c r="H491" s="32"/>
      <c r="I491" s="15"/>
      <c r="J491" s="28"/>
      <c r="K491" s="28"/>
    </row>
    <row r="492" spans="7:11" x14ac:dyDescent="0.35">
      <c r="G492" s="15"/>
      <c r="H492" s="32"/>
      <c r="I492" s="15"/>
      <c r="J492" s="28"/>
      <c r="K492" s="28"/>
    </row>
    <row r="493" spans="7:11" x14ac:dyDescent="0.35">
      <c r="G493" s="15"/>
      <c r="H493" s="32"/>
      <c r="I493" s="15"/>
      <c r="J493" s="28"/>
      <c r="K493" s="28"/>
    </row>
    <row r="494" spans="7:11" x14ac:dyDescent="0.35">
      <c r="G494" s="15"/>
      <c r="H494" s="32"/>
      <c r="I494" s="15"/>
      <c r="J494" s="28"/>
      <c r="K494" s="28"/>
    </row>
    <row r="495" spans="7:11" x14ac:dyDescent="0.35">
      <c r="G495" s="15"/>
      <c r="H495" s="32"/>
      <c r="I495" s="15"/>
      <c r="J495" s="28"/>
      <c r="K495" s="28"/>
    </row>
    <row r="496" spans="7:11" x14ac:dyDescent="0.35">
      <c r="G496" s="15"/>
      <c r="H496" s="32"/>
      <c r="I496" s="15"/>
      <c r="J496" s="28"/>
      <c r="K496" s="28"/>
    </row>
    <row r="497" spans="7:11" x14ac:dyDescent="0.35">
      <c r="G497" s="15"/>
      <c r="H497" s="32"/>
      <c r="I497" s="15"/>
      <c r="J497" s="28"/>
      <c r="K497" s="28"/>
    </row>
    <row r="498" spans="7:11" x14ac:dyDescent="0.35">
      <c r="G498" s="15"/>
      <c r="H498" s="32"/>
      <c r="I498" s="15"/>
      <c r="J498" s="28"/>
      <c r="K498" s="28"/>
    </row>
    <row r="499" spans="7:11" x14ac:dyDescent="0.35">
      <c r="G499" s="15"/>
      <c r="H499" s="32"/>
      <c r="I499" s="15"/>
      <c r="J499" s="28"/>
      <c r="K499" s="28"/>
    </row>
    <row r="500" spans="7:11" x14ac:dyDescent="0.35">
      <c r="G500" s="15"/>
      <c r="H500" s="32"/>
      <c r="I500" s="15"/>
      <c r="J500" s="28"/>
      <c r="K500" s="28"/>
    </row>
    <row r="501" spans="7:11" x14ac:dyDescent="0.35">
      <c r="G501" s="15"/>
      <c r="H501" s="32"/>
      <c r="I501" s="15"/>
      <c r="J501" s="28"/>
      <c r="K501" s="28"/>
    </row>
    <row r="502" spans="7:11" x14ac:dyDescent="0.35">
      <c r="G502" s="15"/>
      <c r="H502" s="32"/>
      <c r="I502" s="15"/>
      <c r="J502" s="28"/>
      <c r="K502" s="28"/>
    </row>
    <row r="503" spans="7:11" x14ac:dyDescent="0.35">
      <c r="G503" s="15"/>
      <c r="H503" s="32"/>
      <c r="I503" s="15"/>
      <c r="J503" s="28"/>
      <c r="K503" s="28"/>
    </row>
    <row r="504" spans="7:11" x14ac:dyDescent="0.35">
      <c r="G504" s="15"/>
      <c r="H504" s="32"/>
      <c r="I504" s="15"/>
      <c r="J504" s="28"/>
      <c r="K504" s="28"/>
    </row>
    <row r="505" spans="7:11" x14ac:dyDescent="0.35">
      <c r="G505" s="15"/>
      <c r="H505" s="32"/>
      <c r="I505" s="15"/>
      <c r="J505" s="28"/>
      <c r="K505" s="28"/>
    </row>
    <row r="506" spans="7:11" x14ac:dyDescent="0.35">
      <c r="G506" s="15"/>
      <c r="H506" s="32"/>
      <c r="I506" s="15"/>
      <c r="J506" s="28"/>
      <c r="K506" s="28"/>
    </row>
    <row r="507" spans="7:11" x14ac:dyDescent="0.35">
      <c r="G507" s="15"/>
      <c r="H507" s="32"/>
      <c r="I507" s="15"/>
      <c r="J507" s="28"/>
      <c r="K507" s="28"/>
    </row>
    <row r="508" spans="7:11" x14ac:dyDescent="0.35">
      <c r="G508" s="15"/>
      <c r="H508" s="32"/>
      <c r="I508" s="15"/>
      <c r="J508" s="28"/>
      <c r="K508" s="28"/>
    </row>
    <row r="509" spans="7:11" x14ac:dyDescent="0.35">
      <c r="G509" s="15"/>
      <c r="H509" s="32"/>
      <c r="I509" s="15"/>
      <c r="J509" s="28"/>
      <c r="K509" s="28"/>
    </row>
    <row r="510" spans="7:11" x14ac:dyDescent="0.35">
      <c r="G510" s="15"/>
      <c r="H510" s="32"/>
      <c r="I510" s="15"/>
      <c r="J510" s="28"/>
      <c r="K510" s="28"/>
    </row>
    <row r="511" spans="7:11" x14ac:dyDescent="0.35">
      <c r="G511" s="15"/>
      <c r="H511" s="32"/>
      <c r="I511" s="15"/>
      <c r="J511" s="28"/>
      <c r="K511" s="28"/>
    </row>
    <row r="512" spans="7:11" x14ac:dyDescent="0.35">
      <c r="G512" s="15"/>
      <c r="H512" s="32"/>
      <c r="I512" s="15"/>
      <c r="J512" s="28"/>
      <c r="K512" s="28"/>
    </row>
    <row r="513" spans="7:11" x14ac:dyDescent="0.35">
      <c r="G513" s="15"/>
      <c r="H513" s="32"/>
      <c r="I513" s="15"/>
      <c r="J513" s="28"/>
      <c r="K513" s="28"/>
    </row>
    <row r="514" spans="7:11" x14ac:dyDescent="0.35">
      <c r="G514" s="15"/>
      <c r="H514" s="32"/>
      <c r="I514" s="15"/>
      <c r="J514" s="28"/>
      <c r="K514" s="28"/>
    </row>
    <row r="515" spans="7:11" x14ac:dyDescent="0.35">
      <c r="G515" s="15"/>
      <c r="H515" s="32"/>
      <c r="I515" s="15"/>
      <c r="J515" s="28"/>
      <c r="K515" s="28"/>
    </row>
    <row r="516" spans="7:11" x14ac:dyDescent="0.35">
      <c r="G516" s="15"/>
      <c r="H516" s="32"/>
      <c r="I516" s="15"/>
      <c r="J516" s="28"/>
      <c r="K516" s="28"/>
    </row>
    <row r="517" spans="7:11" x14ac:dyDescent="0.35">
      <c r="G517" s="15"/>
      <c r="H517" s="32"/>
      <c r="I517" s="15"/>
      <c r="J517" s="28"/>
      <c r="K517" s="28"/>
    </row>
    <row r="518" spans="7:11" x14ac:dyDescent="0.35">
      <c r="G518" s="15"/>
      <c r="H518" s="32"/>
      <c r="I518" s="15"/>
      <c r="J518" s="28"/>
      <c r="K518" s="28"/>
    </row>
    <row r="519" spans="7:11" x14ac:dyDescent="0.35">
      <c r="G519" s="15"/>
      <c r="H519" s="32"/>
      <c r="I519" s="15"/>
      <c r="J519" s="28"/>
      <c r="K519" s="28"/>
    </row>
    <row r="520" spans="7:11" x14ac:dyDescent="0.35">
      <c r="G520" s="15"/>
      <c r="H520" s="32"/>
      <c r="I520" s="15"/>
      <c r="J520" s="28"/>
      <c r="K520" s="28"/>
    </row>
    <row r="521" spans="7:11" x14ac:dyDescent="0.35">
      <c r="G521" s="15"/>
      <c r="H521" s="32"/>
      <c r="I521" s="15"/>
      <c r="J521" s="28"/>
      <c r="K521" s="28"/>
    </row>
    <row r="522" spans="7:11" x14ac:dyDescent="0.35">
      <c r="G522" s="15"/>
      <c r="H522" s="32"/>
      <c r="I522" s="15"/>
      <c r="J522" s="28"/>
      <c r="K522" s="28"/>
    </row>
    <row r="523" spans="7:11" x14ac:dyDescent="0.35">
      <c r="G523" s="15"/>
      <c r="H523" s="32"/>
      <c r="I523" s="15"/>
      <c r="J523" s="28"/>
      <c r="K523" s="28"/>
    </row>
    <row r="524" spans="7:11" x14ac:dyDescent="0.35">
      <c r="G524" s="15"/>
      <c r="H524" s="32"/>
      <c r="I524" s="15"/>
      <c r="J524" s="28"/>
      <c r="K524" s="28"/>
    </row>
    <row r="525" spans="7:11" x14ac:dyDescent="0.35">
      <c r="G525" s="15"/>
      <c r="H525" s="32"/>
      <c r="I525" s="15"/>
      <c r="J525" s="28"/>
      <c r="K525" s="28"/>
    </row>
    <row r="526" spans="7:11" x14ac:dyDescent="0.35">
      <c r="G526" s="15"/>
      <c r="H526" s="32"/>
      <c r="I526" s="15"/>
      <c r="J526" s="28"/>
      <c r="K526" s="28"/>
    </row>
    <row r="527" spans="7:11" x14ac:dyDescent="0.35">
      <c r="G527" s="15"/>
      <c r="H527" s="32"/>
      <c r="I527" s="15"/>
      <c r="J527" s="28"/>
      <c r="K527" s="28"/>
    </row>
    <row r="528" spans="7:11" x14ac:dyDescent="0.35">
      <c r="G528" s="15"/>
      <c r="H528" s="32"/>
      <c r="I528" s="15"/>
      <c r="J528" s="28"/>
      <c r="K528" s="28"/>
    </row>
    <row r="529" spans="7:11" x14ac:dyDescent="0.35">
      <c r="G529" s="15"/>
      <c r="H529" s="32"/>
      <c r="I529" s="15"/>
      <c r="J529" s="28"/>
      <c r="K529" s="28"/>
    </row>
    <row r="530" spans="7:11" x14ac:dyDescent="0.35">
      <c r="G530" s="15"/>
      <c r="H530" s="32"/>
      <c r="I530" s="15"/>
      <c r="J530" s="28"/>
      <c r="K530" s="28"/>
    </row>
    <row r="531" spans="7:11" x14ac:dyDescent="0.35">
      <c r="G531" s="15"/>
      <c r="H531" s="32"/>
      <c r="I531" s="15"/>
      <c r="J531" s="28"/>
      <c r="K531" s="28"/>
    </row>
    <row r="532" spans="7:11" x14ac:dyDescent="0.35">
      <c r="G532" s="15"/>
      <c r="H532" s="32"/>
      <c r="I532" s="15"/>
      <c r="J532" s="28"/>
      <c r="K532" s="28"/>
    </row>
    <row r="533" spans="7:11" x14ac:dyDescent="0.35">
      <c r="G533" s="15"/>
      <c r="H533" s="32"/>
      <c r="I533" s="15"/>
      <c r="J533" s="28"/>
      <c r="K533" s="28"/>
    </row>
    <row r="534" spans="7:11" x14ac:dyDescent="0.35">
      <c r="G534" s="15"/>
      <c r="H534" s="32"/>
      <c r="I534" s="15"/>
      <c r="J534" s="28"/>
      <c r="K534" s="28"/>
    </row>
    <row r="535" spans="7:11" x14ac:dyDescent="0.35">
      <c r="G535" s="15"/>
      <c r="H535" s="32"/>
      <c r="I535" s="15"/>
      <c r="J535" s="28"/>
      <c r="K535" s="28"/>
    </row>
    <row r="536" spans="7:11" x14ac:dyDescent="0.35">
      <c r="G536" s="15"/>
      <c r="H536" s="32"/>
      <c r="I536" s="15"/>
      <c r="J536" s="28"/>
      <c r="K536" s="28"/>
    </row>
    <row r="537" spans="7:11" x14ac:dyDescent="0.35">
      <c r="G537" s="15"/>
      <c r="H537" s="32"/>
      <c r="I537" s="15"/>
      <c r="J537" s="28"/>
      <c r="K537" s="28"/>
    </row>
    <row r="538" spans="7:11" x14ac:dyDescent="0.35">
      <c r="G538" s="15"/>
      <c r="H538" s="32"/>
      <c r="I538" s="15"/>
      <c r="J538" s="28"/>
      <c r="K538" s="28"/>
    </row>
    <row r="539" spans="7:11" x14ac:dyDescent="0.35">
      <c r="G539" s="15"/>
      <c r="H539" s="32"/>
      <c r="I539" s="15"/>
      <c r="J539" s="28"/>
      <c r="K539" s="28"/>
    </row>
    <row r="540" spans="7:11" x14ac:dyDescent="0.35">
      <c r="G540" s="15"/>
      <c r="H540" s="32"/>
      <c r="I540" s="15"/>
      <c r="J540" s="28"/>
      <c r="K540" s="28"/>
    </row>
    <row r="541" spans="7:11" x14ac:dyDescent="0.35">
      <c r="G541" s="15"/>
      <c r="H541" s="32"/>
      <c r="I541" s="15"/>
      <c r="J541" s="28"/>
      <c r="K541" s="28"/>
    </row>
    <row r="542" spans="7:11" x14ac:dyDescent="0.35">
      <c r="G542" s="15"/>
      <c r="H542" s="32"/>
      <c r="I542" s="15"/>
      <c r="J542" s="28"/>
      <c r="K542" s="28"/>
    </row>
    <row r="543" spans="7:11" x14ac:dyDescent="0.35">
      <c r="G543" s="15"/>
      <c r="H543" s="32"/>
      <c r="I543" s="15"/>
      <c r="J543" s="28"/>
      <c r="K543" s="28"/>
    </row>
    <row r="544" spans="7:11" x14ac:dyDescent="0.35">
      <c r="G544" s="15"/>
      <c r="H544" s="32"/>
      <c r="I544" s="15"/>
      <c r="J544" s="28"/>
      <c r="K544" s="28"/>
    </row>
    <row r="545" spans="7:11" x14ac:dyDescent="0.35">
      <c r="G545" s="15"/>
      <c r="H545" s="32"/>
      <c r="I545" s="15"/>
      <c r="J545" s="28"/>
      <c r="K545" s="28"/>
    </row>
    <row r="546" spans="7:11" x14ac:dyDescent="0.35">
      <c r="G546" s="15"/>
      <c r="H546" s="32"/>
      <c r="I546" s="15"/>
      <c r="J546" s="28"/>
      <c r="K546" s="28"/>
    </row>
    <row r="547" spans="7:11" x14ac:dyDescent="0.35">
      <c r="G547" s="15"/>
      <c r="H547" s="32"/>
      <c r="I547" s="15"/>
      <c r="J547" s="28"/>
      <c r="K547" s="28"/>
    </row>
    <row r="548" spans="7:11" x14ac:dyDescent="0.35">
      <c r="G548" s="15"/>
      <c r="H548" s="32"/>
      <c r="I548" s="15"/>
      <c r="J548" s="28"/>
      <c r="K548" s="28"/>
    </row>
    <row r="549" spans="7:11" x14ac:dyDescent="0.35">
      <c r="G549" s="15"/>
      <c r="H549" s="32"/>
      <c r="I549" s="15"/>
      <c r="J549" s="28"/>
      <c r="K549" s="28"/>
    </row>
    <row r="550" spans="7:11" x14ac:dyDescent="0.35">
      <c r="G550" s="15"/>
      <c r="H550" s="32"/>
      <c r="I550" s="15"/>
      <c r="J550" s="28"/>
      <c r="K550" s="28"/>
    </row>
    <row r="551" spans="7:11" x14ac:dyDescent="0.35">
      <c r="G551" s="15"/>
      <c r="H551" s="32"/>
      <c r="I551" s="15"/>
      <c r="J551" s="28"/>
      <c r="K551" s="28"/>
    </row>
    <row r="552" spans="7:11" x14ac:dyDescent="0.35">
      <c r="G552" s="15"/>
      <c r="H552" s="32"/>
      <c r="I552" s="15"/>
      <c r="J552" s="28"/>
      <c r="K552" s="28"/>
    </row>
    <row r="553" spans="7:11" x14ac:dyDescent="0.35">
      <c r="G553" s="15"/>
      <c r="H553" s="32"/>
      <c r="I553" s="15"/>
      <c r="J553" s="28"/>
      <c r="K553" s="28"/>
    </row>
    <row r="554" spans="7:11" x14ac:dyDescent="0.35">
      <c r="G554" s="15"/>
      <c r="H554" s="32"/>
      <c r="I554" s="15"/>
      <c r="J554" s="28"/>
      <c r="K554" s="28"/>
    </row>
    <row r="555" spans="7:11" x14ac:dyDescent="0.35">
      <c r="G555" s="15"/>
      <c r="H555" s="32"/>
      <c r="I555" s="15"/>
      <c r="J555" s="28"/>
      <c r="K555" s="28"/>
    </row>
    <row r="556" spans="7:11" x14ac:dyDescent="0.35">
      <c r="G556" s="15"/>
      <c r="H556" s="32"/>
      <c r="I556" s="15"/>
      <c r="J556" s="28"/>
      <c r="K556" s="28"/>
    </row>
    <row r="557" spans="7:11" x14ac:dyDescent="0.35">
      <c r="G557" s="15"/>
      <c r="H557" s="32"/>
      <c r="I557" s="15"/>
      <c r="J557" s="28"/>
      <c r="K557" s="28"/>
    </row>
    <row r="558" spans="7:11" x14ac:dyDescent="0.35">
      <c r="G558" s="15"/>
      <c r="H558" s="32"/>
      <c r="I558" s="15"/>
      <c r="J558" s="28"/>
      <c r="K558" s="28"/>
    </row>
    <row r="559" spans="7:11" x14ac:dyDescent="0.35">
      <c r="G559" s="15"/>
      <c r="H559" s="32"/>
      <c r="I559" s="15"/>
      <c r="J559" s="28"/>
      <c r="K559" s="28"/>
    </row>
    <row r="560" spans="7:11" x14ac:dyDescent="0.35">
      <c r="G560" s="15"/>
      <c r="H560" s="32"/>
      <c r="I560" s="15"/>
      <c r="J560" s="28"/>
      <c r="K560" s="28"/>
    </row>
    <row r="561" spans="7:11" x14ac:dyDescent="0.35">
      <c r="G561" s="15"/>
      <c r="H561" s="32"/>
      <c r="I561" s="15"/>
      <c r="J561" s="28"/>
      <c r="K561" s="28"/>
    </row>
    <row r="562" spans="7:11" x14ac:dyDescent="0.35">
      <c r="G562" s="15"/>
      <c r="H562" s="32"/>
      <c r="I562" s="15"/>
      <c r="J562" s="28"/>
      <c r="K562" s="28"/>
    </row>
    <row r="563" spans="7:11" x14ac:dyDescent="0.35">
      <c r="G563" s="15"/>
      <c r="H563" s="32"/>
      <c r="I563" s="15"/>
      <c r="J563" s="28"/>
      <c r="K563" s="28"/>
    </row>
    <row r="564" spans="7:11" x14ac:dyDescent="0.35">
      <c r="G564" s="15"/>
      <c r="H564" s="32"/>
      <c r="I564" s="15"/>
      <c r="J564" s="28"/>
      <c r="K564" s="28"/>
    </row>
    <row r="565" spans="7:11" x14ac:dyDescent="0.35">
      <c r="G565" s="15"/>
      <c r="H565" s="32"/>
      <c r="I565" s="15"/>
      <c r="J565" s="28"/>
      <c r="K565" s="28"/>
    </row>
    <row r="566" spans="7:11" x14ac:dyDescent="0.35">
      <c r="G566" s="15"/>
      <c r="H566" s="32"/>
      <c r="I566" s="15"/>
      <c r="J566" s="28"/>
      <c r="K566" s="28"/>
    </row>
    <row r="567" spans="7:11" x14ac:dyDescent="0.35">
      <c r="G567" s="15"/>
      <c r="H567" s="32"/>
      <c r="I567" s="15"/>
      <c r="J567" s="28"/>
      <c r="K567" s="28"/>
    </row>
    <row r="568" spans="7:11" x14ac:dyDescent="0.35">
      <c r="G568" s="15"/>
      <c r="H568" s="32"/>
      <c r="I568" s="15"/>
      <c r="J568" s="28"/>
      <c r="K568" s="28"/>
    </row>
    <row r="569" spans="7:11" x14ac:dyDescent="0.35">
      <c r="G569" s="15"/>
      <c r="H569" s="32"/>
      <c r="I569" s="15"/>
      <c r="J569" s="28"/>
      <c r="K569" s="28"/>
    </row>
    <row r="570" spans="7:11" x14ac:dyDescent="0.35">
      <c r="G570" s="15"/>
      <c r="H570" s="32"/>
      <c r="I570" s="15"/>
      <c r="J570" s="28"/>
      <c r="K570" s="28"/>
    </row>
    <row r="571" spans="7:11" x14ac:dyDescent="0.35">
      <c r="G571" s="15"/>
      <c r="H571" s="32"/>
      <c r="I571" s="15"/>
      <c r="J571" s="28"/>
      <c r="K571" s="28"/>
    </row>
    <row r="572" spans="7:11" x14ac:dyDescent="0.35">
      <c r="G572" s="15"/>
      <c r="H572" s="32"/>
      <c r="I572" s="15"/>
      <c r="J572" s="28"/>
      <c r="K572" s="28"/>
    </row>
    <row r="573" spans="7:11" x14ac:dyDescent="0.35">
      <c r="G573" s="15"/>
      <c r="H573" s="32"/>
      <c r="I573" s="15"/>
      <c r="J573" s="28"/>
      <c r="K573" s="28"/>
    </row>
    <row r="574" spans="7:11" x14ac:dyDescent="0.35">
      <c r="G574" s="15"/>
      <c r="H574" s="32"/>
      <c r="I574" s="15"/>
      <c r="J574" s="28"/>
      <c r="K574" s="28"/>
    </row>
    <row r="575" spans="7:11" x14ac:dyDescent="0.35">
      <c r="G575" s="15"/>
      <c r="H575" s="32"/>
      <c r="I575" s="15"/>
      <c r="J575" s="28"/>
      <c r="K575" s="28"/>
    </row>
    <row r="576" spans="7:11" x14ac:dyDescent="0.35">
      <c r="G576" s="15"/>
      <c r="H576" s="32"/>
      <c r="I576" s="15"/>
      <c r="J576" s="28"/>
      <c r="K576" s="28"/>
    </row>
    <row r="577" spans="7:11" x14ac:dyDescent="0.35">
      <c r="G577" s="15"/>
      <c r="H577" s="32"/>
      <c r="I577" s="15"/>
      <c r="J577" s="28"/>
      <c r="K577" s="28"/>
    </row>
    <row r="578" spans="7:11" x14ac:dyDescent="0.35">
      <c r="G578" s="15"/>
      <c r="H578" s="32"/>
      <c r="I578" s="15"/>
      <c r="J578" s="28"/>
      <c r="K578" s="28"/>
    </row>
    <row r="579" spans="7:11" x14ac:dyDescent="0.35">
      <c r="G579" s="15"/>
      <c r="H579" s="32"/>
      <c r="I579" s="15"/>
      <c r="J579" s="28"/>
      <c r="K579" s="28"/>
    </row>
    <row r="580" spans="7:11" x14ac:dyDescent="0.35">
      <c r="G580" s="15"/>
      <c r="H580" s="32"/>
      <c r="I580" s="15"/>
      <c r="J580" s="28"/>
      <c r="K580" s="28"/>
    </row>
    <row r="581" spans="7:11" x14ac:dyDescent="0.35">
      <c r="G581" s="15"/>
      <c r="H581" s="32"/>
      <c r="I581" s="15"/>
      <c r="J581" s="28"/>
      <c r="K581" s="28"/>
    </row>
    <row r="582" spans="7:11" x14ac:dyDescent="0.35">
      <c r="G582" s="15"/>
      <c r="H582" s="32"/>
      <c r="I582" s="15"/>
      <c r="J582" s="28"/>
      <c r="K582" s="28"/>
    </row>
    <row r="583" spans="7:11" x14ac:dyDescent="0.35">
      <c r="G583" s="15"/>
      <c r="H583" s="32"/>
      <c r="I583" s="15"/>
      <c r="J583" s="28"/>
      <c r="K583" s="28"/>
    </row>
    <row r="584" spans="7:11" x14ac:dyDescent="0.35">
      <c r="G584" s="15"/>
      <c r="H584" s="32"/>
      <c r="I584" s="15"/>
      <c r="J584" s="28"/>
      <c r="K584" s="28"/>
    </row>
    <row r="585" spans="7:11" x14ac:dyDescent="0.35">
      <c r="G585" s="15"/>
      <c r="H585" s="32"/>
      <c r="I585" s="15"/>
      <c r="J585" s="28"/>
      <c r="K585" s="28"/>
    </row>
    <row r="586" spans="7:11" x14ac:dyDescent="0.35">
      <c r="G586" s="15"/>
      <c r="H586" s="32"/>
      <c r="I586" s="15"/>
      <c r="J586" s="28"/>
      <c r="K586" s="28"/>
    </row>
    <row r="587" spans="7:11" x14ac:dyDescent="0.35">
      <c r="G587" s="15"/>
      <c r="H587" s="32"/>
      <c r="I587" s="15"/>
      <c r="J587" s="28"/>
      <c r="K587" s="28"/>
    </row>
    <row r="588" spans="7:11" x14ac:dyDescent="0.35">
      <c r="G588" s="15"/>
      <c r="H588" s="32"/>
      <c r="I588" s="15"/>
      <c r="J588" s="28"/>
      <c r="K588" s="28"/>
    </row>
    <row r="589" spans="7:11" x14ac:dyDescent="0.35">
      <c r="G589" s="15"/>
      <c r="H589" s="32"/>
      <c r="I589" s="15"/>
      <c r="J589" s="28"/>
      <c r="K589" s="28"/>
    </row>
    <row r="590" spans="7:11" x14ac:dyDescent="0.35">
      <c r="G590" s="15"/>
      <c r="H590" s="32"/>
      <c r="I590" s="15"/>
      <c r="J590" s="28"/>
      <c r="K590" s="28"/>
    </row>
    <row r="591" spans="7:11" x14ac:dyDescent="0.35">
      <c r="G591" s="15"/>
      <c r="H591" s="32"/>
      <c r="I591" s="15"/>
      <c r="J591" s="28"/>
      <c r="K591" s="28"/>
    </row>
    <row r="592" spans="7:11" x14ac:dyDescent="0.35">
      <c r="G592" s="15"/>
      <c r="H592" s="32"/>
      <c r="I592" s="15"/>
      <c r="J592" s="28"/>
      <c r="K592" s="28"/>
    </row>
    <row r="593" spans="7:11" x14ac:dyDescent="0.35">
      <c r="G593" s="15"/>
      <c r="H593" s="32"/>
      <c r="I593" s="15"/>
      <c r="J593" s="28"/>
      <c r="K593" s="28"/>
    </row>
    <row r="594" spans="7:11" x14ac:dyDescent="0.35">
      <c r="G594" s="15"/>
      <c r="H594" s="32"/>
      <c r="I594" s="15"/>
      <c r="J594" s="28"/>
      <c r="K594" s="28"/>
    </row>
    <row r="595" spans="7:11" x14ac:dyDescent="0.35">
      <c r="G595" s="15"/>
      <c r="H595" s="32"/>
      <c r="I595" s="15"/>
      <c r="J595" s="28"/>
      <c r="K595" s="28"/>
    </row>
    <row r="596" spans="7:11" x14ac:dyDescent="0.35">
      <c r="G596" s="15"/>
      <c r="H596" s="32"/>
      <c r="I596" s="15"/>
      <c r="J596" s="28"/>
      <c r="K596" s="28"/>
    </row>
    <row r="597" spans="7:11" x14ac:dyDescent="0.35">
      <c r="G597" s="15"/>
      <c r="H597" s="32"/>
      <c r="I597" s="15"/>
      <c r="J597" s="28"/>
      <c r="K597" s="28"/>
    </row>
    <row r="598" spans="7:11" x14ac:dyDescent="0.35">
      <c r="G598" s="15"/>
      <c r="H598" s="32"/>
      <c r="I598" s="15"/>
      <c r="J598" s="28"/>
      <c r="K598" s="28"/>
    </row>
    <row r="599" spans="7:11" x14ac:dyDescent="0.35">
      <c r="G599" s="15"/>
      <c r="H599" s="32"/>
      <c r="I599" s="15"/>
      <c r="J599" s="28"/>
      <c r="K599" s="28"/>
    </row>
    <row r="600" spans="7:11" x14ac:dyDescent="0.35">
      <c r="G600" s="15"/>
      <c r="H600" s="32"/>
      <c r="I600" s="15"/>
      <c r="J600" s="28"/>
      <c r="K600" s="28"/>
    </row>
    <row r="601" spans="7:11" x14ac:dyDescent="0.35">
      <c r="G601" s="15"/>
      <c r="H601" s="32"/>
      <c r="I601" s="15"/>
      <c r="J601" s="28"/>
      <c r="K601" s="28"/>
    </row>
    <row r="602" spans="7:11" x14ac:dyDescent="0.35">
      <c r="G602" s="15"/>
      <c r="H602" s="32"/>
      <c r="I602" s="15"/>
      <c r="J602" s="28"/>
      <c r="K602" s="28"/>
    </row>
    <row r="603" spans="7:11" x14ac:dyDescent="0.35">
      <c r="G603" s="15"/>
      <c r="H603" s="32"/>
      <c r="I603" s="15"/>
      <c r="J603" s="28"/>
      <c r="K603" s="28"/>
    </row>
    <row r="604" spans="7:11" x14ac:dyDescent="0.35">
      <c r="G604" s="15"/>
      <c r="H604" s="32"/>
      <c r="I604" s="15"/>
      <c r="J604" s="28"/>
      <c r="K604" s="28"/>
    </row>
    <row r="605" spans="7:11" x14ac:dyDescent="0.35">
      <c r="G605" s="15"/>
      <c r="H605" s="32"/>
      <c r="I605" s="15"/>
      <c r="J605" s="28"/>
      <c r="K605" s="28"/>
    </row>
    <row r="606" spans="7:11" x14ac:dyDescent="0.35">
      <c r="G606" s="15"/>
      <c r="H606" s="32"/>
      <c r="I606" s="15"/>
      <c r="J606" s="28"/>
      <c r="K606" s="28"/>
    </row>
    <row r="607" spans="7:11" x14ac:dyDescent="0.35">
      <c r="G607" s="15"/>
      <c r="H607" s="32"/>
      <c r="I607" s="15"/>
      <c r="J607" s="28"/>
      <c r="K607" s="28"/>
    </row>
    <row r="608" spans="7:11" x14ac:dyDescent="0.35">
      <c r="G608" s="15"/>
      <c r="H608" s="32"/>
      <c r="I608" s="15"/>
      <c r="J608" s="28"/>
      <c r="K608" s="28"/>
    </row>
    <row r="609" spans="7:11" x14ac:dyDescent="0.35">
      <c r="G609" s="15"/>
      <c r="H609" s="32"/>
      <c r="I609" s="15"/>
      <c r="J609" s="28"/>
      <c r="K609" s="28"/>
    </row>
    <row r="610" spans="7:11" x14ac:dyDescent="0.35">
      <c r="G610" s="15"/>
      <c r="H610" s="32"/>
      <c r="I610" s="15"/>
      <c r="J610" s="28"/>
      <c r="K610" s="28"/>
    </row>
    <row r="611" spans="7:11" x14ac:dyDescent="0.35">
      <c r="G611" s="15"/>
      <c r="H611" s="32"/>
      <c r="I611" s="15"/>
      <c r="J611" s="28"/>
      <c r="K611" s="28"/>
    </row>
    <row r="612" spans="7:11" x14ac:dyDescent="0.35">
      <c r="G612" s="15"/>
      <c r="H612" s="32"/>
      <c r="I612" s="15"/>
      <c r="J612" s="28"/>
      <c r="K612" s="28"/>
    </row>
    <row r="613" spans="7:11" x14ac:dyDescent="0.35">
      <c r="G613" s="15"/>
      <c r="H613" s="32"/>
      <c r="I613" s="15"/>
      <c r="J613" s="28"/>
      <c r="K613" s="28"/>
    </row>
    <row r="614" spans="7:11" x14ac:dyDescent="0.35">
      <c r="G614" s="15"/>
      <c r="H614" s="32"/>
      <c r="I614" s="15"/>
      <c r="J614" s="28"/>
      <c r="K614" s="28"/>
    </row>
    <row r="615" spans="7:11" x14ac:dyDescent="0.35">
      <c r="G615" s="15"/>
      <c r="H615" s="32"/>
      <c r="I615" s="15"/>
      <c r="J615" s="28"/>
      <c r="K615" s="28"/>
    </row>
    <row r="616" spans="7:11" x14ac:dyDescent="0.35">
      <c r="G616" s="15"/>
      <c r="H616" s="32"/>
      <c r="I616" s="15"/>
      <c r="J616" s="28"/>
      <c r="K616" s="28"/>
    </row>
    <row r="617" spans="7:11" x14ac:dyDescent="0.35">
      <c r="G617" s="15"/>
      <c r="H617" s="32"/>
      <c r="I617" s="15"/>
      <c r="J617" s="28"/>
      <c r="K617" s="28"/>
    </row>
    <row r="618" spans="7:11" x14ac:dyDescent="0.35">
      <c r="G618" s="15"/>
      <c r="H618" s="32"/>
      <c r="I618" s="15"/>
      <c r="J618" s="28"/>
      <c r="K618" s="28"/>
    </row>
    <row r="619" spans="7:11" x14ac:dyDescent="0.35">
      <c r="G619" s="15"/>
      <c r="H619" s="32"/>
      <c r="I619" s="15"/>
      <c r="J619" s="28"/>
      <c r="K619" s="28"/>
    </row>
    <row r="620" spans="7:11" x14ac:dyDescent="0.35">
      <c r="G620" s="15"/>
      <c r="H620" s="32"/>
      <c r="I620" s="15"/>
      <c r="J620" s="28"/>
      <c r="K620" s="28"/>
    </row>
    <row r="621" spans="7:11" x14ac:dyDescent="0.35">
      <c r="G621" s="15"/>
      <c r="H621" s="32"/>
      <c r="I621" s="15"/>
      <c r="J621" s="28"/>
      <c r="K621" s="28"/>
    </row>
    <row r="622" spans="7:11" x14ac:dyDescent="0.35">
      <c r="G622" s="15"/>
      <c r="H622" s="32"/>
      <c r="I622" s="15"/>
      <c r="J622" s="28"/>
      <c r="K622" s="28"/>
    </row>
    <row r="623" spans="7:11" x14ac:dyDescent="0.35">
      <c r="G623" s="15"/>
      <c r="H623" s="32"/>
      <c r="I623" s="15"/>
      <c r="J623" s="28"/>
      <c r="K623" s="28"/>
    </row>
    <row r="624" spans="7:11" x14ac:dyDescent="0.35">
      <c r="G624" s="15"/>
      <c r="H624" s="32"/>
      <c r="I624" s="15"/>
      <c r="J624" s="28"/>
      <c r="K624" s="28"/>
    </row>
    <row r="625" spans="7:11" x14ac:dyDescent="0.35">
      <c r="G625" s="15"/>
      <c r="H625" s="32"/>
      <c r="I625" s="15"/>
      <c r="J625" s="28"/>
      <c r="K625" s="28"/>
    </row>
    <row r="626" spans="7:11" x14ac:dyDescent="0.35">
      <c r="G626" s="15"/>
      <c r="H626" s="32"/>
      <c r="I626" s="15"/>
      <c r="J626" s="28"/>
      <c r="K626" s="28"/>
    </row>
    <row r="627" spans="7:11" x14ac:dyDescent="0.35">
      <c r="G627" s="15"/>
      <c r="H627" s="32"/>
      <c r="I627" s="15"/>
      <c r="J627" s="28"/>
      <c r="K627" s="28"/>
    </row>
    <row r="628" spans="7:11" x14ac:dyDescent="0.35">
      <c r="G628" s="15"/>
      <c r="H628" s="32"/>
      <c r="I628" s="15"/>
      <c r="J628" s="28"/>
      <c r="K628" s="28"/>
    </row>
    <row r="629" spans="7:11" x14ac:dyDescent="0.35">
      <c r="G629" s="15"/>
      <c r="H629" s="32"/>
      <c r="I629" s="15"/>
      <c r="J629" s="28"/>
      <c r="K629" s="28"/>
    </row>
    <row r="630" spans="7:11" x14ac:dyDescent="0.35">
      <c r="G630" s="15"/>
      <c r="H630" s="32"/>
      <c r="I630" s="15"/>
      <c r="J630" s="28"/>
      <c r="K630" s="28"/>
    </row>
    <row r="631" spans="7:11" x14ac:dyDescent="0.35">
      <c r="G631" s="15"/>
      <c r="H631" s="32"/>
      <c r="I631" s="15"/>
      <c r="J631" s="28"/>
      <c r="K631" s="28"/>
    </row>
    <row r="632" spans="7:11" x14ac:dyDescent="0.35">
      <c r="G632" s="15"/>
      <c r="H632" s="32"/>
      <c r="I632" s="15"/>
      <c r="J632" s="28"/>
      <c r="K632" s="28"/>
    </row>
    <row r="633" spans="7:11" x14ac:dyDescent="0.35">
      <c r="G633" s="15"/>
      <c r="H633" s="32"/>
      <c r="I633" s="15"/>
      <c r="J633" s="28"/>
      <c r="K633" s="28"/>
    </row>
    <row r="634" spans="7:11" x14ac:dyDescent="0.35">
      <c r="G634" s="15"/>
      <c r="H634" s="32"/>
      <c r="I634" s="15"/>
      <c r="J634" s="28"/>
      <c r="K634" s="28"/>
    </row>
    <row r="635" spans="7:11" x14ac:dyDescent="0.35">
      <c r="G635" s="15"/>
      <c r="H635" s="32"/>
      <c r="I635" s="15"/>
      <c r="J635" s="28"/>
      <c r="K635" s="28"/>
    </row>
    <row r="636" spans="7:11" x14ac:dyDescent="0.35">
      <c r="G636" s="15"/>
      <c r="H636" s="32"/>
      <c r="I636" s="15"/>
      <c r="J636" s="28"/>
      <c r="K636" s="28"/>
    </row>
    <row r="637" spans="7:11" x14ac:dyDescent="0.35">
      <c r="G637" s="15"/>
      <c r="H637" s="32"/>
      <c r="I637" s="15"/>
      <c r="J637" s="28"/>
      <c r="K637" s="28"/>
    </row>
    <row r="638" spans="7:11" x14ac:dyDescent="0.35">
      <c r="G638" s="15"/>
      <c r="H638" s="32"/>
      <c r="I638" s="15"/>
      <c r="J638" s="28"/>
      <c r="K638" s="28"/>
    </row>
    <row r="639" spans="7:11" x14ac:dyDescent="0.35">
      <c r="G639" s="15"/>
      <c r="H639" s="32"/>
      <c r="I639" s="15"/>
      <c r="J639" s="28"/>
      <c r="K639" s="28"/>
    </row>
    <row r="640" spans="7:11" x14ac:dyDescent="0.35">
      <c r="G640" s="15"/>
      <c r="H640" s="32"/>
      <c r="I640" s="15"/>
      <c r="J640" s="28"/>
      <c r="K640" s="28"/>
    </row>
    <row r="641" spans="7:11" x14ac:dyDescent="0.35">
      <c r="G641" s="15"/>
      <c r="H641" s="32"/>
      <c r="I641" s="15"/>
      <c r="J641" s="28"/>
      <c r="K641" s="28"/>
    </row>
    <row r="642" spans="7:11" x14ac:dyDescent="0.35">
      <c r="G642" s="15"/>
      <c r="H642" s="32"/>
      <c r="I642" s="15"/>
      <c r="J642" s="28"/>
      <c r="K642" s="28"/>
    </row>
    <row r="643" spans="7:11" x14ac:dyDescent="0.35">
      <c r="G643" s="15"/>
      <c r="H643" s="32"/>
      <c r="I643" s="15"/>
      <c r="J643" s="28"/>
      <c r="K643" s="28"/>
    </row>
    <row r="644" spans="7:11" x14ac:dyDescent="0.35">
      <c r="G644" s="15"/>
      <c r="H644" s="32"/>
      <c r="I644" s="15"/>
      <c r="J644" s="28"/>
      <c r="K644" s="28"/>
    </row>
    <row r="645" spans="7:11" x14ac:dyDescent="0.35">
      <c r="G645" s="15"/>
      <c r="H645" s="32"/>
      <c r="I645" s="15"/>
      <c r="J645" s="28"/>
      <c r="K645" s="28"/>
    </row>
    <row r="646" spans="7:11" x14ac:dyDescent="0.35">
      <c r="G646" s="15"/>
      <c r="H646" s="32"/>
      <c r="I646" s="15"/>
      <c r="J646" s="28"/>
      <c r="K646" s="28"/>
    </row>
    <row r="647" spans="7:11" x14ac:dyDescent="0.35">
      <c r="G647" s="15"/>
      <c r="H647" s="32"/>
      <c r="I647" s="15"/>
      <c r="J647" s="28"/>
      <c r="K647" s="28"/>
    </row>
    <row r="648" spans="7:11" x14ac:dyDescent="0.35">
      <c r="G648" s="15"/>
      <c r="H648" s="32"/>
      <c r="I648" s="15"/>
      <c r="J648" s="28"/>
      <c r="K648" s="28"/>
    </row>
    <row r="649" spans="7:11" x14ac:dyDescent="0.35">
      <c r="G649" s="15"/>
      <c r="H649" s="32"/>
      <c r="I649" s="15"/>
      <c r="J649" s="28"/>
      <c r="K649" s="28"/>
    </row>
    <row r="650" spans="7:11" x14ac:dyDescent="0.35">
      <c r="G650" s="15"/>
      <c r="H650" s="32"/>
      <c r="I650" s="15"/>
      <c r="J650" s="28"/>
      <c r="K650" s="28"/>
    </row>
    <row r="651" spans="7:11" x14ac:dyDescent="0.35">
      <c r="G651" s="15"/>
      <c r="H651" s="32"/>
      <c r="I651" s="15"/>
      <c r="J651" s="28"/>
      <c r="K651" s="28"/>
    </row>
    <row r="652" spans="7:11" x14ac:dyDescent="0.35">
      <c r="G652" s="15"/>
      <c r="H652" s="32"/>
      <c r="I652" s="15"/>
      <c r="J652" s="28"/>
      <c r="K652" s="28"/>
    </row>
    <row r="653" spans="7:11" x14ac:dyDescent="0.35">
      <c r="G653" s="15"/>
      <c r="H653" s="32"/>
      <c r="I653" s="15"/>
      <c r="J653" s="28"/>
      <c r="K653" s="28"/>
    </row>
    <row r="654" spans="7:11" x14ac:dyDescent="0.35">
      <c r="G654" s="15"/>
      <c r="H654" s="32"/>
      <c r="I654" s="15"/>
      <c r="J654" s="28"/>
      <c r="K654" s="28"/>
    </row>
    <row r="655" spans="7:11" x14ac:dyDescent="0.35">
      <c r="G655" s="15"/>
      <c r="H655" s="32"/>
      <c r="I655" s="15"/>
      <c r="J655" s="28"/>
      <c r="K655" s="28"/>
    </row>
    <row r="656" spans="7:11" x14ac:dyDescent="0.35">
      <c r="G656" s="15"/>
      <c r="H656" s="32"/>
      <c r="I656" s="15"/>
      <c r="J656" s="28"/>
      <c r="K656" s="28"/>
    </row>
    <row r="657" spans="7:11" x14ac:dyDescent="0.35">
      <c r="G657" s="15"/>
      <c r="H657" s="32"/>
      <c r="I657" s="15"/>
      <c r="J657" s="28"/>
      <c r="K657" s="28"/>
    </row>
    <row r="658" spans="7:11" x14ac:dyDescent="0.35">
      <c r="G658" s="15"/>
      <c r="H658" s="32"/>
      <c r="I658" s="15"/>
      <c r="J658" s="28"/>
      <c r="K658" s="28"/>
    </row>
    <row r="659" spans="7:11" x14ac:dyDescent="0.35">
      <c r="G659" s="15"/>
      <c r="H659" s="32"/>
      <c r="I659" s="15"/>
      <c r="J659" s="28"/>
      <c r="K659" s="28"/>
    </row>
    <row r="660" spans="7:11" x14ac:dyDescent="0.35">
      <c r="G660" s="15"/>
      <c r="H660" s="32"/>
      <c r="I660" s="15"/>
      <c r="J660" s="28"/>
      <c r="K660" s="28"/>
    </row>
    <row r="661" spans="7:11" x14ac:dyDescent="0.35">
      <c r="G661" s="15"/>
      <c r="H661" s="32"/>
      <c r="I661" s="15"/>
      <c r="J661" s="28"/>
      <c r="K661" s="28"/>
    </row>
    <row r="662" spans="7:11" x14ac:dyDescent="0.35">
      <c r="G662" s="15"/>
      <c r="H662" s="32"/>
      <c r="I662" s="15"/>
      <c r="J662" s="28"/>
      <c r="K662" s="28"/>
    </row>
    <row r="663" spans="7:11" x14ac:dyDescent="0.35">
      <c r="G663" s="15"/>
      <c r="H663" s="32"/>
      <c r="I663" s="15"/>
      <c r="J663" s="28"/>
      <c r="K663" s="28"/>
    </row>
    <row r="664" spans="7:11" x14ac:dyDescent="0.35">
      <c r="G664" s="15"/>
      <c r="H664" s="32"/>
      <c r="I664" s="15"/>
      <c r="J664" s="28"/>
      <c r="K664" s="28"/>
    </row>
    <row r="665" spans="7:11" x14ac:dyDescent="0.35">
      <c r="G665" s="15"/>
      <c r="H665" s="32"/>
      <c r="I665" s="15"/>
      <c r="J665" s="28"/>
      <c r="K665" s="28"/>
    </row>
    <row r="666" spans="7:11" x14ac:dyDescent="0.35">
      <c r="G666" s="15"/>
      <c r="H666" s="32"/>
      <c r="I666" s="15"/>
      <c r="J666" s="28"/>
      <c r="K666" s="28"/>
    </row>
    <row r="667" spans="7:11" x14ac:dyDescent="0.35">
      <c r="G667" s="15"/>
      <c r="H667" s="32"/>
      <c r="I667" s="15"/>
      <c r="J667" s="28"/>
      <c r="K667" s="28"/>
    </row>
    <row r="668" spans="7:11" x14ac:dyDescent="0.35">
      <c r="G668" s="15"/>
      <c r="H668" s="32"/>
      <c r="I668" s="15"/>
      <c r="J668" s="28"/>
      <c r="K668" s="28"/>
    </row>
    <row r="669" spans="7:11" x14ac:dyDescent="0.35">
      <c r="G669" s="15"/>
      <c r="H669" s="32"/>
      <c r="I669" s="15"/>
      <c r="J669" s="28"/>
      <c r="K669" s="28"/>
    </row>
    <row r="670" spans="7:11" x14ac:dyDescent="0.35">
      <c r="G670" s="15"/>
      <c r="H670" s="32"/>
      <c r="I670" s="15"/>
      <c r="J670" s="28"/>
      <c r="K670" s="28"/>
    </row>
    <row r="671" spans="7:11" x14ac:dyDescent="0.35">
      <c r="G671" s="15"/>
      <c r="H671" s="32"/>
      <c r="I671" s="15"/>
      <c r="J671" s="28"/>
      <c r="K671" s="28"/>
    </row>
    <row r="672" spans="7:11" x14ac:dyDescent="0.35">
      <c r="G672" s="15"/>
      <c r="H672" s="32"/>
      <c r="I672" s="15"/>
      <c r="J672" s="28"/>
      <c r="K672" s="28"/>
    </row>
    <row r="673" spans="7:11" x14ac:dyDescent="0.35">
      <c r="G673" s="15"/>
      <c r="H673" s="32"/>
      <c r="I673" s="15"/>
      <c r="J673" s="28"/>
      <c r="K673" s="28"/>
    </row>
    <row r="674" spans="7:11" x14ac:dyDescent="0.35">
      <c r="G674" s="15"/>
      <c r="H674" s="32"/>
      <c r="I674" s="15"/>
      <c r="J674" s="28"/>
      <c r="K674" s="28"/>
    </row>
    <row r="675" spans="7:11" x14ac:dyDescent="0.35">
      <c r="G675" s="15"/>
      <c r="H675" s="32"/>
      <c r="I675" s="15"/>
      <c r="J675" s="28"/>
      <c r="K675" s="28"/>
    </row>
    <row r="676" spans="7:11" x14ac:dyDescent="0.35">
      <c r="G676" s="15"/>
      <c r="H676" s="32"/>
      <c r="I676" s="15"/>
      <c r="J676" s="28"/>
      <c r="K676" s="28"/>
    </row>
    <row r="677" spans="7:11" x14ac:dyDescent="0.35">
      <c r="G677" s="15"/>
      <c r="H677" s="32"/>
      <c r="I677" s="15"/>
      <c r="J677" s="28"/>
      <c r="K677" s="28"/>
    </row>
    <row r="678" spans="7:11" x14ac:dyDescent="0.35">
      <c r="G678" s="15"/>
      <c r="H678" s="32"/>
      <c r="I678" s="15"/>
      <c r="J678" s="28"/>
      <c r="K678" s="28"/>
    </row>
    <row r="679" spans="7:11" x14ac:dyDescent="0.35">
      <c r="G679" s="15"/>
      <c r="H679" s="32"/>
      <c r="I679" s="15"/>
      <c r="J679" s="28"/>
      <c r="K679" s="28"/>
    </row>
    <row r="680" spans="7:11" x14ac:dyDescent="0.35">
      <c r="G680" s="15"/>
      <c r="H680" s="32"/>
      <c r="I680" s="15"/>
      <c r="J680" s="28"/>
      <c r="K680" s="28"/>
    </row>
    <row r="681" spans="7:11" x14ac:dyDescent="0.35">
      <c r="G681" s="15"/>
      <c r="H681" s="32"/>
      <c r="I681" s="15"/>
      <c r="J681" s="28"/>
      <c r="K681" s="28"/>
    </row>
    <row r="682" spans="7:11" x14ac:dyDescent="0.35">
      <c r="G682" s="15"/>
      <c r="H682" s="32"/>
      <c r="I682" s="15"/>
      <c r="J682" s="28"/>
      <c r="K682" s="28"/>
    </row>
    <row r="683" spans="7:11" x14ac:dyDescent="0.35">
      <c r="G683" s="15"/>
      <c r="H683" s="32"/>
      <c r="I683" s="15"/>
      <c r="J683" s="28"/>
      <c r="K683" s="28"/>
    </row>
    <row r="684" spans="7:11" x14ac:dyDescent="0.35">
      <c r="G684" s="15"/>
      <c r="H684" s="32"/>
      <c r="I684" s="15"/>
      <c r="J684" s="28"/>
      <c r="K684" s="28"/>
    </row>
    <row r="685" spans="7:11" x14ac:dyDescent="0.35">
      <c r="G685" s="15"/>
      <c r="H685" s="32"/>
      <c r="I685" s="15"/>
      <c r="J685" s="28"/>
      <c r="K685" s="28"/>
    </row>
    <row r="686" spans="7:11" x14ac:dyDescent="0.35">
      <c r="G686" s="15"/>
      <c r="H686" s="32"/>
      <c r="I686" s="15"/>
      <c r="J686" s="28"/>
      <c r="K686" s="28"/>
    </row>
    <row r="687" spans="7:11" x14ac:dyDescent="0.35">
      <c r="G687" s="15"/>
      <c r="H687" s="32"/>
      <c r="I687" s="15"/>
      <c r="J687" s="28"/>
      <c r="K687" s="28"/>
    </row>
    <row r="688" spans="7:11" x14ac:dyDescent="0.35">
      <c r="G688" s="15"/>
      <c r="H688" s="32"/>
      <c r="I688" s="15"/>
      <c r="J688" s="28"/>
      <c r="K688" s="28"/>
    </row>
    <row r="689" spans="7:11" x14ac:dyDescent="0.35">
      <c r="G689" s="15"/>
      <c r="H689" s="32"/>
      <c r="I689" s="15"/>
      <c r="J689" s="28"/>
      <c r="K689" s="28"/>
    </row>
    <row r="690" spans="7:11" x14ac:dyDescent="0.35">
      <c r="G690" s="15"/>
      <c r="H690" s="32"/>
      <c r="I690" s="15"/>
      <c r="J690" s="28"/>
      <c r="K690" s="28"/>
    </row>
    <row r="691" spans="7:11" x14ac:dyDescent="0.35">
      <c r="G691" s="15"/>
      <c r="H691" s="32"/>
      <c r="I691" s="15"/>
      <c r="J691" s="28"/>
      <c r="K691" s="28"/>
    </row>
    <row r="692" spans="7:11" x14ac:dyDescent="0.35">
      <c r="G692" s="15"/>
      <c r="H692" s="32"/>
      <c r="I692" s="15"/>
      <c r="J692" s="28"/>
      <c r="K692" s="28"/>
    </row>
    <row r="693" spans="7:11" x14ac:dyDescent="0.35">
      <c r="G693" s="15"/>
      <c r="H693" s="32"/>
      <c r="I693" s="15"/>
      <c r="J693" s="28"/>
      <c r="K693" s="28"/>
    </row>
    <row r="694" spans="7:11" x14ac:dyDescent="0.35">
      <c r="G694" s="15"/>
      <c r="H694" s="32"/>
      <c r="I694" s="15"/>
      <c r="J694" s="28"/>
      <c r="K694" s="28"/>
    </row>
    <row r="695" spans="7:11" x14ac:dyDescent="0.35">
      <c r="G695" s="15"/>
      <c r="H695" s="32"/>
      <c r="I695" s="15"/>
      <c r="J695" s="28"/>
      <c r="K695" s="28"/>
    </row>
    <row r="696" spans="7:11" x14ac:dyDescent="0.35">
      <c r="G696" s="15"/>
      <c r="H696" s="32"/>
      <c r="I696" s="15"/>
      <c r="J696" s="28"/>
      <c r="K696" s="28"/>
    </row>
    <row r="697" spans="7:11" x14ac:dyDescent="0.35">
      <c r="G697" s="15"/>
      <c r="H697" s="32"/>
      <c r="I697" s="15"/>
      <c r="J697" s="28"/>
      <c r="K697" s="28"/>
    </row>
    <row r="698" spans="7:11" x14ac:dyDescent="0.35">
      <c r="G698" s="15"/>
      <c r="H698" s="32"/>
      <c r="I698" s="15"/>
      <c r="J698" s="28"/>
      <c r="K698" s="28"/>
    </row>
    <row r="699" spans="7:11" x14ac:dyDescent="0.35">
      <c r="G699" s="15"/>
      <c r="H699" s="32"/>
      <c r="I699" s="15"/>
      <c r="J699" s="28"/>
      <c r="K699" s="28"/>
    </row>
    <row r="700" spans="7:11" x14ac:dyDescent="0.35">
      <c r="G700" s="15"/>
      <c r="H700" s="32"/>
      <c r="I700" s="15"/>
      <c r="J700" s="28"/>
      <c r="K700" s="28"/>
    </row>
    <row r="701" spans="7:11" x14ac:dyDescent="0.35">
      <c r="G701" s="15"/>
      <c r="H701" s="32"/>
      <c r="I701" s="15"/>
      <c r="J701" s="28"/>
      <c r="K701" s="28"/>
    </row>
    <row r="702" spans="7:11" x14ac:dyDescent="0.35">
      <c r="G702" s="15"/>
      <c r="H702" s="32"/>
      <c r="I702" s="15"/>
      <c r="J702" s="28"/>
      <c r="K702" s="28"/>
    </row>
    <row r="703" spans="7:11" x14ac:dyDescent="0.35">
      <c r="G703" s="15"/>
      <c r="H703" s="32"/>
      <c r="I703" s="15"/>
      <c r="J703" s="28"/>
      <c r="K703" s="28"/>
    </row>
    <row r="704" spans="7:11" x14ac:dyDescent="0.35">
      <c r="G704" s="15"/>
      <c r="H704" s="32"/>
      <c r="I704" s="15"/>
      <c r="J704" s="28"/>
      <c r="K704" s="28"/>
    </row>
    <row r="705" spans="7:11" x14ac:dyDescent="0.35">
      <c r="G705" s="15"/>
      <c r="H705" s="32"/>
      <c r="I705" s="15"/>
      <c r="J705" s="28"/>
      <c r="K705" s="28"/>
    </row>
    <row r="706" spans="7:11" x14ac:dyDescent="0.35">
      <c r="G706" s="15"/>
      <c r="H706" s="32"/>
      <c r="I706" s="15"/>
      <c r="J706" s="28"/>
      <c r="K706" s="28"/>
    </row>
    <row r="707" spans="7:11" x14ac:dyDescent="0.35">
      <c r="G707" s="15"/>
      <c r="H707" s="32"/>
      <c r="I707" s="15"/>
      <c r="J707" s="28"/>
      <c r="K707" s="28"/>
    </row>
    <row r="708" spans="7:11" x14ac:dyDescent="0.35">
      <c r="G708" s="15"/>
      <c r="H708" s="32"/>
      <c r="I708" s="15"/>
      <c r="J708" s="28"/>
      <c r="K708" s="28"/>
    </row>
    <row r="709" spans="7:11" x14ac:dyDescent="0.35">
      <c r="G709" s="15"/>
      <c r="H709" s="32"/>
      <c r="I709" s="15"/>
      <c r="J709" s="28"/>
      <c r="K709" s="28"/>
    </row>
    <row r="710" spans="7:11" x14ac:dyDescent="0.35">
      <c r="G710" s="15"/>
      <c r="H710" s="32"/>
      <c r="I710" s="15"/>
      <c r="J710" s="28"/>
      <c r="K710" s="28"/>
    </row>
    <row r="711" spans="7:11" x14ac:dyDescent="0.35">
      <c r="G711" s="15"/>
      <c r="H711" s="32"/>
      <c r="I711" s="15"/>
      <c r="J711" s="28"/>
      <c r="K711" s="28"/>
    </row>
    <row r="712" spans="7:11" x14ac:dyDescent="0.35">
      <c r="G712" s="15"/>
      <c r="H712" s="32"/>
      <c r="I712" s="15"/>
      <c r="J712" s="28"/>
      <c r="K712" s="28"/>
    </row>
    <row r="713" spans="7:11" x14ac:dyDescent="0.35">
      <c r="G713" s="15"/>
      <c r="H713" s="32"/>
      <c r="I713" s="15"/>
      <c r="J713" s="28"/>
      <c r="K713" s="28"/>
    </row>
    <row r="714" spans="7:11" x14ac:dyDescent="0.35">
      <c r="G714" s="15"/>
      <c r="H714" s="32"/>
      <c r="I714" s="15"/>
      <c r="J714" s="28"/>
      <c r="K714" s="28"/>
    </row>
    <row r="715" spans="7:11" x14ac:dyDescent="0.35">
      <c r="G715" s="15"/>
      <c r="H715" s="32"/>
      <c r="I715" s="15"/>
      <c r="J715" s="28"/>
      <c r="K715" s="28"/>
    </row>
    <row r="716" spans="7:11" x14ac:dyDescent="0.35">
      <c r="G716" s="15"/>
      <c r="H716" s="32"/>
      <c r="I716" s="15"/>
      <c r="J716" s="28"/>
      <c r="K716" s="28"/>
    </row>
    <row r="717" spans="7:11" x14ac:dyDescent="0.35">
      <c r="G717" s="15"/>
      <c r="H717" s="32"/>
      <c r="I717" s="15"/>
      <c r="J717" s="28"/>
      <c r="K717" s="28"/>
    </row>
    <row r="718" spans="7:11" x14ac:dyDescent="0.35">
      <c r="G718" s="15"/>
      <c r="H718" s="32"/>
      <c r="I718" s="15"/>
      <c r="J718" s="28"/>
      <c r="K718" s="28"/>
    </row>
    <row r="719" spans="7:11" x14ac:dyDescent="0.35">
      <c r="G719" s="15"/>
      <c r="H719" s="32"/>
      <c r="I719" s="15"/>
      <c r="J719" s="28"/>
      <c r="K719" s="28"/>
    </row>
    <row r="720" spans="7:11" x14ac:dyDescent="0.35">
      <c r="G720" s="15"/>
      <c r="H720" s="32"/>
      <c r="I720" s="15"/>
      <c r="J720" s="28"/>
      <c r="K720" s="28"/>
    </row>
    <row r="721" spans="7:11" x14ac:dyDescent="0.35">
      <c r="G721" s="15"/>
      <c r="H721" s="32"/>
      <c r="I721" s="15"/>
      <c r="J721" s="28"/>
      <c r="K721" s="28"/>
    </row>
    <row r="722" spans="7:11" x14ac:dyDescent="0.35">
      <c r="G722" s="15"/>
      <c r="H722" s="32"/>
      <c r="I722" s="15"/>
      <c r="J722" s="28"/>
      <c r="K722" s="28"/>
    </row>
    <row r="723" spans="7:11" x14ac:dyDescent="0.35">
      <c r="G723" s="15"/>
      <c r="H723" s="32"/>
      <c r="I723" s="15"/>
      <c r="J723" s="28"/>
      <c r="K723" s="28"/>
    </row>
    <row r="724" spans="7:11" x14ac:dyDescent="0.35">
      <c r="G724" s="15"/>
      <c r="H724" s="32"/>
      <c r="I724" s="15"/>
      <c r="J724" s="28"/>
      <c r="K724" s="28"/>
    </row>
    <row r="725" spans="7:11" x14ac:dyDescent="0.35">
      <c r="G725" s="15"/>
      <c r="H725" s="32"/>
      <c r="I725" s="15"/>
      <c r="J725" s="28"/>
      <c r="K725" s="28"/>
    </row>
    <row r="726" spans="7:11" x14ac:dyDescent="0.35">
      <c r="G726" s="15"/>
      <c r="H726" s="32"/>
      <c r="I726" s="15"/>
      <c r="J726" s="28"/>
      <c r="K726" s="28"/>
    </row>
    <row r="727" spans="7:11" x14ac:dyDescent="0.35">
      <c r="G727" s="15"/>
      <c r="H727" s="32"/>
      <c r="I727" s="15"/>
      <c r="J727" s="28"/>
      <c r="K727" s="28"/>
    </row>
    <row r="728" spans="7:11" x14ac:dyDescent="0.35">
      <c r="G728" s="15"/>
      <c r="H728" s="32"/>
      <c r="I728" s="15"/>
      <c r="J728" s="28"/>
      <c r="K728" s="28"/>
    </row>
    <row r="729" spans="7:11" x14ac:dyDescent="0.35">
      <c r="G729" s="15"/>
      <c r="H729" s="32"/>
      <c r="I729" s="15"/>
      <c r="J729" s="28"/>
      <c r="K729" s="28"/>
    </row>
    <row r="730" spans="7:11" x14ac:dyDescent="0.35">
      <c r="G730" s="15"/>
      <c r="H730" s="32"/>
      <c r="I730" s="15"/>
      <c r="J730" s="28"/>
      <c r="K730" s="28"/>
    </row>
    <row r="731" spans="7:11" x14ac:dyDescent="0.35">
      <c r="G731" s="15"/>
      <c r="H731" s="32"/>
      <c r="I731" s="15"/>
      <c r="J731" s="28"/>
      <c r="K731" s="28"/>
    </row>
    <row r="732" spans="7:11" x14ac:dyDescent="0.35">
      <c r="G732" s="15"/>
      <c r="H732" s="32"/>
      <c r="I732" s="15"/>
      <c r="J732" s="28"/>
      <c r="K732" s="28"/>
    </row>
    <row r="733" spans="7:11" x14ac:dyDescent="0.35">
      <c r="G733" s="15"/>
      <c r="H733" s="32"/>
      <c r="I733" s="15"/>
      <c r="J733" s="28"/>
      <c r="K733" s="28"/>
    </row>
    <row r="734" spans="7:11" x14ac:dyDescent="0.35">
      <c r="G734" s="15"/>
      <c r="H734" s="32"/>
      <c r="I734" s="15"/>
      <c r="J734" s="28"/>
      <c r="K734" s="28"/>
    </row>
    <row r="735" spans="7:11" x14ac:dyDescent="0.35">
      <c r="G735" s="15"/>
      <c r="H735" s="32"/>
      <c r="I735" s="15"/>
      <c r="J735" s="28"/>
      <c r="K735" s="28"/>
    </row>
    <row r="736" spans="7:11" x14ac:dyDescent="0.35">
      <c r="G736" s="15"/>
      <c r="H736" s="32"/>
      <c r="I736" s="15"/>
      <c r="J736" s="28"/>
      <c r="K736" s="28"/>
    </row>
    <row r="737" spans="7:11" x14ac:dyDescent="0.35">
      <c r="G737" s="15"/>
      <c r="H737" s="32"/>
      <c r="I737" s="15"/>
      <c r="J737" s="28"/>
      <c r="K737" s="28"/>
    </row>
    <row r="738" spans="7:11" x14ac:dyDescent="0.35">
      <c r="G738" s="15"/>
      <c r="H738" s="32"/>
      <c r="I738" s="15"/>
      <c r="J738" s="28"/>
      <c r="K738" s="28"/>
    </row>
    <row r="739" spans="7:11" x14ac:dyDescent="0.35">
      <c r="G739" s="15"/>
      <c r="H739" s="32"/>
      <c r="I739" s="15"/>
      <c r="J739" s="28"/>
      <c r="K739" s="28"/>
    </row>
    <row r="740" spans="7:11" x14ac:dyDescent="0.35">
      <c r="G740" s="15"/>
      <c r="H740" s="32"/>
      <c r="I740" s="15"/>
      <c r="J740" s="28"/>
      <c r="K740" s="28"/>
    </row>
    <row r="741" spans="7:11" x14ac:dyDescent="0.35">
      <c r="G741" s="15"/>
      <c r="H741" s="32"/>
      <c r="I741" s="15"/>
      <c r="J741" s="28"/>
      <c r="K741" s="28"/>
    </row>
    <row r="742" spans="7:11" x14ac:dyDescent="0.35">
      <c r="G742" s="15"/>
      <c r="H742" s="32"/>
      <c r="I742" s="15"/>
      <c r="J742" s="28"/>
      <c r="K742" s="28"/>
    </row>
    <row r="743" spans="7:11" x14ac:dyDescent="0.35">
      <c r="G743" s="15"/>
      <c r="H743" s="32"/>
      <c r="I743" s="15"/>
      <c r="J743" s="28"/>
      <c r="K743" s="28"/>
    </row>
    <row r="744" spans="7:11" x14ac:dyDescent="0.35">
      <c r="G744" s="15"/>
      <c r="H744" s="32"/>
      <c r="I744" s="15"/>
      <c r="J744" s="28"/>
      <c r="K744" s="28"/>
    </row>
    <row r="745" spans="7:11" x14ac:dyDescent="0.35">
      <c r="G745" s="15"/>
      <c r="H745" s="32"/>
      <c r="I745" s="15"/>
      <c r="J745" s="28"/>
      <c r="K745" s="28"/>
    </row>
    <row r="746" spans="7:11" x14ac:dyDescent="0.35">
      <c r="G746" s="15"/>
      <c r="H746" s="32"/>
      <c r="I746" s="15"/>
      <c r="J746" s="28"/>
      <c r="K746" s="28"/>
    </row>
    <row r="747" spans="7:11" x14ac:dyDescent="0.35">
      <c r="G747" s="15"/>
      <c r="H747" s="32"/>
      <c r="I747" s="15"/>
      <c r="J747" s="28"/>
      <c r="K747" s="28"/>
    </row>
    <row r="748" spans="7:11" x14ac:dyDescent="0.35">
      <c r="G748" s="15"/>
      <c r="H748" s="32"/>
      <c r="I748" s="15"/>
      <c r="J748" s="28"/>
      <c r="K748" s="28"/>
    </row>
    <row r="749" spans="7:11" x14ac:dyDescent="0.35">
      <c r="G749" s="15"/>
      <c r="H749" s="32"/>
      <c r="I749" s="15"/>
      <c r="J749" s="28"/>
      <c r="K749" s="28"/>
    </row>
    <row r="750" spans="7:11" x14ac:dyDescent="0.35">
      <c r="G750" s="15"/>
      <c r="H750" s="32"/>
      <c r="I750" s="15"/>
      <c r="J750" s="28"/>
      <c r="K750" s="28"/>
    </row>
    <row r="751" spans="7:11" x14ac:dyDescent="0.35">
      <c r="G751" s="15"/>
      <c r="H751" s="32"/>
      <c r="I751" s="15"/>
      <c r="J751" s="28"/>
      <c r="K751" s="28"/>
    </row>
    <row r="752" spans="7:11" x14ac:dyDescent="0.35">
      <c r="G752" s="15"/>
      <c r="H752" s="32"/>
      <c r="I752" s="15"/>
      <c r="J752" s="28"/>
      <c r="K752" s="28"/>
    </row>
    <row r="753" spans="7:11" x14ac:dyDescent="0.35">
      <c r="G753" s="15"/>
      <c r="H753" s="32"/>
      <c r="I753" s="15"/>
      <c r="J753" s="28"/>
      <c r="K753" s="28"/>
    </row>
    <row r="754" spans="7:11" x14ac:dyDescent="0.35">
      <c r="G754" s="15"/>
      <c r="H754" s="32"/>
      <c r="I754" s="15"/>
      <c r="J754" s="28"/>
      <c r="K754" s="28"/>
    </row>
    <row r="755" spans="7:11" x14ac:dyDescent="0.35">
      <c r="G755" s="15"/>
      <c r="H755" s="32"/>
      <c r="I755" s="15"/>
      <c r="J755" s="28"/>
      <c r="K755" s="28"/>
    </row>
    <row r="756" spans="7:11" x14ac:dyDescent="0.35">
      <c r="G756" s="15"/>
      <c r="H756" s="32"/>
      <c r="I756" s="15"/>
      <c r="J756" s="28"/>
      <c r="K756" s="28"/>
    </row>
    <row r="757" spans="7:11" x14ac:dyDescent="0.35">
      <c r="G757" s="15"/>
      <c r="H757" s="32"/>
      <c r="I757" s="15"/>
      <c r="J757" s="28"/>
      <c r="K757" s="28"/>
    </row>
    <row r="758" spans="7:11" x14ac:dyDescent="0.35">
      <c r="G758" s="15"/>
      <c r="H758" s="32"/>
      <c r="I758" s="15"/>
      <c r="J758" s="28"/>
      <c r="K758" s="28"/>
    </row>
    <row r="759" spans="7:11" x14ac:dyDescent="0.35">
      <c r="G759" s="15"/>
      <c r="H759" s="32"/>
      <c r="I759" s="15"/>
      <c r="J759" s="28"/>
      <c r="K759" s="28"/>
    </row>
    <row r="760" spans="7:11" x14ac:dyDescent="0.35">
      <c r="G760" s="15"/>
      <c r="H760" s="32"/>
      <c r="I760" s="15"/>
      <c r="J760" s="28"/>
      <c r="K760" s="28"/>
    </row>
    <row r="761" spans="7:11" x14ac:dyDescent="0.35">
      <c r="G761" s="15"/>
      <c r="H761" s="32"/>
      <c r="I761" s="15"/>
      <c r="J761" s="28"/>
      <c r="K761" s="28"/>
    </row>
    <row r="762" spans="7:11" x14ac:dyDescent="0.35">
      <c r="G762" s="15"/>
      <c r="H762" s="32"/>
      <c r="I762" s="15"/>
      <c r="J762" s="28"/>
      <c r="K762" s="28"/>
    </row>
    <row r="763" spans="7:11" x14ac:dyDescent="0.35">
      <c r="G763" s="15"/>
      <c r="H763" s="32"/>
      <c r="I763" s="15"/>
      <c r="J763" s="28"/>
      <c r="K763" s="28"/>
    </row>
    <row r="764" spans="7:11" x14ac:dyDescent="0.35">
      <c r="G764" s="15"/>
      <c r="H764" s="32"/>
      <c r="I764" s="15"/>
      <c r="J764" s="28"/>
      <c r="K764" s="28"/>
    </row>
    <row r="765" spans="7:11" x14ac:dyDescent="0.35">
      <c r="G765" s="15"/>
      <c r="H765" s="32"/>
      <c r="I765" s="15"/>
      <c r="J765" s="28"/>
      <c r="K765" s="28"/>
    </row>
    <row r="766" spans="7:11" x14ac:dyDescent="0.35">
      <c r="G766" s="15"/>
      <c r="H766" s="32"/>
      <c r="I766" s="15"/>
      <c r="J766" s="28"/>
      <c r="K766" s="28"/>
    </row>
    <row r="767" spans="7:11" x14ac:dyDescent="0.35">
      <c r="G767" s="15"/>
      <c r="H767" s="32"/>
      <c r="I767" s="15"/>
      <c r="J767" s="28"/>
      <c r="K767" s="28"/>
    </row>
    <row r="768" spans="7:11" x14ac:dyDescent="0.35">
      <c r="G768" s="15"/>
      <c r="H768" s="32"/>
      <c r="I768" s="15"/>
      <c r="J768" s="28"/>
      <c r="K768" s="28"/>
    </row>
    <row r="769" spans="7:11" x14ac:dyDescent="0.35">
      <c r="G769" s="15"/>
      <c r="H769" s="32"/>
      <c r="I769" s="15"/>
      <c r="J769" s="28"/>
      <c r="K769" s="28"/>
    </row>
    <row r="770" spans="7:11" x14ac:dyDescent="0.35">
      <c r="G770" s="15"/>
      <c r="H770" s="32"/>
      <c r="I770" s="15"/>
      <c r="J770" s="28"/>
      <c r="K770" s="28"/>
    </row>
    <row r="771" spans="7:11" x14ac:dyDescent="0.35">
      <c r="G771" s="15"/>
      <c r="H771" s="32"/>
      <c r="I771" s="15"/>
      <c r="J771" s="28"/>
      <c r="K771" s="28"/>
    </row>
    <row r="772" spans="7:11" x14ac:dyDescent="0.35">
      <c r="G772" s="15"/>
      <c r="H772" s="32"/>
      <c r="I772" s="15"/>
      <c r="J772" s="28"/>
      <c r="K772" s="28"/>
    </row>
    <row r="773" spans="7:11" x14ac:dyDescent="0.35">
      <c r="G773" s="15"/>
      <c r="H773" s="32"/>
      <c r="I773" s="15"/>
      <c r="J773" s="28"/>
      <c r="K773" s="28"/>
    </row>
    <row r="774" spans="7:11" x14ac:dyDescent="0.35">
      <c r="G774" s="15"/>
      <c r="H774" s="32"/>
      <c r="I774" s="15"/>
      <c r="J774" s="28"/>
      <c r="K774" s="28"/>
    </row>
    <row r="775" spans="7:11" x14ac:dyDescent="0.35">
      <c r="G775" s="15"/>
      <c r="H775" s="32"/>
      <c r="I775" s="15"/>
      <c r="J775" s="28"/>
      <c r="K775" s="28"/>
    </row>
    <row r="776" spans="7:11" x14ac:dyDescent="0.35">
      <c r="G776" s="15"/>
      <c r="H776" s="32"/>
      <c r="I776" s="15"/>
      <c r="J776" s="28"/>
      <c r="K776" s="28"/>
    </row>
    <row r="777" spans="7:11" x14ac:dyDescent="0.35">
      <c r="G777" s="15"/>
      <c r="H777" s="32"/>
      <c r="I777" s="15"/>
      <c r="J777" s="28"/>
      <c r="K777" s="28"/>
    </row>
    <row r="778" spans="7:11" x14ac:dyDescent="0.35">
      <c r="G778" s="15"/>
      <c r="H778" s="32"/>
      <c r="I778" s="15"/>
      <c r="J778" s="28"/>
      <c r="K778" s="28"/>
    </row>
    <row r="779" spans="7:11" x14ac:dyDescent="0.35">
      <c r="G779" s="15"/>
      <c r="H779" s="32"/>
      <c r="I779" s="15"/>
      <c r="J779" s="28"/>
      <c r="K779" s="28"/>
    </row>
    <row r="780" spans="7:11" x14ac:dyDescent="0.35">
      <c r="G780" s="15"/>
      <c r="H780" s="32"/>
      <c r="I780" s="15"/>
      <c r="J780" s="28"/>
      <c r="K780" s="28"/>
    </row>
    <row r="781" spans="7:11" x14ac:dyDescent="0.35">
      <c r="G781" s="15"/>
      <c r="H781" s="32"/>
      <c r="I781" s="15"/>
      <c r="J781" s="28"/>
      <c r="K781" s="28"/>
    </row>
    <row r="782" spans="7:11" x14ac:dyDescent="0.35">
      <c r="G782" s="15"/>
      <c r="H782" s="32"/>
      <c r="I782" s="15"/>
      <c r="J782" s="28"/>
      <c r="K782" s="28"/>
    </row>
    <row r="783" spans="7:11" x14ac:dyDescent="0.35">
      <c r="G783" s="15"/>
      <c r="H783" s="32"/>
      <c r="I783" s="15"/>
      <c r="J783" s="28"/>
      <c r="K783" s="28"/>
    </row>
    <row r="784" spans="7:11" x14ac:dyDescent="0.35">
      <c r="G784" s="15"/>
      <c r="H784" s="32"/>
      <c r="I784" s="15"/>
      <c r="J784" s="28"/>
      <c r="K784" s="28"/>
    </row>
    <row r="785" spans="7:11" x14ac:dyDescent="0.35">
      <c r="G785" s="15"/>
      <c r="H785" s="32"/>
      <c r="I785" s="15"/>
      <c r="J785" s="28"/>
      <c r="K785" s="28"/>
    </row>
    <row r="786" spans="7:11" x14ac:dyDescent="0.35">
      <c r="G786" s="15"/>
      <c r="H786" s="32"/>
      <c r="I786" s="15"/>
      <c r="J786" s="28"/>
      <c r="K786" s="28"/>
    </row>
    <row r="787" spans="7:11" x14ac:dyDescent="0.35">
      <c r="G787" s="15"/>
      <c r="H787" s="32"/>
      <c r="I787" s="15"/>
      <c r="J787" s="28"/>
      <c r="K787" s="28"/>
    </row>
    <row r="788" spans="7:11" x14ac:dyDescent="0.35">
      <c r="G788" s="15"/>
      <c r="H788" s="32"/>
      <c r="I788" s="15"/>
      <c r="J788" s="28"/>
      <c r="K788" s="28"/>
    </row>
    <row r="789" spans="7:11" x14ac:dyDescent="0.35">
      <c r="G789" s="15"/>
      <c r="H789" s="32"/>
      <c r="I789" s="15"/>
      <c r="J789" s="28"/>
      <c r="K789" s="28"/>
    </row>
    <row r="790" spans="7:11" x14ac:dyDescent="0.35">
      <c r="G790" s="15"/>
      <c r="H790" s="32"/>
      <c r="I790" s="15"/>
      <c r="J790" s="28"/>
      <c r="K790" s="28"/>
    </row>
    <row r="791" spans="7:11" x14ac:dyDescent="0.35">
      <c r="G791" s="15"/>
      <c r="H791" s="32"/>
      <c r="I791" s="15"/>
      <c r="J791" s="28"/>
      <c r="K791" s="28"/>
    </row>
    <row r="792" spans="7:11" x14ac:dyDescent="0.35">
      <c r="G792" s="15"/>
      <c r="H792" s="32"/>
      <c r="I792" s="15"/>
      <c r="J792" s="28"/>
      <c r="K792" s="28"/>
    </row>
    <row r="793" spans="7:11" x14ac:dyDescent="0.35">
      <c r="G793" s="15"/>
      <c r="H793" s="32"/>
      <c r="I793" s="15"/>
      <c r="J793" s="28"/>
      <c r="K793" s="28"/>
    </row>
    <row r="794" spans="7:11" x14ac:dyDescent="0.35">
      <c r="G794" s="15"/>
      <c r="H794" s="32"/>
      <c r="I794" s="15"/>
      <c r="J794" s="28"/>
      <c r="K794" s="28"/>
    </row>
    <row r="795" spans="7:11" x14ac:dyDescent="0.35">
      <c r="G795" s="15"/>
      <c r="H795" s="32"/>
      <c r="I795" s="15"/>
      <c r="J795" s="28"/>
      <c r="K795" s="28"/>
    </row>
    <row r="796" spans="7:11" x14ac:dyDescent="0.35">
      <c r="G796" s="15"/>
      <c r="H796" s="32"/>
      <c r="I796" s="15"/>
      <c r="J796" s="28"/>
      <c r="K796" s="28"/>
    </row>
    <row r="797" spans="7:11" x14ac:dyDescent="0.35">
      <c r="G797" s="15"/>
      <c r="H797" s="32"/>
      <c r="I797" s="15"/>
      <c r="J797" s="28"/>
      <c r="K797" s="28"/>
    </row>
    <row r="798" spans="7:11" x14ac:dyDescent="0.35">
      <c r="G798" s="15"/>
      <c r="H798" s="32"/>
      <c r="I798" s="15"/>
      <c r="J798" s="28"/>
      <c r="K798" s="28"/>
    </row>
    <row r="799" spans="7:11" x14ac:dyDescent="0.35">
      <c r="G799" s="15"/>
      <c r="H799" s="32"/>
      <c r="I799" s="15"/>
      <c r="J799" s="28"/>
      <c r="K799" s="28"/>
    </row>
    <row r="800" spans="7:11" x14ac:dyDescent="0.35">
      <c r="G800" s="15"/>
      <c r="H800" s="32"/>
      <c r="I800" s="15"/>
      <c r="J800" s="28"/>
      <c r="K800" s="28"/>
    </row>
    <row r="801" spans="7:11" x14ac:dyDescent="0.35">
      <c r="G801" s="15"/>
      <c r="H801" s="32"/>
      <c r="I801" s="15"/>
      <c r="J801" s="28"/>
      <c r="K801" s="28"/>
    </row>
    <row r="802" spans="7:11" x14ac:dyDescent="0.35">
      <c r="G802" s="15"/>
      <c r="H802" s="32"/>
      <c r="I802" s="15"/>
      <c r="J802" s="28"/>
      <c r="K802" s="28"/>
    </row>
    <row r="803" spans="7:11" x14ac:dyDescent="0.35">
      <c r="G803" s="15"/>
      <c r="H803" s="32"/>
      <c r="I803" s="15"/>
      <c r="J803" s="28"/>
      <c r="K803" s="28"/>
    </row>
    <row r="804" spans="7:11" x14ac:dyDescent="0.35">
      <c r="G804" s="15"/>
      <c r="H804" s="32"/>
      <c r="I804" s="15"/>
      <c r="J804" s="28"/>
      <c r="K804" s="28"/>
    </row>
    <row r="805" spans="7:11" x14ac:dyDescent="0.35">
      <c r="G805" s="15"/>
      <c r="H805" s="32"/>
      <c r="I805" s="15"/>
      <c r="J805" s="28"/>
      <c r="K805" s="28"/>
    </row>
    <row r="806" spans="7:11" x14ac:dyDescent="0.35">
      <c r="G806" s="15"/>
      <c r="H806" s="32"/>
      <c r="I806" s="15"/>
      <c r="J806" s="28"/>
      <c r="K806" s="28"/>
    </row>
    <row r="807" spans="7:11" x14ac:dyDescent="0.35">
      <c r="G807" s="15"/>
      <c r="H807" s="32"/>
      <c r="I807" s="15"/>
      <c r="J807" s="28"/>
      <c r="K807" s="28"/>
    </row>
    <row r="808" spans="7:11" x14ac:dyDescent="0.35">
      <c r="G808" s="15"/>
      <c r="H808" s="32"/>
      <c r="I808" s="15"/>
      <c r="J808" s="28"/>
      <c r="K808" s="28"/>
    </row>
    <row r="809" spans="7:11" x14ac:dyDescent="0.35">
      <c r="G809" s="15"/>
      <c r="H809" s="32"/>
      <c r="I809" s="15"/>
      <c r="J809" s="28"/>
      <c r="K809" s="28"/>
    </row>
    <row r="810" spans="7:11" x14ac:dyDescent="0.35">
      <c r="G810" s="15"/>
      <c r="H810" s="32"/>
      <c r="I810" s="15"/>
      <c r="J810" s="28"/>
      <c r="K810" s="28"/>
    </row>
    <row r="811" spans="7:11" x14ac:dyDescent="0.35">
      <c r="G811" s="15"/>
      <c r="H811" s="32"/>
      <c r="I811" s="15"/>
      <c r="J811" s="28"/>
      <c r="K811" s="28"/>
    </row>
    <row r="812" spans="7:11" x14ac:dyDescent="0.35">
      <c r="G812" s="15"/>
      <c r="H812" s="32"/>
      <c r="I812" s="15"/>
      <c r="J812" s="28"/>
      <c r="K812" s="28"/>
    </row>
    <row r="813" spans="7:11" x14ac:dyDescent="0.35">
      <c r="G813" s="15"/>
      <c r="H813" s="32"/>
      <c r="I813" s="15"/>
      <c r="J813" s="28"/>
      <c r="K813" s="28"/>
    </row>
    <row r="814" spans="7:11" x14ac:dyDescent="0.35">
      <c r="G814" s="15"/>
      <c r="H814" s="32"/>
      <c r="I814" s="15"/>
      <c r="J814" s="28"/>
      <c r="K814" s="28"/>
    </row>
    <row r="815" spans="7:11" x14ac:dyDescent="0.35">
      <c r="G815" s="15"/>
      <c r="H815" s="32"/>
      <c r="I815" s="15"/>
      <c r="J815" s="28"/>
      <c r="K815" s="28"/>
    </row>
    <row r="816" spans="7:11" x14ac:dyDescent="0.35">
      <c r="G816" s="15"/>
      <c r="H816" s="32"/>
      <c r="I816" s="15"/>
      <c r="J816" s="28"/>
      <c r="K816" s="28"/>
    </row>
    <row r="817" spans="7:11" x14ac:dyDescent="0.35">
      <c r="G817" s="15"/>
      <c r="H817" s="32"/>
      <c r="I817" s="15"/>
      <c r="J817" s="28"/>
      <c r="K817" s="28"/>
    </row>
    <row r="818" spans="7:11" x14ac:dyDescent="0.35">
      <c r="G818" s="15"/>
      <c r="H818" s="32"/>
      <c r="I818" s="15"/>
      <c r="J818" s="28"/>
      <c r="K818" s="28"/>
    </row>
    <row r="819" spans="7:11" x14ac:dyDescent="0.35">
      <c r="G819" s="15"/>
      <c r="H819" s="32"/>
      <c r="I819" s="15"/>
      <c r="J819" s="28"/>
      <c r="K819" s="28"/>
    </row>
    <row r="820" spans="7:11" x14ac:dyDescent="0.35">
      <c r="G820" s="15"/>
      <c r="H820" s="32"/>
      <c r="I820" s="15"/>
      <c r="J820" s="28"/>
      <c r="K820" s="28"/>
    </row>
    <row r="821" spans="7:11" x14ac:dyDescent="0.35">
      <c r="G821" s="15"/>
      <c r="H821" s="32"/>
      <c r="I821" s="15"/>
      <c r="J821" s="28"/>
      <c r="K821" s="28"/>
    </row>
    <row r="822" spans="7:11" x14ac:dyDescent="0.35">
      <c r="G822" s="15"/>
      <c r="H822" s="32"/>
      <c r="I822" s="15"/>
      <c r="J822" s="28"/>
      <c r="K822" s="28"/>
    </row>
    <row r="823" spans="7:11" x14ac:dyDescent="0.35">
      <c r="G823" s="15"/>
      <c r="H823" s="32"/>
      <c r="I823" s="15"/>
      <c r="J823" s="28"/>
      <c r="K823" s="28"/>
    </row>
    <row r="824" spans="7:11" x14ac:dyDescent="0.35">
      <c r="G824" s="15"/>
      <c r="H824" s="32"/>
      <c r="I824" s="15"/>
      <c r="J824" s="28"/>
      <c r="K824" s="28"/>
    </row>
    <row r="825" spans="7:11" x14ac:dyDescent="0.35">
      <c r="G825" s="15"/>
      <c r="H825" s="32"/>
      <c r="I825" s="15"/>
      <c r="J825" s="28"/>
      <c r="K825" s="28"/>
    </row>
    <row r="826" spans="7:11" x14ac:dyDescent="0.35">
      <c r="G826" s="15"/>
      <c r="H826" s="32"/>
      <c r="I826" s="15"/>
      <c r="J826" s="28"/>
      <c r="K826" s="28"/>
    </row>
    <row r="827" spans="7:11" x14ac:dyDescent="0.35">
      <c r="G827" s="15"/>
      <c r="H827" s="32"/>
      <c r="I827" s="15"/>
      <c r="J827" s="28"/>
      <c r="K827" s="28"/>
    </row>
    <row r="828" spans="7:11" x14ac:dyDescent="0.35">
      <c r="G828" s="15"/>
      <c r="H828" s="32"/>
      <c r="I828" s="15"/>
      <c r="J828" s="28"/>
      <c r="K828" s="28"/>
    </row>
    <row r="829" spans="7:11" x14ac:dyDescent="0.35">
      <c r="G829" s="15"/>
      <c r="H829" s="32"/>
      <c r="I829" s="15"/>
      <c r="J829" s="28"/>
      <c r="K829" s="28"/>
    </row>
    <row r="830" spans="7:11" x14ac:dyDescent="0.35">
      <c r="G830" s="15"/>
      <c r="H830" s="32"/>
      <c r="I830" s="15"/>
      <c r="J830" s="28"/>
      <c r="K830" s="28"/>
    </row>
    <row r="831" spans="7:11" x14ac:dyDescent="0.35">
      <c r="G831" s="15"/>
      <c r="H831" s="32"/>
      <c r="I831" s="15"/>
      <c r="J831" s="28"/>
      <c r="K831" s="28"/>
    </row>
    <row r="832" spans="7:11" x14ac:dyDescent="0.35">
      <c r="G832" s="15"/>
      <c r="H832" s="32"/>
      <c r="I832" s="15"/>
      <c r="J832" s="28"/>
      <c r="K832" s="28"/>
    </row>
    <row r="833" spans="7:11" x14ac:dyDescent="0.35">
      <c r="G833" s="15"/>
      <c r="H833" s="32"/>
      <c r="I833" s="15"/>
      <c r="J833" s="28"/>
      <c r="K833" s="28"/>
    </row>
    <row r="834" spans="7:11" x14ac:dyDescent="0.35">
      <c r="G834" s="15"/>
      <c r="H834" s="32"/>
      <c r="I834" s="15"/>
      <c r="J834" s="28"/>
      <c r="K834" s="28"/>
    </row>
    <row r="835" spans="7:11" x14ac:dyDescent="0.35">
      <c r="G835" s="15"/>
      <c r="H835" s="32"/>
      <c r="I835" s="15"/>
      <c r="J835" s="28"/>
      <c r="K835" s="28"/>
    </row>
    <row r="836" spans="7:11" x14ac:dyDescent="0.35">
      <c r="G836" s="15"/>
      <c r="H836" s="32"/>
      <c r="I836" s="15"/>
      <c r="J836" s="28"/>
      <c r="K836" s="28"/>
    </row>
    <row r="837" spans="7:11" x14ac:dyDescent="0.35">
      <c r="G837" s="15"/>
      <c r="H837" s="32"/>
      <c r="I837" s="15"/>
      <c r="J837" s="28"/>
      <c r="K837" s="28"/>
    </row>
    <row r="838" spans="7:11" x14ac:dyDescent="0.35">
      <c r="G838" s="15"/>
      <c r="H838" s="32"/>
      <c r="I838" s="15"/>
      <c r="J838" s="28"/>
      <c r="K838" s="28"/>
    </row>
    <row r="839" spans="7:11" x14ac:dyDescent="0.35">
      <c r="G839" s="15"/>
      <c r="H839" s="32"/>
      <c r="I839" s="15"/>
      <c r="J839" s="28"/>
      <c r="K839" s="28"/>
    </row>
    <row r="840" spans="7:11" x14ac:dyDescent="0.35">
      <c r="G840" s="15"/>
      <c r="H840" s="32"/>
      <c r="I840" s="15"/>
      <c r="J840" s="28"/>
      <c r="K840" s="28"/>
    </row>
    <row r="841" spans="7:11" x14ac:dyDescent="0.35">
      <c r="G841" s="15"/>
      <c r="H841" s="32"/>
      <c r="I841" s="15"/>
      <c r="J841" s="28"/>
      <c r="K841" s="28"/>
    </row>
    <row r="842" spans="7:11" x14ac:dyDescent="0.35">
      <c r="G842" s="15"/>
      <c r="H842" s="32"/>
      <c r="I842" s="15"/>
      <c r="J842" s="28"/>
      <c r="K842" s="28"/>
    </row>
    <row r="843" spans="7:11" x14ac:dyDescent="0.35">
      <c r="G843" s="15"/>
      <c r="H843" s="32"/>
      <c r="I843" s="15"/>
      <c r="J843" s="28"/>
      <c r="K843" s="28"/>
    </row>
    <row r="844" spans="7:11" x14ac:dyDescent="0.35">
      <c r="G844" s="15"/>
      <c r="H844" s="32"/>
      <c r="I844" s="15"/>
      <c r="J844" s="28"/>
      <c r="K844" s="28"/>
    </row>
    <row r="845" spans="7:11" x14ac:dyDescent="0.35">
      <c r="G845" s="15"/>
      <c r="H845" s="32"/>
      <c r="I845" s="15"/>
      <c r="J845" s="28"/>
      <c r="K845" s="28"/>
    </row>
    <row r="846" spans="7:11" x14ac:dyDescent="0.35">
      <c r="G846" s="15"/>
      <c r="H846" s="32"/>
      <c r="I846" s="15"/>
      <c r="J846" s="28"/>
      <c r="K846" s="28"/>
    </row>
    <row r="847" spans="7:11" x14ac:dyDescent="0.35">
      <c r="G847" s="15"/>
      <c r="H847" s="32"/>
      <c r="I847" s="15"/>
      <c r="J847" s="28"/>
      <c r="K847" s="28"/>
    </row>
    <row r="848" spans="7:11" x14ac:dyDescent="0.35">
      <c r="G848" s="15"/>
      <c r="H848" s="32"/>
      <c r="I848" s="15"/>
      <c r="J848" s="28"/>
      <c r="K848" s="28"/>
    </row>
    <row r="849" spans="7:11" x14ac:dyDescent="0.35">
      <c r="G849" s="15"/>
      <c r="H849" s="32"/>
      <c r="I849" s="15"/>
      <c r="J849" s="28"/>
      <c r="K849" s="28"/>
    </row>
    <row r="850" spans="7:11" x14ac:dyDescent="0.35">
      <c r="G850" s="15"/>
      <c r="H850" s="32"/>
      <c r="I850" s="15"/>
      <c r="J850" s="28"/>
      <c r="K850" s="28"/>
    </row>
    <row r="851" spans="7:11" x14ac:dyDescent="0.35">
      <c r="G851" s="15"/>
      <c r="H851" s="32"/>
      <c r="I851" s="15"/>
      <c r="J851" s="28"/>
      <c r="K851" s="28"/>
    </row>
    <row r="852" spans="7:11" x14ac:dyDescent="0.35">
      <c r="G852" s="15"/>
      <c r="H852" s="32"/>
      <c r="I852" s="15"/>
      <c r="J852" s="28"/>
      <c r="K852" s="28"/>
    </row>
    <row r="853" spans="7:11" x14ac:dyDescent="0.35">
      <c r="G853" s="15"/>
      <c r="H853" s="32"/>
      <c r="I853" s="15"/>
      <c r="J853" s="28"/>
      <c r="K853" s="28"/>
    </row>
    <row r="854" spans="7:11" x14ac:dyDescent="0.35">
      <c r="G854" s="15"/>
      <c r="H854" s="32"/>
      <c r="I854" s="15"/>
      <c r="J854" s="28"/>
      <c r="K854" s="28"/>
    </row>
    <row r="855" spans="7:11" x14ac:dyDescent="0.35">
      <c r="G855" s="15"/>
      <c r="H855" s="32"/>
      <c r="I855" s="15"/>
      <c r="J855" s="28"/>
      <c r="K855" s="28"/>
    </row>
    <row r="856" spans="7:11" x14ac:dyDescent="0.35">
      <c r="G856" s="15"/>
      <c r="H856" s="32"/>
      <c r="I856" s="15"/>
      <c r="J856" s="28"/>
      <c r="K856" s="28"/>
    </row>
    <row r="857" spans="7:11" x14ac:dyDescent="0.35">
      <c r="G857" s="15"/>
      <c r="H857" s="32"/>
      <c r="I857" s="15"/>
      <c r="J857" s="28"/>
      <c r="K857" s="28"/>
    </row>
    <row r="858" spans="7:11" x14ac:dyDescent="0.35">
      <c r="G858" s="15"/>
      <c r="H858" s="32"/>
      <c r="I858" s="15"/>
      <c r="J858" s="28"/>
      <c r="K858" s="28"/>
    </row>
    <row r="859" spans="7:11" x14ac:dyDescent="0.35">
      <c r="G859" s="15"/>
      <c r="H859" s="32"/>
      <c r="I859" s="15"/>
      <c r="J859" s="28"/>
      <c r="K859" s="28"/>
    </row>
    <row r="860" spans="7:11" x14ac:dyDescent="0.35">
      <c r="G860" s="15"/>
      <c r="H860" s="32"/>
      <c r="I860" s="15"/>
      <c r="J860" s="28"/>
      <c r="K860" s="28"/>
    </row>
    <row r="861" spans="7:11" x14ac:dyDescent="0.35">
      <c r="G861" s="15"/>
      <c r="H861" s="32"/>
      <c r="I861" s="15"/>
      <c r="J861" s="28"/>
      <c r="K861" s="28"/>
    </row>
    <row r="862" spans="7:11" x14ac:dyDescent="0.35">
      <c r="G862" s="15"/>
      <c r="H862" s="32"/>
      <c r="I862" s="15"/>
      <c r="J862" s="28"/>
      <c r="K862" s="28"/>
    </row>
    <row r="863" spans="7:11" x14ac:dyDescent="0.35">
      <c r="G863" s="15"/>
      <c r="H863" s="32"/>
      <c r="I863" s="15"/>
      <c r="J863" s="28"/>
      <c r="K863" s="28"/>
    </row>
    <row r="864" spans="7:11" x14ac:dyDescent="0.35">
      <c r="G864" s="15"/>
      <c r="H864" s="32"/>
      <c r="I864" s="15"/>
      <c r="J864" s="28"/>
      <c r="K864" s="28"/>
    </row>
    <row r="865" spans="7:11" x14ac:dyDescent="0.35">
      <c r="G865" s="15"/>
      <c r="H865" s="32"/>
      <c r="I865" s="15"/>
      <c r="J865" s="28"/>
      <c r="K865" s="28"/>
    </row>
    <row r="866" spans="7:11" x14ac:dyDescent="0.35">
      <c r="G866" s="15"/>
      <c r="H866" s="32"/>
      <c r="I866" s="15"/>
      <c r="J866" s="28"/>
      <c r="K866" s="28"/>
    </row>
    <row r="867" spans="7:11" x14ac:dyDescent="0.35">
      <c r="G867" s="15"/>
      <c r="H867" s="32"/>
      <c r="I867" s="15"/>
      <c r="J867" s="28"/>
      <c r="K867" s="28"/>
    </row>
    <row r="868" spans="7:11" x14ac:dyDescent="0.35">
      <c r="G868" s="15"/>
      <c r="H868" s="32"/>
      <c r="I868" s="15"/>
      <c r="J868" s="28"/>
      <c r="K868" s="28"/>
    </row>
    <row r="869" spans="7:11" x14ac:dyDescent="0.35">
      <c r="G869" s="15"/>
      <c r="H869" s="32"/>
      <c r="I869" s="15"/>
      <c r="J869" s="28"/>
      <c r="K869" s="28"/>
    </row>
    <row r="870" spans="7:11" x14ac:dyDescent="0.35">
      <c r="G870" s="15"/>
      <c r="H870" s="32"/>
      <c r="I870" s="15"/>
      <c r="J870" s="28"/>
      <c r="K870" s="28"/>
    </row>
    <row r="871" spans="7:11" x14ac:dyDescent="0.35">
      <c r="G871" s="15"/>
      <c r="H871" s="32"/>
      <c r="I871" s="15"/>
      <c r="J871" s="28"/>
      <c r="K871" s="28"/>
    </row>
    <row r="872" spans="7:11" x14ac:dyDescent="0.35">
      <c r="G872" s="15"/>
      <c r="H872" s="32"/>
      <c r="I872" s="15"/>
      <c r="J872" s="28"/>
      <c r="K872" s="28"/>
    </row>
    <row r="873" spans="7:11" x14ac:dyDescent="0.35">
      <c r="G873" s="15"/>
      <c r="H873" s="32"/>
      <c r="I873" s="15"/>
      <c r="J873" s="28"/>
      <c r="K873" s="28"/>
    </row>
    <row r="874" spans="7:11" x14ac:dyDescent="0.35">
      <c r="G874" s="15"/>
      <c r="H874" s="32"/>
      <c r="I874" s="15"/>
      <c r="J874" s="28"/>
      <c r="K874" s="28"/>
    </row>
    <row r="875" spans="7:11" x14ac:dyDescent="0.35">
      <c r="G875" s="15"/>
      <c r="H875" s="32"/>
      <c r="I875" s="15"/>
      <c r="J875" s="28"/>
      <c r="K875" s="28"/>
    </row>
    <row r="876" spans="7:11" x14ac:dyDescent="0.35">
      <c r="G876" s="15"/>
      <c r="H876" s="32"/>
      <c r="I876" s="15"/>
      <c r="J876" s="28"/>
      <c r="K876" s="28"/>
    </row>
    <row r="877" spans="7:11" x14ac:dyDescent="0.35">
      <c r="G877" s="15"/>
      <c r="H877" s="32"/>
      <c r="I877" s="15"/>
      <c r="J877" s="28"/>
      <c r="K877" s="28"/>
    </row>
    <row r="878" spans="7:11" x14ac:dyDescent="0.35">
      <c r="G878" s="15"/>
      <c r="H878" s="32"/>
      <c r="I878" s="15"/>
      <c r="J878" s="28"/>
      <c r="K878" s="28"/>
    </row>
    <row r="879" spans="7:11" x14ac:dyDescent="0.35">
      <c r="G879" s="15"/>
      <c r="H879" s="32"/>
      <c r="I879" s="15"/>
      <c r="J879" s="28"/>
      <c r="K879" s="28"/>
    </row>
    <row r="880" spans="7:11" x14ac:dyDescent="0.35">
      <c r="G880" s="15"/>
      <c r="H880" s="32"/>
      <c r="I880" s="15"/>
      <c r="J880" s="28"/>
      <c r="K880" s="28"/>
    </row>
    <row r="881" spans="7:11" x14ac:dyDescent="0.35">
      <c r="G881" s="15"/>
      <c r="H881" s="32"/>
      <c r="I881" s="15"/>
      <c r="J881" s="28"/>
      <c r="K881" s="28"/>
    </row>
    <row r="882" spans="7:11" x14ac:dyDescent="0.35">
      <c r="G882" s="15"/>
      <c r="H882" s="32"/>
      <c r="I882" s="15"/>
      <c r="J882" s="28"/>
      <c r="K882" s="28"/>
    </row>
    <row r="883" spans="7:11" x14ac:dyDescent="0.35">
      <c r="G883" s="15"/>
      <c r="H883" s="32"/>
      <c r="I883" s="15"/>
      <c r="J883" s="28"/>
      <c r="K883" s="28"/>
    </row>
    <row r="884" spans="7:11" x14ac:dyDescent="0.35">
      <c r="G884" s="15"/>
      <c r="H884" s="32"/>
      <c r="I884" s="15"/>
      <c r="J884" s="28"/>
      <c r="K884" s="28"/>
    </row>
    <row r="885" spans="7:11" x14ac:dyDescent="0.35">
      <c r="G885" s="15"/>
      <c r="H885" s="32"/>
      <c r="I885" s="15"/>
      <c r="J885" s="28"/>
      <c r="K885" s="28"/>
    </row>
    <row r="886" spans="7:11" x14ac:dyDescent="0.35">
      <c r="G886" s="15"/>
      <c r="H886" s="32"/>
      <c r="I886" s="15"/>
      <c r="J886" s="28"/>
      <c r="K886" s="28"/>
    </row>
    <row r="887" spans="7:11" x14ac:dyDescent="0.35">
      <c r="G887" s="15"/>
      <c r="H887" s="32"/>
      <c r="I887" s="15"/>
      <c r="J887" s="28"/>
      <c r="K887" s="28"/>
    </row>
    <row r="888" spans="7:11" x14ac:dyDescent="0.35">
      <c r="G888" s="15"/>
      <c r="H888" s="32"/>
      <c r="I888" s="15"/>
      <c r="J888" s="28"/>
      <c r="K888" s="28"/>
    </row>
    <row r="889" spans="7:11" x14ac:dyDescent="0.35">
      <c r="G889" s="15"/>
      <c r="H889" s="32"/>
      <c r="I889" s="15"/>
      <c r="J889" s="28"/>
      <c r="K889" s="28"/>
    </row>
    <row r="890" spans="7:11" x14ac:dyDescent="0.35">
      <c r="G890" s="15"/>
      <c r="H890" s="32"/>
      <c r="I890" s="15"/>
      <c r="J890" s="28"/>
      <c r="K890" s="28"/>
    </row>
    <row r="891" spans="7:11" x14ac:dyDescent="0.35">
      <c r="G891" s="15"/>
      <c r="H891" s="32"/>
      <c r="I891" s="15"/>
      <c r="J891" s="28"/>
      <c r="K891" s="28"/>
    </row>
    <row r="892" spans="7:11" x14ac:dyDescent="0.35">
      <c r="G892" s="15"/>
      <c r="H892" s="32"/>
      <c r="I892" s="15"/>
      <c r="J892" s="28"/>
      <c r="K892" s="28"/>
    </row>
    <row r="893" spans="7:11" x14ac:dyDescent="0.35">
      <c r="G893" s="15"/>
      <c r="H893" s="32"/>
      <c r="I893" s="15"/>
      <c r="J893" s="28"/>
      <c r="K893" s="28"/>
    </row>
    <row r="894" spans="7:11" x14ac:dyDescent="0.35">
      <c r="G894" s="15"/>
      <c r="H894" s="32"/>
      <c r="I894" s="15"/>
      <c r="J894" s="28"/>
      <c r="K894" s="28"/>
    </row>
    <row r="895" spans="7:11" x14ac:dyDescent="0.35">
      <c r="G895" s="15"/>
      <c r="H895" s="32"/>
      <c r="I895" s="15"/>
      <c r="J895" s="28"/>
      <c r="K895" s="28"/>
    </row>
    <row r="896" spans="7:11" x14ac:dyDescent="0.35">
      <c r="G896" s="15"/>
      <c r="H896" s="32"/>
      <c r="I896" s="15"/>
      <c r="J896" s="28"/>
      <c r="K896" s="28"/>
    </row>
    <row r="897" spans="7:11" x14ac:dyDescent="0.35">
      <c r="G897" s="15"/>
      <c r="H897" s="32"/>
      <c r="I897" s="15"/>
      <c r="J897" s="28"/>
      <c r="K897" s="28"/>
    </row>
    <row r="898" spans="7:11" x14ac:dyDescent="0.35">
      <c r="G898" s="15"/>
      <c r="H898" s="32"/>
      <c r="I898" s="15"/>
      <c r="J898" s="28"/>
      <c r="K898" s="28"/>
    </row>
    <row r="899" spans="7:11" x14ac:dyDescent="0.35">
      <c r="G899" s="15"/>
      <c r="H899" s="32"/>
      <c r="I899" s="15"/>
      <c r="J899" s="28"/>
      <c r="K899" s="28"/>
    </row>
    <row r="900" spans="7:11" x14ac:dyDescent="0.35">
      <c r="G900" s="15"/>
      <c r="H900" s="32"/>
      <c r="I900" s="15"/>
      <c r="J900" s="28"/>
      <c r="K900" s="28"/>
    </row>
    <row r="901" spans="7:11" x14ac:dyDescent="0.35">
      <c r="G901" s="15"/>
      <c r="H901" s="32"/>
      <c r="I901" s="15"/>
      <c r="J901" s="28"/>
      <c r="K901" s="28"/>
    </row>
    <row r="902" spans="7:11" x14ac:dyDescent="0.35">
      <c r="G902" s="15"/>
      <c r="H902" s="32"/>
      <c r="I902" s="15"/>
      <c r="J902" s="28"/>
      <c r="K902" s="28"/>
    </row>
    <row r="903" spans="7:11" x14ac:dyDescent="0.35">
      <c r="G903" s="15"/>
      <c r="H903" s="32"/>
      <c r="I903" s="15"/>
      <c r="J903" s="28"/>
      <c r="K903" s="28"/>
    </row>
    <row r="904" spans="7:11" x14ac:dyDescent="0.35">
      <c r="G904" s="15"/>
      <c r="H904" s="32"/>
      <c r="I904" s="15"/>
      <c r="J904" s="28"/>
      <c r="K904" s="28"/>
    </row>
    <row r="905" spans="7:11" x14ac:dyDescent="0.35">
      <c r="G905" s="15"/>
      <c r="H905" s="32"/>
      <c r="I905" s="15"/>
      <c r="J905" s="28"/>
      <c r="K905" s="28"/>
    </row>
    <row r="906" spans="7:11" x14ac:dyDescent="0.35">
      <c r="G906" s="15"/>
      <c r="H906" s="32"/>
      <c r="I906" s="15"/>
      <c r="J906" s="28"/>
      <c r="K906" s="28"/>
    </row>
    <row r="907" spans="7:11" x14ac:dyDescent="0.35">
      <c r="G907" s="15"/>
      <c r="H907" s="32"/>
      <c r="I907" s="15"/>
      <c r="J907" s="28"/>
      <c r="K907" s="28"/>
    </row>
    <row r="908" spans="7:11" x14ac:dyDescent="0.35">
      <c r="G908" s="15"/>
      <c r="H908" s="32"/>
      <c r="I908" s="15"/>
      <c r="J908" s="28"/>
      <c r="K908" s="28"/>
    </row>
    <row r="909" spans="7:11" x14ac:dyDescent="0.35">
      <c r="G909" s="15"/>
      <c r="H909" s="32"/>
      <c r="I909" s="15"/>
      <c r="J909" s="28"/>
      <c r="K909" s="28"/>
    </row>
    <row r="910" spans="7:11" x14ac:dyDescent="0.35">
      <c r="G910" s="15"/>
      <c r="H910" s="32"/>
      <c r="I910" s="15"/>
      <c r="J910" s="28"/>
      <c r="K910" s="28"/>
    </row>
    <row r="911" spans="7:11" x14ac:dyDescent="0.35">
      <c r="G911" s="15"/>
      <c r="H911" s="32"/>
      <c r="I911" s="15"/>
      <c r="J911" s="28"/>
      <c r="K911" s="28"/>
    </row>
    <row r="912" spans="7:11" x14ac:dyDescent="0.35">
      <c r="G912" s="15"/>
      <c r="H912" s="32"/>
      <c r="I912" s="15"/>
      <c r="J912" s="28"/>
      <c r="K912" s="28"/>
    </row>
    <row r="913" spans="7:11" x14ac:dyDescent="0.35">
      <c r="G913" s="15"/>
      <c r="H913" s="32"/>
      <c r="I913" s="15"/>
      <c r="J913" s="28"/>
      <c r="K913" s="28"/>
    </row>
    <row r="914" spans="7:11" x14ac:dyDescent="0.35">
      <c r="G914" s="15"/>
      <c r="H914" s="32"/>
      <c r="I914" s="15"/>
      <c r="J914" s="28"/>
      <c r="K914" s="28"/>
    </row>
    <row r="915" spans="7:11" x14ac:dyDescent="0.35">
      <c r="G915" s="15"/>
      <c r="H915" s="32"/>
      <c r="I915" s="15"/>
      <c r="J915" s="28"/>
      <c r="K915" s="28"/>
    </row>
    <row r="916" spans="7:11" x14ac:dyDescent="0.35">
      <c r="G916" s="15"/>
      <c r="H916" s="32"/>
      <c r="I916" s="15"/>
      <c r="J916" s="28"/>
      <c r="K916" s="28"/>
    </row>
    <row r="917" spans="7:11" x14ac:dyDescent="0.35">
      <c r="G917" s="15"/>
      <c r="H917" s="32"/>
      <c r="I917" s="15"/>
      <c r="J917" s="28"/>
      <c r="K917" s="28"/>
    </row>
    <row r="918" spans="7:11" x14ac:dyDescent="0.35">
      <c r="G918" s="15"/>
      <c r="H918" s="32"/>
      <c r="I918" s="15"/>
      <c r="J918" s="28"/>
      <c r="K918" s="28"/>
    </row>
    <row r="919" spans="7:11" x14ac:dyDescent="0.35">
      <c r="G919" s="15"/>
      <c r="H919" s="32"/>
      <c r="I919" s="15"/>
      <c r="J919" s="28"/>
      <c r="K919" s="28"/>
    </row>
    <row r="920" spans="7:11" x14ac:dyDescent="0.35">
      <c r="G920" s="15"/>
      <c r="H920" s="32"/>
      <c r="I920" s="15"/>
      <c r="J920" s="28"/>
      <c r="K920" s="28"/>
    </row>
    <row r="921" spans="7:11" x14ac:dyDescent="0.35">
      <c r="G921" s="15"/>
      <c r="H921" s="32"/>
      <c r="I921" s="15"/>
      <c r="J921" s="28"/>
      <c r="K921" s="28"/>
    </row>
    <row r="922" spans="7:11" x14ac:dyDescent="0.35">
      <c r="G922" s="15"/>
      <c r="H922" s="32"/>
      <c r="I922" s="15"/>
      <c r="J922" s="28"/>
      <c r="K922" s="28"/>
    </row>
    <row r="923" spans="7:11" x14ac:dyDescent="0.35">
      <c r="G923" s="15"/>
      <c r="H923" s="32"/>
      <c r="I923" s="15"/>
      <c r="J923" s="28"/>
      <c r="K923" s="28"/>
    </row>
    <row r="924" spans="7:11" x14ac:dyDescent="0.35">
      <c r="G924" s="15"/>
      <c r="H924" s="32"/>
      <c r="I924" s="15"/>
      <c r="J924" s="28"/>
      <c r="K924" s="28"/>
    </row>
    <row r="925" spans="7:11" x14ac:dyDescent="0.35">
      <c r="G925" s="15"/>
      <c r="H925" s="32"/>
      <c r="I925" s="15"/>
      <c r="J925" s="28"/>
      <c r="K925" s="28"/>
    </row>
    <row r="926" spans="7:11" x14ac:dyDescent="0.35">
      <c r="G926" s="15"/>
      <c r="H926" s="32"/>
      <c r="I926" s="15"/>
      <c r="J926" s="28"/>
      <c r="K926" s="28"/>
    </row>
    <row r="927" spans="7:11" x14ac:dyDescent="0.35">
      <c r="G927" s="15"/>
      <c r="H927" s="32"/>
      <c r="I927" s="15"/>
      <c r="J927" s="28"/>
      <c r="K927" s="28"/>
    </row>
    <row r="928" spans="7:11" x14ac:dyDescent="0.35">
      <c r="G928" s="15"/>
      <c r="H928" s="32"/>
      <c r="I928" s="15"/>
      <c r="J928" s="28"/>
      <c r="K928" s="28"/>
    </row>
    <row r="929" spans="7:11" x14ac:dyDescent="0.35">
      <c r="G929" s="15"/>
      <c r="H929" s="32"/>
      <c r="I929" s="15"/>
      <c r="J929" s="28"/>
      <c r="K929" s="28"/>
    </row>
    <row r="930" spans="7:11" x14ac:dyDescent="0.35">
      <c r="G930" s="15"/>
      <c r="H930" s="32"/>
      <c r="I930" s="15"/>
      <c r="J930" s="28"/>
      <c r="K930" s="28"/>
    </row>
    <row r="931" spans="7:11" x14ac:dyDescent="0.35">
      <c r="G931" s="15"/>
      <c r="H931" s="32"/>
      <c r="I931" s="15"/>
      <c r="J931" s="28"/>
      <c r="K931" s="28"/>
    </row>
    <row r="932" spans="7:11" x14ac:dyDescent="0.35">
      <c r="G932" s="15"/>
      <c r="H932" s="32"/>
      <c r="I932" s="15"/>
      <c r="J932" s="28"/>
      <c r="K932" s="28"/>
    </row>
    <row r="933" spans="7:11" x14ac:dyDescent="0.35">
      <c r="G933" s="15"/>
      <c r="H933" s="32"/>
      <c r="I933" s="15"/>
      <c r="J933" s="28"/>
      <c r="K933" s="28"/>
    </row>
    <row r="934" spans="7:11" x14ac:dyDescent="0.35">
      <c r="G934" s="15"/>
      <c r="H934" s="32"/>
      <c r="I934" s="15"/>
      <c r="J934" s="28"/>
      <c r="K934" s="28"/>
    </row>
    <row r="935" spans="7:11" x14ac:dyDescent="0.35">
      <c r="G935" s="15"/>
      <c r="H935" s="32"/>
      <c r="I935" s="15"/>
      <c r="J935" s="28"/>
      <c r="K935" s="28"/>
    </row>
    <row r="936" spans="7:11" x14ac:dyDescent="0.35">
      <c r="G936" s="15"/>
      <c r="H936" s="32"/>
      <c r="I936" s="15"/>
      <c r="J936" s="28"/>
      <c r="K936" s="28"/>
    </row>
    <row r="937" spans="7:11" x14ac:dyDescent="0.35">
      <c r="G937" s="15"/>
      <c r="H937" s="32"/>
      <c r="I937" s="15"/>
      <c r="J937" s="28"/>
      <c r="K937" s="28"/>
    </row>
    <row r="938" spans="7:11" x14ac:dyDescent="0.35">
      <c r="G938" s="15"/>
      <c r="H938" s="32"/>
      <c r="I938" s="15"/>
      <c r="J938" s="28"/>
      <c r="K938" s="28"/>
    </row>
    <row r="939" spans="7:11" x14ac:dyDescent="0.35">
      <c r="G939" s="15"/>
      <c r="H939" s="32"/>
      <c r="I939" s="15"/>
      <c r="J939" s="28"/>
      <c r="K939" s="28"/>
    </row>
    <row r="940" spans="7:11" x14ac:dyDescent="0.35">
      <c r="G940" s="15"/>
      <c r="H940" s="32"/>
      <c r="I940" s="15"/>
      <c r="J940" s="28"/>
      <c r="K940" s="28"/>
    </row>
    <row r="941" spans="7:11" x14ac:dyDescent="0.35">
      <c r="G941" s="15"/>
      <c r="H941" s="32"/>
      <c r="I941" s="15"/>
      <c r="J941" s="28"/>
      <c r="K941" s="28"/>
    </row>
    <row r="942" spans="7:11" x14ac:dyDescent="0.35">
      <c r="G942" s="15"/>
      <c r="H942" s="32"/>
      <c r="I942" s="15"/>
      <c r="J942" s="28"/>
      <c r="K942" s="28"/>
    </row>
    <row r="943" spans="7:11" x14ac:dyDescent="0.35">
      <c r="G943" s="15"/>
      <c r="H943" s="32"/>
      <c r="I943" s="15"/>
      <c r="J943" s="28"/>
      <c r="K943" s="28"/>
    </row>
    <row r="944" spans="7:11" x14ac:dyDescent="0.35">
      <c r="G944" s="15"/>
      <c r="H944" s="32"/>
      <c r="I944" s="15"/>
      <c r="J944" s="28"/>
      <c r="K944" s="28"/>
    </row>
    <row r="945" spans="7:11" x14ac:dyDescent="0.35">
      <c r="G945" s="15"/>
      <c r="H945" s="32"/>
      <c r="I945" s="15"/>
      <c r="J945" s="28"/>
      <c r="K945" s="28"/>
    </row>
    <row r="946" spans="7:11" x14ac:dyDescent="0.35">
      <c r="G946" s="15"/>
      <c r="H946" s="32"/>
      <c r="I946" s="15"/>
      <c r="J946" s="28"/>
      <c r="K946" s="28"/>
    </row>
    <row r="947" spans="7:11" x14ac:dyDescent="0.35">
      <c r="G947" s="15"/>
      <c r="H947" s="32"/>
      <c r="I947" s="15"/>
      <c r="J947" s="28"/>
      <c r="K947" s="28"/>
    </row>
    <row r="948" spans="7:11" x14ac:dyDescent="0.35">
      <c r="G948" s="15"/>
      <c r="H948" s="32"/>
      <c r="I948" s="15"/>
      <c r="J948" s="28"/>
      <c r="K948" s="28"/>
    </row>
    <row r="949" spans="7:11" x14ac:dyDescent="0.35">
      <c r="G949" s="15"/>
      <c r="H949" s="32"/>
      <c r="I949" s="15"/>
      <c r="J949" s="28"/>
      <c r="K949" s="28"/>
    </row>
    <row r="950" spans="7:11" x14ac:dyDescent="0.35">
      <c r="G950" s="15"/>
      <c r="H950" s="32"/>
      <c r="I950" s="15"/>
      <c r="J950" s="28"/>
      <c r="K950" s="28"/>
    </row>
    <row r="951" spans="7:11" x14ac:dyDescent="0.35">
      <c r="G951" s="15"/>
      <c r="H951" s="32"/>
      <c r="I951" s="15"/>
      <c r="J951" s="28"/>
      <c r="K951" s="28"/>
    </row>
    <row r="952" spans="7:11" x14ac:dyDescent="0.35">
      <c r="G952" s="15"/>
      <c r="H952" s="32"/>
      <c r="I952" s="15"/>
      <c r="J952" s="28"/>
      <c r="K952" s="28"/>
    </row>
    <row r="953" spans="7:11" x14ac:dyDescent="0.35">
      <c r="G953" s="15"/>
      <c r="H953" s="32"/>
      <c r="I953" s="15"/>
      <c r="J953" s="28"/>
      <c r="K953" s="28"/>
    </row>
    <row r="954" spans="7:11" x14ac:dyDescent="0.35">
      <c r="G954" s="15"/>
      <c r="H954" s="32"/>
      <c r="I954" s="15"/>
      <c r="J954" s="28"/>
      <c r="K954" s="28"/>
    </row>
    <row r="955" spans="7:11" x14ac:dyDescent="0.35">
      <c r="G955" s="15"/>
      <c r="H955" s="32"/>
      <c r="I955" s="15"/>
      <c r="J955" s="28"/>
      <c r="K955" s="28"/>
    </row>
    <row r="956" spans="7:11" x14ac:dyDescent="0.35">
      <c r="G956" s="15"/>
      <c r="H956" s="32"/>
      <c r="I956" s="15"/>
      <c r="J956" s="28"/>
      <c r="K956" s="28"/>
    </row>
    <row r="957" spans="7:11" x14ac:dyDescent="0.35">
      <c r="G957" s="15"/>
      <c r="H957" s="32"/>
      <c r="I957" s="15"/>
      <c r="J957" s="28"/>
      <c r="K957" s="28"/>
    </row>
    <row r="958" spans="7:11" x14ac:dyDescent="0.35">
      <c r="G958" s="15"/>
      <c r="H958" s="32"/>
      <c r="I958" s="15"/>
      <c r="J958" s="28"/>
      <c r="K958" s="28"/>
    </row>
    <row r="959" spans="7:11" x14ac:dyDescent="0.35">
      <c r="G959" s="15"/>
      <c r="H959" s="32"/>
      <c r="I959" s="15"/>
      <c r="J959" s="28"/>
      <c r="K959" s="28"/>
    </row>
    <row r="960" spans="7:11" x14ac:dyDescent="0.35">
      <c r="G960" s="15"/>
      <c r="H960" s="32"/>
      <c r="I960" s="15"/>
      <c r="J960" s="28"/>
      <c r="K960" s="28"/>
    </row>
    <row r="961" spans="7:11" x14ac:dyDescent="0.35">
      <c r="G961" s="15"/>
      <c r="H961" s="32"/>
      <c r="I961" s="15"/>
      <c r="J961" s="28"/>
      <c r="K961" s="28"/>
    </row>
    <row r="962" spans="7:11" x14ac:dyDescent="0.35">
      <c r="G962" s="15"/>
      <c r="H962" s="32"/>
      <c r="I962" s="15"/>
      <c r="J962" s="28"/>
      <c r="K962" s="28"/>
    </row>
    <row r="963" spans="7:11" x14ac:dyDescent="0.35">
      <c r="G963" s="15"/>
      <c r="H963" s="32"/>
      <c r="I963" s="15"/>
      <c r="J963" s="28"/>
      <c r="K963" s="28"/>
    </row>
    <row r="964" spans="7:11" x14ac:dyDescent="0.35">
      <c r="G964" s="15"/>
      <c r="H964" s="32"/>
      <c r="I964" s="15"/>
      <c r="J964" s="28"/>
      <c r="K964" s="28"/>
    </row>
    <row r="965" spans="7:11" x14ac:dyDescent="0.35">
      <c r="G965" s="15"/>
      <c r="H965" s="32"/>
      <c r="I965" s="15"/>
      <c r="J965" s="28"/>
      <c r="K965" s="28"/>
    </row>
    <row r="966" spans="7:11" x14ac:dyDescent="0.35">
      <c r="G966" s="15"/>
      <c r="H966" s="32"/>
      <c r="I966" s="15"/>
      <c r="J966" s="28"/>
      <c r="K966" s="28"/>
    </row>
    <row r="967" spans="7:11" x14ac:dyDescent="0.35">
      <c r="G967" s="15"/>
      <c r="H967" s="32"/>
      <c r="I967" s="15"/>
      <c r="J967" s="28"/>
      <c r="K967" s="28"/>
    </row>
    <row r="968" spans="7:11" x14ac:dyDescent="0.35">
      <c r="G968" s="15"/>
      <c r="H968" s="32"/>
      <c r="I968" s="15"/>
      <c r="J968" s="28"/>
      <c r="K968" s="28"/>
    </row>
    <row r="969" spans="7:11" x14ac:dyDescent="0.35">
      <c r="G969" s="15"/>
      <c r="H969" s="32"/>
      <c r="I969" s="15"/>
      <c r="J969" s="28"/>
      <c r="K969" s="28"/>
    </row>
    <row r="970" spans="7:11" x14ac:dyDescent="0.35">
      <c r="G970" s="15"/>
      <c r="H970" s="32"/>
      <c r="I970" s="15"/>
      <c r="J970" s="28"/>
      <c r="K970" s="28"/>
    </row>
    <row r="971" spans="7:11" x14ac:dyDescent="0.35">
      <c r="G971" s="15"/>
      <c r="H971" s="32"/>
      <c r="I971" s="15"/>
      <c r="J971" s="28"/>
      <c r="K971" s="28"/>
    </row>
    <row r="972" spans="7:11" x14ac:dyDescent="0.35">
      <c r="G972" s="15"/>
      <c r="H972" s="32"/>
      <c r="I972" s="15"/>
      <c r="J972" s="28"/>
      <c r="K972" s="28"/>
    </row>
    <row r="973" spans="7:11" x14ac:dyDescent="0.35">
      <c r="G973" s="15"/>
      <c r="H973" s="32"/>
      <c r="I973" s="15"/>
      <c r="J973" s="28"/>
      <c r="K973" s="28"/>
    </row>
    <row r="974" spans="7:11" x14ac:dyDescent="0.35">
      <c r="G974" s="15"/>
      <c r="H974" s="32"/>
      <c r="I974" s="15"/>
      <c r="J974" s="28"/>
      <c r="K974" s="28"/>
    </row>
    <row r="975" spans="7:11" x14ac:dyDescent="0.35">
      <c r="G975" s="15"/>
      <c r="H975" s="32"/>
      <c r="I975" s="15"/>
      <c r="J975" s="28"/>
      <c r="K975" s="28"/>
    </row>
    <row r="976" spans="7:11" x14ac:dyDescent="0.35">
      <c r="G976" s="15"/>
      <c r="H976" s="32"/>
      <c r="I976" s="15"/>
      <c r="J976" s="28"/>
      <c r="K976" s="28"/>
    </row>
    <row r="977" spans="7:11" x14ac:dyDescent="0.35">
      <c r="G977" s="15"/>
      <c r="H977" s="32"/>
      <c r="I977" s="15"/>
      <c r="J977" s="28"/>
      <c r="K977" s="28"/>
    </row>
    <row r="978" spans="7:11" x14ac:dyDescent="0.35">
      <c r="G978" s="15"/>
      <c r="H978" s="32"/>
      <c r="I978" s="15"/>
      <c r="J978" s="28"/>
      <c r="K978" s="28"/>
    </row>
    <row r="979" spans="7:11" x14ac:dyDescent="0.35">
      <c r="G979" s="15"/>
      <c r="H979" s="32"/>
      <c r="I979" s="15"/>
      <c r="J979" s="28"/>
      <c r="K979" s="28"/>
    </row>
    <row r="980" spans="7:11" x14ac:dyDescent="0.35">
      <c r="G980" s="15"/>
      <c r="H980" s="32"/>
      <c r="I980" s="15"/>
      <c r="J980" s="28"/>
      <c r="K980" s="28"/>
    </row>
    <row r="981" spans="7:11" x14ac:dyDescent="0.35">
      <c r="G981" s="15"/>
      <c r="H981" s="32"/>
      <c r="I981" s="15"/>
      <c r="J981" s="28"/>
      <c r="K981" s="28"/>
    </row>
    <row r="982" spans="7:11" x14ac:dyDescent="0.35">
      <c r="G982" s="15"/>
      <c r="H982" s="32"/>
      <c r="I982" s="15"/>
      <c r="J982" s="28"/>
      <c r="K982" s="28"/>
    </row>
    <row r="983" spans="7:11" x14ac:dyDescent="0.35">
      <c r="G983" s="15"/>
      <c r="H983" s="32"/>
      <c r="I983" s="15"/>
      <c r="J983" s="28"/>
      <c r="K983" s="28"/>
    </row>
    <row r="984" spans="7:11" x14ac:dyDescent="0.35">
      <c r="G984" s="15"/>
      <c r="H984" s="32"/>
      <c r="I984" s="15"/>
      <c r="J984" s="28"/>
      <c r="K984" s="28"/>
    </row>
    <row r="985" spans="7:11" x14ac:dyDescent="0.35">
      <c r="G985" s="15"/>
      <c r="H985" s="32"/>
      <c r="I985" s="15"/>
      <c r="J985" s="28"/>
      <c r="K985" s="28"/>
    </row>
    <row r="986" spans="7:11" x14ac:dyDescent="0.35">
      <c r="G986" s="15"/>
      <c r="H986" s="32"/>
      <c r="I986" s="15"/>
      <c r="J986" s="28"/>
      <c r="K986" s="28"/>
    </row>
    <row r="987" spans="7:11" x14ac:dyDescent="0.35">
      <c r="G987" s="15"/>
      <c r="H987" s="32"/>
      <c r="I987" s="15"/>
      <c r="J987" s="28"/>
      <c r="K987" s="28"/>
    </row>
    <row r="988" spans="7:11" x14ac:dyDescent="0.35">
      <c r="G988" s="15"/>
      <c r="H988" s="32"/>
      <c r="I988" s="15"/>
      <c r="J988" s="28"/>
      <c r="K988" s="28"/>
    </row>
    <row r="989" spans="7:11" x14ac:dyDescent="0.35">
      <c r="G989" s="15"/>
      <c r="H989" s="32"/>
      <c r="I989" s="15"/>
      <c r="J989" s="28"/>
      <c r="K989" s="28"/>
    </row>
    <row r="990" spans="7:11" x14ac:dyDescent="0.35">
      <c r="G990" s="15"/>
      <c r="H990" s="32"/>
      <c r="I990" s="15"/>
      <c r="J990" s="28"/>
      <c r="K990" s="28"/>
    </row>
    <row r="991" spans="7:11" x14ac:dyDescent="0.35">
      <c r="G991" s="15"/>
      <c r="H991" s="32"/>
      <c r="I991" s="15"/>
      <c r="J991" s="28"/>
      <c r="K991" s="28"/>
    </row>
    <row r="992" spans="7:11" x14ac:dyDescent="0.35">
      <c r="G992" s="15"/>
      <c r="H992" s="32"/>
      <c r="I992" s="15"/>
      <c r="J992" s="28"/>
      <c r="K992" s="28"/>
    </row>
    <row r="993" spans="7:11" x14ac:dyDescent="0.35">
      <c r="G993" s="15"/>
      <c r="H993" s="32"/>
      <c r="I993" s="15"/>
      <c r="J993" s="28"/>
      <c r="K993" s="28"/>
    </row>
    <row r="994" spans="7:11" x14ac:dyDescent="0.35">
      <c r="G994" s="15"/>
      <c r="H994" s="32"/>
      <c r="I994" s="15"/>
      <c r="J994" s="28"/>
      <c r="K994" s="28"/>
    </row>
    <row r="995" spans="7:11" x14ac:dyDescent="0.35">
      <c r="G995" s="15"/>
      <c r="H995" s="32"/>
      <c r="I995" s="15"/>
      <c r="J995" s="28"/>
      <c r="K995" s="28"/>
    </row>
    <row r="996" spans="7:11" x14ac:dyDescent="0.35">
      <c r="G996" s="15"/>
      <c r="H996" s="32"/>
      <c r="I996" s="15"/>
      <c r="J996" s="28"/>
      <c r="K996" s="28"/>
    </row>
    <row r="997" spans="7:11" x14ac:dyDescent="0.35">
      <c r="G997" s="15"/>
      <c r="H997" s="32"/>
      <c r="I997" s="15"/>
      <c r="J997" s="28"/>
      <c r="K997" s="28"/>
    </row>
    <row r="998" spans="7:11" x14ac:dyDescent="0.35">
      <c r="G998" s="15"/>
      <c r="H998" s="32"/>
      <c r="I998" s="15"/>
      <c r="J998" s="28"/>
      <c r="K998" s="28"/>
    </row>
    <row r="999" spans="7:11" x14ac:dyDescent="0.35">
      <c r="G999" s="15"/>
      <c r="H999" s="32"/>
      <c r="I999" s="15"/>
      <c r="J999" s="28"/>
      <c r="K999" s="28"/>
    </row>
    <row r="1000" spans="7:11" x14ac:dyDescent="0.35">
      <c r="G1000" s="15"/>
      <c r="H1000" s="32"/>
      <c r="I1000" s="15"/>
      <c r="J1000" s="28"/>
      <c r="K1000" s="28"/>
    </row>
    <row r="1001" spans="7:11" x14ac:dyDescent="0.35">
      <c r="G1001" s="15"/>
      <c r="H1001" s="32"/>
      <c r="I1001" s="15"/>
      <c r="J1001" s="28"/>
      <c r="K1001" s="28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572D-1DCA-44B2-805B-51204EAB8711}">
  <dimension ref="A1:N39"/>
  <sheetViews>
    <sheetView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157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99.187053832279048</v>
      </c>
      <c r="D4" s="36" t="s">
        <v>8</v>
      </c>
      <c r="E4" s="37">
        <v>99.187053832279048</v>
      </c>
      <c r="F4" t="str">
        <f>IF(E4&lt;=50,"red",IF(E4&lt;=69, "yellow", IF(E4&lt;=99, "green","blue")))</f>
        <v>blue</v>
      </c>
    </row>
    <row r="5" spans="1:14" x14ac:dyDescent="0.35">
      <c r="A5" s="36" t="s">
        <v>13</v>
      </c>
      <c r="B5" s="37">
        <v>18.565658105327341</v>
      </c>
      <c r="D5" s="36" t="s">
        <v>13</v>
      </c>
      <c r="E5" s="37">
        <v>18.565658105327341</v>
      </c>
      <c r="F5" t="str">
        <f t="shared" ref="F5:F38" si="0">IF(E5&lt;=50,"red",IF(E5&lt;=69, "yellow", IF(E5&lt;=99, "green","blue")))</f>
        <v>red</v>
      </c>
    </row>
    <row r="6" spans="1:14" x14ac:dyDescent="0.35">
      <c r="A6" s="36" t="s">
        <v>15</v>
      </c>
      <c r="B6" s="37">
        <v>96.113101135584174</v>
      </c>
      <c r="D6" s="36" t="s">
        <v>15</v>
      </c>
      <c r="E6" s="37">
        <v>96.113101135584174</v>
      </c>
      <c r="F6" t="str">
        <f t="shared" si="0"/>
        <v>green</v>
      </c>
    </row>
    <row r="7" spans="1:14" x14ac:dyDescent="0.35">
      <c r="A7" s="36" t="s">
        <v>17</v>
      </c>
      <c r="B7" s="37">
        <v>41.188425678937072</v>
      </c>
      <c r="D7" s="36" t="s">
        <v>17</v>
      </c>
      <c r="E7" s="37">
        <v>41.188425678937072</v>
      </c>
      <c r="F7" t="str">
        <f t="shared" si="0"/>
        <v>red</v>
      </c>
    </row>
    <row r="8" spans="1:14" x14ac:dyDescent="0.35">
      <c r="A8" s="36" t="s">
        <v>19</v>
      </c>
      <c r="B8" s="37">
        <v>5.3044737443792389</v>
      </c>
      <c r="D8" s="36" t="s">
        <v>19</v>
      </c>
      <c r="E8" s="37">
        <v>5.3044737443792389</v>
      </c>
      <c r="F8" t="str">
        <f t="shared" si="0"/>
        <v>red</v>
      </c>
    </row>
    <row r="9" spans="1:14" x14ac:dyDescent="0.35">
      <c r="A9" s="36" t="s">
        <v>21</v>
      </c>
      <c r="B9" s="37">
        <v>20.839366918171887</v>
      </c>
      <c r="D9" s="36" t="s">
        <v>21</v>
      </c>
      <c r="E9" s="37">
        <v>20.839366918171887</v>
      </c>
      <c r="F9" t="str">
        <f t="shared" si="0"/>
        <v>red</v>
      </c>
    </row>
    <row r="10" spans="1:14" x14ac:dyDescent="0.35">
      <c r="A10" s="36" t="s">
        <v>23</v>
      </c>
      <c r="B10" s="37">
        <v>47.691995020704724</v>
      </c>
      <c r="D10" s="36" t="s">
        <v>23</v>
      </c>
      <c r="E10" s="37">
        <v>47.691995020704724</v>
      </c>
      <c r="F10" t="str">
        <f t="shared" si="0"/>
        <v>red</v>
      </c>
    </row>
    <row r="11" spans="1:14" x14ac:dyDescent="0.35">
      <c r="A11" s="36" t="s">
        <v>25</v>
      </c>
      <c r="B11" s="37">
        <v>43.398623072428421</v>
      </c>
      <c r="D11" s="36" t="s">
        <v>25</v>
      </c>
      <c r="E11" s="37">
        <v>43.398623072428421</v>
      </c>
      <c r="F11" t="str">
        <f t="shared" si="0"/>
        <v>red</v>
      </c>
    </row>
    <row r="12" spans="1:14" x14ac:dyDescent="0.35">
      <c r="A12" s="36" t="s">
        <v>27</v>
      </c>
      <c r="B12" s="37">
        <v>43.398623072428421</v>
      </c>
      <c r="D12" s="36" t="s">
        <v>27</v>
      </c>
      <c r="E12" s="37">
        <v>43.398623072428421</v>
      </c>
      <c r="F12" t="str">
        <f t="shared" si="0"/>
        <v>red</v>
      </c>
    </row>
    <row r="13" spans="1:14" x14ac:dyDescent="0.35">
      <c r="A13" s="36" t="s">
        <v>29</v>
      </c>
      <c r="B13" s="37">
        <v>72.347128013616839</v>
      </c>
      <c r="D13" s="36" t="s">
        <v>29</v>
      </c>
      <c r="E13" s="37">
        <v>72.347128013616839</v>
      </c>
      <c r="F13" t="str">
        <f t="shared" si="0"/>
        <v>green</v>
      </c>
    </row>
    <row r="14" spans="1:14" x14ac:dyDescent="0.35">
      <c r="A14" s="36" t="s">
        <v>31</v>
      </c>
      <c r="B14" s="37">
        <v>5.0123212153545209</v>
      </c>
      <c r="D14" s="36" t="s">
        <v>31</v>
      </c>
      <c r="E14" s="37">
        <v>5.0123212153545209</v>
      </c>
      <c r="F14" t="str">
        <f t="shared" si="0"/>
        <v>red</v>
      </c>
    </row>
    <row r="15" spans="1:14" x14ac:dyDescent="0.35">
      <c r="A15" s="36" t="s">
        <v>33</v>
      </c>
      <c r="B15" s="37">
        <v>-4.3187765160176118E-2</v>
      </c>
      <c r="D15" s="36" t="s">
        <v>33</v>
      </c>
      <c r="E15" s="37">
        <v>-4.3187765160176118E-2</v>
      </c>
      <c r="F15" t="str">
        <f t="shared" si="0"/>
        <v>red</v>
      </c>
    </row>
    <row r="16" spans="1:14" x14ac:dyDescent="0.35">
      <c r="A16" s="36" t="s">
        <v>35</v>
      </c>
      <c r="B16" s="37">
        <v>30.569316363082084</v>
      </c>
      <c r="D16" s="36" t="s">
        <v>35</v>
      </c>
      <c r="E16" s="37">
        <v>30.569316363082084</v>
      </c>
      <c r="F16" t="str">
        <f t="shared" si="0"/>
        <v>red</v>
      </c>
    </row>
    <row r="17" spans="1:6" x14ac:dyDescent="0.35">
      <c r="A17" s="36" t="s">
        <v>37</v>
      </c>
      <c r="B17" s="37">
        <v>45.075324543352892</v>
      </c>
      <c r="D17" s="36" t="s">
        <v>37</v>
      </c>
      <c r="E17" s="37">
        <v>45.075324543352892</v>
      </c>
      <c r="F17" t="str">
        <f t="shared" si="0"/>
        <v>red</v>
      </c>
    </row>
    <row r="18" spans="1:6" x14ac:dyDescent="0.35">
      <c r="A18" s="36" t="s">
        <v>39</v>
      </c>
      <c r="B18" s="37">
        <v>33.147879988821991</v>
      </c>
      <c r="D18" s="36" t="s">
        <v>39</v>
      </c>
      <c r="E18" s="37">
        <v>33.147879988821991</v>
      </c>
      <c r="F18" t="str">
        <f t="shared" si="0"/>
        <v>red</v>
      </c>
    </row>
    <row r="19" spans="1:6" x14ac:dyDescent="0.35">
      <c r="A19" s="36" t="s">
        <v>41</v>
      </c>
      <c r="B19" s="37">
        <v>20.991794324619566</v>
      </c>
      <c r="D19" s="36" t="s">
        <v>41</v>
      </c>
      <c r="E19" s="37">
        <v>20.991794324619566</v>
      </c>
      <c r="F19" t="str">
        <f t="shared" si="0"/>
        <v>red</v>
      </c>
    </row>
    <row r="20" spans="1:6" x14ac:dyDescent="0.35">
      <c r="A20" s="36" t="s">
        <v>43</v>
      </c>
      <c r="B20" s="37">
        <v>64.827375962198005</v>
      </c>
      <c r="D20" s="36" t="s">
        <v>43</v>
      </c>
      <c r="E20" s="37">
        <v>64.827375962198005</v>
      </c>
      <c r="F20" t="str">
        <f t="shared" si="0"/>
        <v>yellow</v>
      </c>
    </row>
    <row r="21" spans="1:6" x14ac:dyDescent="0.35">
      <c r="A21" s="36" t="s">
        <v>45</v>
      </c>
      <c r="B21" s="37">
        <v>100</v>
      </c>
      <c r="D21" s="36" t="s">
        <v>45</v>
      </c>
      <c r="E21" s="37">
        <v>100</v>
      </c>
      <c r="F21" t="str">
        <f t="shared" si="0"/>
        <v>blue</v>
      </c>
    </row>
    <row r="22" spans="1:6" x14ac:dyDescent="0.35">
      <c r="A22" s="36" t="s">
        <v>47</v>
      </c>
      <c r="B22" s="37">
        <v>27.279424840586337</v>
      </c>
      <c r="D22" s="36" t="s">
        <v>47</v>
      </c>
      <c r="E22" s="37">
        <v>27.279424840586337</v>
      </c>
      <c r="F22" t="str">
        <f t="shared" si="0"/>
        <v>red</v>
      </c>
    </row>
    <row r="23" spans="1:6" x14ac:dyDescent="0.35">
      <c r="A23" s="36" t="s">
        <v>49</v>
      </c>
      <c r="B23" s="37">
        <v>16.31735386022407</v>
      </c>
      <c r="D23" s="36" t="s">
        <v>49</v>
      </c>
      <c r="E23" s="37">
        <v>16.31735386022407</v>
      </c>
      <c r="F23" t="str">
        <f t="shared" si="0"/>
        <v>red</v>
      </c>
    </row>
    <row r="24" spans="1:6" x14ac:dyDescent="0.35">
      <c r="A24" s="36" t="s">
        <v>51</v>
      </c>
      <c r="B24" s="37">
        <v>89.774661484134853</v>
      </c>
      <c r="D24" s="36" t="s">
        <v>51</v>
      </c>
      <c r="E24" s="37">
        <v>89.774661484134853</v>
      </c>
      <c r="F24" t="str">
        <f t="shared" si="0"/>
        <v>green</v>
      </c>
    </row>
    <row r="25" spans="1:6" x14ac:dyDescent="0.35">
      <c r="A25" s="36" t="s">
        <v>53</v>
      </c>
      <c r="B25" s="37">
        <v>91.883240606661076</v>
      </c>
      <c r="D25" s="36" t="s">
        <v>53</v>
      </c>
      <c r="E25" s="37">
        <v>91.883240606661076</v>
      </c>
      <c r="F25" t="str">
        <f t="shared" si="0"/>
        <v>green</v>
      </c>
    </row>
    <row r="26" spans="1:6" x14ac:dyDescent="0.35">
      <c r="A26" s="36" t="s">
        <v>55</v>
      </c>
      <c r="B26" s="37">
        <v>100</v>
      </c>
      <c r="D26" s="36" t="s">
        <v>55</v>
      </c>
      <c r="E26" s="37">
        <v>100</v>
      </c>
      <c r="F26" t="str">
        <f t="shared" si="0"/>
        <v>blue</v>
      </c>
    </row>
    <row r="27" spans="1:6" x14ac:dyDescent="0.35">
      <c r="A27" s="36" t="s">
        <v>57</v>
      </c>
      <c r="B27" s="37">
        <v>89.215760993826692</v>
      </c>
      <c r="D27" s="36" t="s">
        <v>57</v>
      </c>
      <c r="E27" s="37">
        <v>89.215760993826692</v>
      </c>
      <c r="F27" t="str">
        <f t="shared" si="0"/>
        <v>green</v>
      </c>
    </row>
    <row r="28" spans="1:6" x14ac:dyDescent="0.35">
      <c r="A28" s="36" t="s">
        <v>59</v>
      </c>
      <c r="B28" s="37">
        <v>12.04938647968905</v>
      </c>
      <c r="D28" s="36" t="s">
        <v>59</v>
      </c>
      <c r="E28" s="37">
        <v>12.04938647968905</v>
      </c>
      <c r="F28" t="str">
        <f t="shared" si="0"/>
        <v>red</v>
      </c>
    </row>
    <row r="29" spans="1:6" x14ac:dyDescent="0.35">
      <c r="A29" s="36" t="s">
        <v>61</v>
      </c>
      <c r="B29" s="37">
        <v>37.898534156441329</v>
      </c>
      <c r="D29" s="36" t="s">
        <v>61</v>
      </c>
      <c r="E29" s="37">
        <v>37.898534156441329</v>
      </c>
      <c r="F29" t="str">
        <f t="shared" si="0"/>
        <v>red</v>
      </c>
    </row>
    <row r="30" spans="1:6" x14ac:dyDescent="0.35">
      <c r="A30" s="36" t="s">
        <v>63</v>
      </c>
      <c r="B30" s="37">
        <v>9.1659680410537838</v>
      </c>
      <c r="D30" s="36" t="s">
        <v>63</v>
      </c>
      <c r="E30" s="37">
        <v>9.1659680410537838</v>
      </c>
      <c r="F30" t="str">
        <f t="shared" si="0"/>
        <v>red</v>
      </c>
    </row>
    <row r="31" spans="1:6" x14ac:dyDescent="0.35">
      <c r="A31" s="36" t="s">
        <v>65</v>
      </c>
      <c r="B31" s="37">
        <v>7.6213703223836889E-3</v>
      </c>
      <c r="D31" s="36" t="s">
        <v>65</v>
      </c>
      <c r="E31" s="37">
        <v>7.6213703223836889E-3</v>
      </c>
      <c r="F31" t="str">
        <f t="shared" si="0"/>
        <v>red</v>
      </c>
    </row>
    <row r="32" spans="1:6" x14ac:dyDescent="0.35">
      <c r="A32" s="36" t="s">
        <v>67</v>
      </c>
      <c r="B32" s="37">
        <v>1.5318954347991769</v>
      </c>
      <c r="D32" s="36" t="s">
        <v>67</v>
      </c>
      <c r="E32" s="37">
        <v>1.5318954347991769</v>
      </c>
      <c r="F32" t="str">
        <f t="shared" si="0"/>
        <v>red</v>
      </c>
    </row>
    <row r="33" spans="1:6" x14ac:dyDescent="0.35">
      <c r="A33" s="36" t="s">
        <v>69</v>
      </c>
      <c r="B33" s="37">
        <v>55.14823565277036</v>
      </c>
      <c r="D33" s="36" t="s">
        <v>69</v>
      </c>
      <c r="E33" s="37">
        <v>55.14823565277036</v>
      </c>
      <c r="F33" t="str">
        <f t="shared" si="0"/>
        <v>yellow</v>
      </c>
    </row>
    <row r="34" spans="1:6" x14ac:dyDescent="0.35">
      <c r="A34" s="36" t="s">
        <v>71</v>
      </c>
      <c r="B34" s="37">
        <v>21.14422173106724</v>
      </c>
      <c r="D34" s="36" t="s">
        <v>71</v>
      </c>
      <c r="E34" s="37">
        <v>21.14422173106724</v>
      </c>
      <c r="F34" t="str">
        <f t="shared" si="0"/>
        <v>red</v>
      </c>
    </row>
    <row r="35" spans="1:6" x14ac:dyDescent="0.35">
      <c r="A35" s="36" t="s">
        <v>73</v>
      </c>
      <c r="B35" s="37">
        <v>88.885501613190058</v>
      </c>
      <c r="D35" s="36" t="s">
        <v>73</v>
      </c>
      <c r="E35" s="37">
        <v>88.885501613190058</v>
      </c>
      <c r="F35" t="str">
        <f t="shared" si="0"/>
        <v>green</v>
      </c>
    </row>
    <row r="36" spans="1:6" x14ac:dyDescent="0.35">
      <c r="A36" s="36" t="s">
        <v>75</v>
      </c>
      <c r="B36" s="37">
        <v>3.1577877702410899</v>
      </c>
      <c r="D36" s="36" t="s">
        <v>75</v>
      </c>
      <c r="E36" s="37">
        <v>3.1577877702410899</v>
      </c>
      <c r="F36" t="str">
        <f t="shared" si="0"/>
        <v>red</v>
      </c>
    </row>
    <row r="37" spans="1:6" x14ac:dyDescent="0.35">
      <c r="A37" s="36" t="s">
        <v>77</v>
      </c>
      <c r="B37" s="37">
        <v>53.065061097985414</v>
      </c>
      <c r="D37" s="36" t="s">
        <v>77</v>
      </c>
      <c r="E37" s="37">
        <v>53.065061097985414</v>
      </c>
      <c r="F37" t="str">
        <f t="shared" si="0"/>
        <v>yellow</v>
      </c>
    </row>
    <row r="38" spans="1:6" x14ac:dyDescent="0.35">
      <c r="A38" s="36" t="s">
        <v>79</v>
      </c>
      <c r="B38" s="37">
        <v>19.429413408530856</v>
      </c>
      <c r="D38" s="36" t="s">
        <v>79</v>
      </c>
      <c r="E38" s="37">
        <v>19.429413408530856</v>
      </c>
      <c r="F38" t="str">
        <f t="shared" si="0"/>
        <v>red</v>
      </c>
    </row>
    <row r="39" spans="1:6" x14ac:dyDescent="0.35">
      <c r="A39" s="36" t="s">
        <v>135</v>
      </c>
      <c r="B39">
        <v>1503.5693417676496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929"/>
  <sheetViews>
    <sheetView workbookViewId="0">
      <selection activeCell="D12" sqref="D12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8.45312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117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81.75</v>
      </c>
      <c r="E2" s="4">
        <v>82.39</v>
      </c>
      <c r="F2" s="6">
        <f t="shared" ref="F2:F36" si="0">PERCENTILE(D$2:D$36,0.025)</f>
        <v>3.6640000000000001</v>
      </c>
      <c r="G2" s="6">
        <f t="shared" ref="G2:G18" si="1">((D2-F2)/(E2-F2))*100</f>
        <v>99.187053832279048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12</v>
      </c>
      <c r="B3" s="4" t="s">
        <v>13</v>
      </c>
      <c r="C3" s="4" t="s">
        <v>9</v>
      </c>
      <c r="D3" s="5">
        <v>18.28</v>
      </c>
      <c r="E3" s="4">
        <v>82.39</v>
      </c>
      <c r="F3" s="6">
        <f t="shared" si="0"/>
        <v>3.6640000000000001</v>
      </c>
      <c r="G3" s="6">
        <f t="shared" si="1"/>
        <v>18.565658105327341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14</v>
      </c>
      <c r="B4" s="4" t="s">
        <v>15</v>
      </c>
      <c r="C4" s="4" t="s">
        <v>9</v>
      </c>
      <c r="D4" s="5">
        <v>79.33</v>
      </c>
      <c r="E4" s="4">
        <v>82.39</v>
      </c>
      <c r="F4" s="6">
        <f t="shared" si="0"/>
        <v>3.6640000000000001</v>
      </c>
      <c r="G4" s="6">
        <f t="shared" si="1"/>
        <v>96.113101135584174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16</v>
      </c>
      <c r="B5" s="4" t="s">
        <v>17</v>
      </c>
      <c r="C5" s="4" t="s">
        <v>9</v>
      </c>
      <c r="D5" s="5">
        <v>36.090000000000003</v>
      </c>
      <c r="E5" s="4">
        <v>82.39</v>
      </c>
      <c r="F5" s="6">
        <f t="shared" si="0"/>
        <v>3.6640000000000001</v>
      </c>
      <c r="G5" s="6">
        <f t="shared" si="1"/>
        <v>41.188425678937072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18</v>
      </c>
      <c r="B6" s="4" t="s">
        <v>19</v>
      </c>
      <c r="C6" s="4" t="s">
        <v>9</v>
      </c>
      <c r="D6" s="5">
        <v>7.84</v>
      </c>
      <c r="E6" s="4">
        <v>82.39</v>
      </c>
      <c r="F6" s="6">
        <f t="shared" si="0"/>
        <v>3.6640000000000001</v>
      </c>
      <c r="G6" s="6">
        <f t="shared" si="1"/>
        <v>5.3044737443792389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20</v>
      </c>
      <c r="B7" s="4" t="s">
        <v>21</v>
      </c>
      <c r="C7" s="4" t="s">
        <v>9</v>
      </c>
      <c r="D7" s="5">
        <v>20.07</v>
      </c>
      <c r="E7" s="4">
        <v>82.39</v>
      </c>
      <c r="F7" s="6">
        <f t="shared" si="0"/>
        <v>3.6640000000000001</v>
      </c>
      <c r="G7" s="6">
        <f t="shared" si="1"/>
        <v>20.839366918171887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22</v>
      </c>
      <c r="B8" s="4" t="s">
        <v>23</v>
      </c>
      <c r="C8" s="4" t="s">
        <v>9</v>
      </c>
      <c r="D8" s="5">
        <v>41.21</v>
      </c>
      <c r="E8" s="4">
        <v>82.39</v>
      </c>
      <c r="F8" s="6">
        <f t="shared" si="0"/>
        <v>3.6640000000000001</v>
      </c>
      <c r="G8" s="6">
        <f t="shared" si="1"/>
        <v>47.691995020704724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24</v>
      </c>
      <c r="B9" s="4" t="s">
        <v>25</v>
      </c>
      <c r="C9" s="4" t="s">
        <v>9</v>
      </c>
      <c r="D9" s="5">
        <v>37.83</v>
      </c>
      <c r="E9" s="4">
        <v>82.39</v>
      </c>
      <c r="F9" s="6">
        <f t="shared" si="0"/>
        <v>3.6640000000000001</v>
      </c>
      <c r="G9" s="6">
        <f t="shared" si="1"/>
        <v>43.398623072428421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26</v>
      </c>
      <c r="B10" s="4" t="s">
        <v>27</v>
      </c>
      <c r="C10" s="4" t="s">
        <v>9</v>
      </c>
      <c r="D10" s="5">
        <v>37.83</v>
      </c>
      <c r="E10" s="4">
        <v>82.39</v>
      </c>
      <c r="F10" s="6">
        <f t="shared" si="0"/>
        <v>3.6640000000000001</v>
      </c>
      <c r="G10" s="6">
        <f t="shared" si="1"/>
        <v>43.398623072428421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28</v>
      </c>
      <c r="B11" s="4" t="s">
        <v>29</v>
      </c>
      <c r="C11" s="4" t="s">
        <v>9</v>
      </c>
      <c r="D11" s="5">
        <v>60.62</v>
      </c>
      <c r="E11" s="4">
        <v>82.39</v>
      </c>
      <c r="F11" s="6">
        <f t="shared" si="0"/>
        <v>3.6640000000000001</v>
      </c>
      <c r="G11" s="6">
        <f t="shared" si="1"/>
        <v>72.347128013616839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30</v>
      </c>
      <c r="B12" s="4" t="s">
        <v>31</v>
      </c>
      <c r="C12" s="4" t="s">
        <v>9</v>
      </c>
      <c r="D12" s="5">
        <v>7.61</v>
      </c>
      <c r="E12" s="4">
        <v>82.39</v>
      </c>
      <c r="F12" s="6">
        <f t="shared" si="0"/>
        <v>3.6640000000000001</v>
      </c>
      <c r="G12" s="6">
        <f t="shared" si="1"/>
        <v>5.0123212153545209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32</v>
      </c>
      <c r="B13" s="4" t="s">
        <v>33</v>
      </c>
      <c r="C13" s="4" t="s">
        <v>9</v>
      </c>
      <c r="D13" s="5">
        <v>3.63</v>
      </c>
      <c r="E13" s="4">
        <v>82.39</v>
      </c>
      <c r="F13" s="6">
        <f t="shared" si="0"/>
        <v>3.6640000000000001</v>
      </c>
      <c r="G13" s="6">
        <f t="shared" si="1"/>
        <v>-4.3187765160176118E-2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34</v>
      </c>
      <c r="B14" s="4" t="s">
        <v>35</v>
      </c>
      <c r="C14" s="4" t="s">
        <v>9</v>
      </c>
      <c r="D14" s="5">
        <v>27.73</v>
      </c>
      <c r="E14" s="4">
        <v>82.39</v>
      </c>
      <c r="F14" s="6">
        <f t="shared" si="0"/>
        <v>3.6640000000000001</v>
      </c>
      <c r="G14" s="6">
        <f t="shared" si="1"/>
        <v>30.569316363082084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36</v>
      </c>
      <c r="B15" s="4" t="s">
        <v>37</v>
      </c>
      <c r="C15" s="4" t="s">
        <v>9</v>
      </c>
      <c r="D15" s="5">
        <v>39.15</v>
      </c>
      <c r="E15" s="4">
        <v>82.39</v>
      </c>
      <c r="F15" s="6">
        <f t="shared" si="0"/>
        <v>3.6640000000000001</v>
      </c>
      <c r="G15" s="6">
        <f t="shared" si="1"/>
        <v>45.075324543352892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38</v>
      </c>
      <c r="B16" s="4" t="s">
        <v>39</v>
      </c>
      <c r="C16" s="4" t="s">
        <v>9</v>
      </c>
      <c r="D16" s="5">
        <v>29.76</v>
      </c>
      <c r="E16" s="4">
        <v>82.39</v>
      </c>
      <c r="F16" s="6">
        <f t="shared" si="0"/>
        <v>3.6640000000000001</v>
      </c>
      <c r="G16" s="6">
        <f t="shared" si="1"/>
        <v>33.147879988821991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40</v>
      </c>
      <c r="B17" s="4" t="s">
        <v>41</v>
      </c>
      <c r="C17" s="4" t="s">
        <v>9</v>
      </c>
      <c r="D17" s="5">
        <v>20.190000000000001</v>
      </c>
      <c r="E17" s="4">
        <v>82.39</v>
      </c>
      <c r="F17" s="6">
        <f t="shared" si="0"/>
        <v>3.6640000000000001</v>
      </c>
      <c r="G17" s="6">
        <f t="shared" si="1"/>
        <v>20.991794324619566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42</v>
      </c>
      <c r="B18" s="4" t="s">
        <v>43</v>
      </c>
      <c r="C18" s="4" t="s">
        <v>9</v>
      </c>
      <c r="D18" s="5">
        <v>54.7</v>
      </c>
      <c r="E18" s="4">
        <v>82.39</v>
      </c>
      <c r="F18" s="6">
        <f t="shared" si="0"/>
        <v>3.6640000000000001</v>
      </c>
      <c r="G18" s="6">
        <f t="shared" si="1"/>
        <v>64.827375962198005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44</v>
      </c>
      <c r="B19" s="4" t="s">
        <v>45</v>
      </c>
      <c r="C19" s="4" t="s">
        <v>9</v>
      </c>
      <c r="D19" s="5">
        <v>90.33</v>
      </c>
      <c r="E19" s="4">
        <v>82.39</v>
      </c>
      <c r="F19" s="6">
        <f t="shared" si="0"/>
        <v>3.6640000000000001</v>
      </c>
      <c r="G19" s="6">
        <v>100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46</v>
      </c>
      <c r="B20" s="4" t="s">
        <v>47</v>
      </c>
      <c r="C20" s="4" t="s">
        <v>9</v>
      </c>
      <c r="D20" s="5">
        <v>25.14</v>
      </c>
      <c r="E20" s="4">
        <v>82.39</v>
      </c>
      <c r="F20" s="6">
        <f t="shared" si="0"/>
        <v>3.6640000000000001</v>
      </c>
      <c r="G20" s="6">
        <f>((D20-F20)/(E20-F20))*100</f>
        <v>27.279424840586337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48</v>
      </c>
      <c r="B21" s="4" t="s">
        <v>49</v>
      </c>
      <c r="C21" s="4" t="s">
        <v>9</v>
      </c>
      <c r="D21" s="5">
        <v>16.510000000000002</v>
      </c>
      <c r="E21" s="4">
        <v>82.39</v>
      </c>
      <c r="F21" s="6">
        <f t="shared" si="0"/>
        <v>3.6640000000000001</v>
      </c>
      <c r="G21" s="6">
        <f>((D21-F21)/(E21-F21))*100</f>
        <v>16.31735386022407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50</v>
      </c>
      <c r="B22" s="4" t="s">
        <v>51</v>
      </c>
      <c r="C22" s="4" t="s">
        <v>9</v>
      </c>
      <c r="D22" s="5">
        <v>74.34</v>
      </c>
      <c r="E22" s="4">
        <v>82.39</v>
      </c>
      <c r="F22" s="6">
        <f t="shared" si="0"/>
        <v>3.6640000000000001</v>
      </c>
      <c r="G22" s="6">
        <f>((D22-F22)/(E22-F22))*100</f>
        <v>89.774661484134853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52</v>
      </c>
      <c r="B23" s="4" t="s">
        <v>53</v>
      </c>
      <c r="C23" s="4" t="s">
        <v>9</v>
      </c>
      <c r="D23" s="5">
        <v>76</v>
      </c>
      <c r="E23" s="4">
        <v>82.39</v>
      </c>
      <c r="F23" s="6">
        <f t="shared" si="0"/>
        <v>3.6640000000000001</v>
      </c>
      <c r="G23" s="6">
        <f>((D23-F23)/(E23-F23))*100</f>
        <v>91.883240606661076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54</v>
      </c>
      <c r="B24" s="4" t="s">
        <v>55</v>
      </c>
      <c r="C24" s="4" t="s">
        <v>9</v>
      </c>
      <c r="D24" s="5">
        <v>84.53</v>
      </c>
      <c r="E24" s="4">
        <v>82.39</v>
      </c>
      <c r="F24" s="6">
        <f t="shared" si="0"/>
        <v>3.6640000000000001</v>
      </c>
      <c r="G24" s="6">
        <v>100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56</v>
      </c>
      <c r="B25" s="4" t="s">
        <v>57</v>
      </c>
      <c r="C25" s="4" t="s">
        <v>9</v>
      </c>
      <c r="D25" s="5">
        <v>73.900000000000006</v>
      </c>
      <c r="E25" s="4">
        <v>82.39</v>
      </c>
      <c r="F25" s="6">
        <f t="shared" si="0"/>
        <v>3.6640000000000001</v>
      </c>
      <c r="G25" s="6">
        <f t="shared" ref="G25:G36" si="2">((D25-F25)/(E25-F25))*100</f>
        <v>89.215760993826692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58</v>
      </c>
      <c r="B26" s="4" t="s">
        <v>59</v>
      </c>
      <c r="C26" s="4" t="s">
        <v>9</v>
      </c>
      <c r="D26" s="5">
        <v>13.15</v>
      </c>
      <c r="E26" s="4">
        <v>82.39</v>
      </c>
      <c r="F26" s="6">
        <f t="shared" si="0"/>
        <v>3.6640000000000001</v>
      </c>
      <c r="G26" s="6">
        <f t="shared" si="2"/>
        <v>12.04938647968905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60</v>
      </c>
      <c r="B27" s="4" t="s">
        <v>61</v>
      </c>
      <c r="C27" s="4" t="s">
        <v>9</v>
      </c>
      <c r="D27" s="5">
        <v>33.5</v>
      </c>
      <c r="E27" s="4">
        <v>82.39</v>
      </c>
      <c r="F27" s="6">
        <f t="shared" si="0"/>
        <v>3.6640000000000001</v>
      </c>
      <c r="G27" s="6">
        <f t="shared" si="2"/>
        <v>37.898534156441329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62</v>
      </c>
      <c r="B28" s="4" t="s">
        <v>63</v>
      </c>
      <c r="C28" s="4" t="s">
        <v>9</v>
      </c>
      <c r="D28" s="5">
        <v>10.88</v>
      </c>
      <c r="E28" s="4">
        <v>82.39</v>
      </c>
      <c r="F28" s="6">
        <f t="shared" si="0"/>
        <v>3.6640000000000001</v>
      </c>
      <c r="G28" s="6">
        <f t="shared" si="2"/>
        <v>9.1659680410537838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64</v>
      </c>
      <c r="B29" s="4" t="s">
        <v>65</v>
      </c>
      <c r="C29" s="4" t="s">
        <v>9</v>
      </c>
      <c r="D29" s="5">
        <v>3.67</v>
      </c>
      <c r="E29" s="4">
        <v>82.39</v>
      </c>
      <c r="F29" s="6">
        <f t="shared" si="0"/>
        <v>3.6640000000000001</v>
      </c>
      <c r="G29" s="6">
        <f t="shared" si="2"/>
        <v>7.6213703223836889E-3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66</v>
      </c>
      <c r="B30" s="4" t="s">
        <v>67</v>
      </c>
      <c r="C30" s="4" t="s">
        <v>9</v>
      </c>
      <c r="D30" s="5">
        <v>4.87</v>
      </c>
      <c r="E30" s="4">
        <v>82.39</v>
      </c>
      <c r="F30" s="6">
        <f t="shared" si="0"/>
        <v>3.6640000000000001</v>
      </c>
      <c r="G30" s="6">
        <f t="shared" si="2"/>
        <v>1.5318954347991769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68</v>
      </c>
      <c r="B31" s="4" t="s">
        <v>69</v>
      </c>
      <c r="C31" s="4" t="s">
        <v>9</v>
      </c>
      <c r="D31" s="5">
        <v>47.08</v>
      </c>
      <c r="E31" s="4">
        <v>82.39</v>
      </c>
      <c r="F31" s="6">
        <f t="shared" si="0"/>
        <v>3.6640000000000001</v>
      </c>
      <c r="G31" s="6">
        <f t="shared" si="2"/>
        <v>55.14823565277036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70</v>
      </c>
      <c r="B32" s="4" t="s">
        <v>71</v>
      </c>
      <c r="C32" s="4" t="s">
        <v>9</v>
      </c>
      <c r="D32" s="5">
        <v>20.309999999999999</v>
      </c>
      <c r="E32" s="4">
        <v>82.39</v>
      </c>
      <c r="F32" s="6">
        <f t="shared" si="0"/>
        <v>3.6640000000000001</v>
      </c>
      <c r="G32" s="6">
        <f t="shared" si="2"/>
        <v>21.14422173106724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72</v>
      </c>
      <c r="B33" s="4" t="s">
        <v>73</v>
      </c>
      <c r="C33" s="4" t="s">
        <v>9</v>
      </c>
      <c r="D33" s="5">
        <v>73.64</v>
      </c>
      <c r="E33" s="4">
        <v>82.39</v>
      </c>
      <c r="F33" s="6">
        <f t="shared" si="0"/>
        <v>3.6640000000000001</v>
      </c>
      <c r="G33" s="6">
        <f t="shared" si="2"/>
        <v>88.885501613190058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74</v>
      </c>
      <c r="B34" s="4" t="s">
        <v>75</v>
      </c>
      <c r="C34" s="4" t="s">
        <v>9</v>
      </c>
      <c r="D34" s="5">
        <v>6.15</v>
      </c>
      <c r="E34" s="4">
        <v>82.39</v>
      </c>
      <c r="F34" s="6">
        <f t="shared" si="0"/>
        <v>3.6640000000000001</v>
      </c>
      <c r="G34" s="6">
        <f t="shared" si="2"/>
        <v>3.1577877702410899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76</v>
      </c>
      <c r="B35" s="4" t="s">
        <v>77</v>
      </c>
      <c r="C35" s="4" t="s">
        <v>9</v>
      </c>
      <c r="D35" s="5">
        <v>45.44</v>
      </c>
      <c r="E35" s="4">
        <v>82.39</v>
      </c>
      <c r="F35" s="6">
        <f t="shared" si="0"/>
        <v>3.6640000000000001</v>
      </c>
      <c r="G35" s="6">
        <f t="shared" si="2"/>
        <v>53.065061097985414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78</v>
      </c>
      <c r="B36" s="4" t="s">
        <v>79</v>
      </c>
      <c r="C36" s="4" t="s">
        <v>9</v>
      </c>
      <c r="D36" s="5">
        <v>18.96</v>
      </c>
      <c r="E36" s="4">
        <v>82.39</v>
      </c>
      <c r="F36" s="6">
        <f t="shared" si="0"/>
        <v>3.6640000000000001</v>
      </c>
      <c r="G36" s="6">
        <f t="shared" si="2"/>
        <v>19.429413408530856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D37" s="8"/>
    </row>
    <row r="38" spans="1:24" ht="15.75" customHeight="1" x14ac:dyDescent="0.35">
      <c r="D38" s="8"/>
    </row>
    <row r="39" spans="1:24" ht="15.75" customHeight="1" x14ac:dyDescent="0.35">
      <c r="D39" s="8"/>
    </row>
    <row r="40" spans="1:24" ht="15.75" customHeight="1" x14ac:dyDescent="0.35">
      <c r="D40" s="8"/>
    </row>
    <row r="41" spans="1:24" ht="15.75" customHeight="1" x14ac:dyDescent="0.35">
      <c r="D41" s="8"/>
    </row>
    <row r="42" spans="1:24" ht="15.75" customHeight="1" x14ac:dyDescent="0.35">
      <c r="D42" s="8"/>
    </row>
    <row r="43" spans="1:24" ht="15.75" customHeight="1" x14ac:dyDescent="0.35">
      <c r="D43" s="8"/>
    </row>
    <row r="44" spans="1:24" ht="15.75" customHeight="1" x14ac:dyDescent="0.35">
      <c r="D44" s="8"/>
    </row>
    <row r="45" spans="1:24" ht="15.75" customHeight="1" x14ac:dyDescent="0.35">
      <c r="D45" s="8"/>
    </row>
    <row r="46" spans="1:24" ht="15.75" customHeight="1" x14ac:dyDescent="0.35">
      <c r="D46" s="8"/>
    </row>
    <row r="47" spans="1:24" ht="15.75" customHeight="1" x14ac:dyDescent="0.35">
      <c r="D47" s="8"/>
    </row>
    <row r="48" spans="1:24" ht="15.75" customHeight="1" x14ac:dyDescent="0.35">
      <c r="D48" s="8"/>
    </row>
    <row r="49" spans="4:4" ht="15.75" customHeight="1" x14ac:dyDescent="0.35">
      <c r="D49" s="8"/>
    </row>
    <row r="50" spans="4:4" ht="15.75" customHeight="1" x14ac:dyDescent="0.35">
      <c r="D50" s="8"/>
    </row>
    <row r="51" spans="4:4" ht="15.75" customHeight="1" x14ac:dyDescent="0.35">
      <c r="D51" s="8"/>
    </row>
    <row r="52" spans="4:4" ht="15.75" customHeight="1" x14ac:dyDescent="0.35">
      <c r="D52" s="8"/>
    </row>
    <row r="53" spans="4:4" ht="15.75" customHeight="1" x14ac:dyDescent="0.35">
      <c r="D53" s="8"/>
    </row>
    <row r="54" spans="4:4" ht="15.75" customHeight="1" x14ac:dyDescent="0.35">
      <c r="D54" s="8"/>
    </row>
    <row r="55" spans="4:4" ht="15.75" customHeight="1" x14ac:dyDescent="0.35">
      <c r="D55" s="8"/>
    </row>
    <row r="56" spans="4:4" ht="15.75" customHeight="1" x14ac:dyDescent="0.35">
      <c r="D56" s="8"/>
    </row>
    <row r="57" spans="4:4" ht="15.75" customHeight="1" x14ac:dyDescent="0.35">
      <c r="D57" s="8"/>
    </row>
    <row r="58" spans="4:4" ht="15.75" customHeight="1" x14ac:dyDescent="0.35">
      <c r="D58" s="8"/>
    </row>
    <row r="59" spans="4:4" ht="15.75" customHeight="1" x14ac:dyDescent="0.35">
      <c r="D59" s="8"/>
    </row>
    <row r="60" spans="4:4" ht="15.75" customHeight="1" x14ac:dyDescent="0.35">
      <c r="D60" s="8"/>
    </row>
    <row r="61" spans="4:4" ht="15.75" customHeight="1" x14ac:dyDescent="0.35">
      <c r="D61" s="8"/>
    </row>
    <row r="62" spans="4:4" ht="15.75" customHeight="1" x14ac:dyDescent="0.35">
      <c r="D62" s="8"/>
    </row>
    <row r="63" spans="4:4" ht="15.75" customHeight="1" x14ac:dyDescent="0.35">
      <c r="D63" s="8"/>
    </row>
    <row r="64" spans="4:4" ht="15.75" customHeight="1" x14ac:dyDescent="0.35">
      <c r="D64" s="8"/>
    </row>
    <row r="65" spans="4:4" ht="15.75" customHeight="1" x14ac:dyDescent="0.35">
      <c r="D65" s="8"/>
    </row>
    <row r="66" spans="4:4" ht="15.75" customHeight="1" x14ac:dyDescent="0.35">
      <c r="D66" s="8"/>
    </row>
    <row r="67" spans="4:4" ht="15.75" customHeight="1" x14ac:dyDescent="0.35">
      <c r="D67" s="8"/>
    </row>
    <row r="68" spans="4:4" ht="15.75" customHeight="1" x14ac:dyDescent="0.35">
      <c r="D68" s="8"/>
    </row>
    <row r="69" spans="4:4" ht="15.75" customHeight="1" x14ac:dyDescent="0.35">
      <c r="D69" s="8"/>
    </row>
    <row r="70" spans="4:4" ht="15.75" customHeight="1" x14ac:dyDescent="0.35">
      <c r="D70" s="8"/>
    </row>
    <row r="71" spans="4:4" ht="15.75" customHeight="1" x14ac:dyDescent="0.35">
      <c r="D71" s="8"/>
    </row>
    <row r="72" spans="4:4" ht="15.75" customHeight="1" x14ac:dyDescent="0.35">
      <c r="D72" s="8"/>
    </row>
    <row r="73" spans="4:4" ht="15.75" customHeight="1" x14ac:dyDescent="0.35">
      <c r="D73" s="8"/>
    </row>
    <row r="74" spans="4:4" ht="15.75" customHeight="1" x14ac:dyDescent="0.35">
      <c r="D74" s="8"/>
    </row>
    <row r="75" spans="4:4" ht="15.75" customHeight="1" x14ac:dyDescent="0.35">
      <c r="D75" s="8"/>
    </row>
    <row r="76" spans="4:4" ht="15.75" customHeight="1" x14ac:dyDescent="0.35">
      <c r="D76" s="8"/>
    </row>
    <row r="77" spans="4:4" ht="15.75" customHeight="1" x14ac:dyDescent="0.35">
      <c r="D77" s="8"/>
    </row>
    <row r="78" spans="4:4" ht="15.75" customHeight="1" x14ac:dyDescent="0.35">
      <c r="D78" s="8"/>
    </row>
    <row r="79" spans="4:4" ht="15.75" customHeight="1" x14ac:dyDescent="0.35">
      <c r="D79" s="8"/>
    </row>
    <row r="80" spans="4:4" ht="15.75" customHeight="1" x14ac:dyDescent="0.35">
      <c r="D80" s="8"/>
    </row>
    <row r="81" spans="4:4" ht="15.75" customHeight="1" x14ac:dyDescent="0.35">
      <c r="D81" s="8"/>
    </row>
    <row r="82" spans="4:4" ht="15.75" customHeight="1" x14ac:dyDescent="0.35">
      <c r="D82" s="8"/>
    </row>
    <row r="83" spans="4:4" ht="15.75" customHeight="1" x14ac:dyDescent="0.35">
      <c r="D83" s="8"/>
    </row>
    <row r="84" spans="4:4" ht="15.75" customHeight="1" x14ac:dyDescent="0.35">
      <c r="D84" s="8"/>
    </row>
    <row r="85" spans="4:4" ht="15.75" customHeight="1" x14ac:dyDescent="0.35">
      <c r="D85" s="8"/>
    </row>
    <row r="86" spans="4:4" ht="15.75" customHeight="1" x14ac:dyDescent="0.35">
      <c r="D86" s="8"/>
    </row>
    <row r="87" spans="4:4" ht="15.75" customHeight="1" x14ac:dyDescent="0.35">
      <c r="D87" s="8"/>
    </row>
    <row r="88" spans="4:4" ht="15.75" customHeight="1" x14ac:dyDescent="0.35">
      <c r="D88" s="8"/>
    </row>
    <row r="89" spans="4:4" ht="15.75" customHeight="1" x14ac:dyDescent="0.35">
      <c r="D89" s="8"/>
    </row>
    <row r="90" spans="4:4" ht="15.75" customHeight="1" x14ac:dyDescent="0.35">
      <c r="D90" s="8"/>
    </row>
    <row r="91" spans="4:4" ht="15.75" customHeight="1" x14ac:dyDescent="0.35">
      <c r="D91" s="8"/>
    </row>
    <row r="92" spans="4:4" ht="15.75" customHeight="1" x14ac:dyDescent="0.35">
      <c r="D92" s="8"/>
    </row>
    <row r="93" spans="4:4" ht="15.75" customHeight="1" x14ac:dyDescent="0.35">
      <c r="D93" s="8"/>
    </row>
    <row r="94" spans="4:4" ht="15.75" customHeight="1" x14ac:dyDescent="0.35">
      <c r="D94" s="8"/>
    </row>
    <row r="95" spans="4:4" ht="15.75" customHeight="1" x14ac:dyDescent="0.35">
      <c r="D95" s="8"/>
    </row>
    <row r="96" spans="4:4" ht="15.75" customHeight="1" x14ac:dyDescent="0.35">
      <c r="D96" s="8"/>
    </row>
    <row r="97" spans="4:4" ht="15.75" customHeight="1" x14ac:dyDescent="0.35">
      <c r="D97" s="8"/>
    </row>
    <row r="98" spans="4:4" ht="15.75" customHeight="1" x14ac:dyDescent="0.35">
      <c r="D98" s="8"/>
    </row>
    <row r="99" spans="4:4" ht="15.75" customHeight="1" x14ac:dyDescent="0.35">
      <c r="D99" s="8"/>
    </row>
    <row r="100" spans="4:4" ht="15.75" customHeight="1" x14ac:dyDescent="0.35">
      <c r="D100" s="8"/>
    </row>
    <row r="101" spans="4:4" ht="15.75" customHeight="1" x14ac:dyDescent="0.35">
      <c r="D101" s="8"/>
    </row>
    <row r="102" spans="4:4" ht="15.75" customHeight="1" x14ac:dyDescent="0.35">
      <c r="D102" s="8"/>
    </row>
    <row r="103" spans="4:4" ht="15.75" customHeight="1" x14ac:dyDescent="0.35">
      <c r="D103" s="8"/>
    </row>
    <row r="104" spans="4:4" ht="15.75" customHeight="1" x14ac:dyDescent="0.35">
      <c r="D104" s="8"/>
    </row>
    <row r="105" spans="4:4" ht="15.75" customHeight="1" x14ac:dyDescent="0.35">
      <c r="D105" s="8"/>
    </row>
    <row r="106" spans="4:4" ht="15.75" customHeight="1" x14ac:dyDescent="0.35">
      <c r="D106" s="8"/>
    </row>
    <row r="107" spans="4:4" ht="15.75" customHeight="1" x14ac:dyDescent="0.35">
      <c r="D107" s="8"/>
    </row>
    <row r="108" spans="4:4" ht="15.75" customHeight="1" x14ac:dyDescent="0.35">
      <c r="D108" s="8"/>
    </row>
    <row r="109" spans="4:4" ht="15.75" customHeight="1" x14ac:dyDescent="0.35">
      <c r="D109" s="8"/>
    </row>
    <row r="110" spans="4:4" ht="15.75" customHeight="1" x14ac:dyDescent="0.35">
      <c r="D110" s="8"/>
    </row>
    <row r="111" spans="4:4" ht="15.75" customHeight="1" x14ac:dyDescent="0.35">
      <c r="D111" s="8"/>
    </row>
    <row r="112" spans="4: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17A-56C6-4B3E-A141-85F00CACBF91}">
  <dimension ref="A1:N39"/>
  <sheetViews>
    <sheetView workbookViewId="0">
      <selection activeCell="D1" sqref="D1:N2"/>
    </sheetView>
  </sheetViews>
  <sheetFormatPr defaultRowHeight="14.5" x14ac:dyDescent="0.35"/>
  <cols>
    <col min="1" max="1" width="27.54296875" bestFit="1" customWidth="1"/>
    <col min="2" max="2" width="17.90625" bestFit="1" customWidth="1"/>
  </cols>
  <sheetData>
    <row r="1" spans="1:14" x14ac:dyDescent="0.35">
      <c r="A1" s="35" t="s">
        <v>2</v>
      </c>
      <c r="B1" t="s">
        <v>9</v>
      </c>
      <c r="D1" s="42" t="s">
        <v>158</v>
      </c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x14ac:dyDescent="0.35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4" x14ac:dyDescent="0.35">
      <c r="A3" s="35" t="s">
        <v>134</v>
      </c>
      <c r="B3" t="s">
        <v>136</v>
      </c>
    </row>
    <row r="4" spans="1:14" x14ac:dyDescent="0.35">
      <c r="A4" s="36" t="s">
        <v>8</v>
      </c>
      <c r="B4" s="37">
        <v>90.232907588279517</v>
      </c>
      <c r="D4" s="36" t="s">
        <v>8</v>
      </c>
      <c r="E4" s="37">
        <v>90.232907588279517</v>
      </c>
      <c r="F4" t="str">
        <f>IF(E4&lt;=50,"red",IF(E4&lt;=69, "yellow", IF(E4&lt;=99, "green","blue")))</f>
        <v>green</v>
      </c>
    </row>
    <row r="5" spans="1:14" x14ac:dyDescent="0.35">
      <c r="A5" s="36" t="s">
        <v>13</v>
      </c>
      <c r="B5" s="37">
        <v>70.698722764838479</v>
      </c>
      <c r="D5" s="36" t="s">
        <v>13</v>
      </c>
      <c r="E5" s="37">
        <v>70.698722764838479</v>
      </c>
      <c r="F5" t="str">
        <f t="shared" ref="F5:F38" si="0">IF(E5&lt;=50,"red",IF(E5&lt;=69, "yellow", IF(E5&lt;=99, "green","blue")))</f>
        <v>green</v>
      </c>
    </row>
    <row r="6" spans="1:14" x14ac:dyDescent="0.35">
      <c r="A6" s="36" t="s">
        <v>15</v>
      </c>
      <c r="B6" s="37">
        <v>53.794139744552979</v>
      </c>
      <c r="D6" s="36" t="s">
        <v>15</v>
      </c>
      <c r="E6" s="37">
        <v>53.794139744552979</v>
      </c>
      <c r="F6" t="str">
        <f t="shared" si="0"/>
        <v>yellow</v>
      </c>
    </row>
    <row r="7" spans="1:14" x14ac:dyDescent="0.35">
      <c r="A7" s="36" t="s">
        <v>17</v>
      </c>
      <c r="B7" s="37">
        <v>86.1006761833208</v>
      </c>
      <c r="D7" s="36" t="s">
        <v>17</v>
      </c>
      <c r="E7" s="37">
        <v>86.1006761833208</v>
      </c>
      <c r="F7" t="str">
        <f t="shared" si="0"/>
        <v>green</v>
      </c>
    </row>
    <row r="8" spans="1:14" x14ac:dyDescent="0.35">
      <c r="A8" s="36" t="s">
        <v>19</v>
      </c>
      <c r="B8" s="37">
        <v>8.3395942900075077</v>
      </c>
      <c r="D8" s="36" t="s">
        <v>19</v>
      </c>
      <c r="E8" s="37">
        <v>8.3395942900075077</v>
      </c>
      <c r="F8" t="str">
        <f t="shared" si="0"/>
        <v>red</v>
      </c>
    </row>
    <row r="9" spans="1:14" x14ac:dyDescent="0.35">
      <c r="A9" s="36" t="s">
        <v>21</v>
      </c>
      <c r="B9" s="37">
        <v>90.984222389181042</v>
      </c>
      <c r="D9" s="36" t="s">
        <v>21</v>
      </c>
      <c r="E9" s="37">
        <v>90.984222389181042</v>
      </c>
      <c r="F9" t="str">
        <f t="shared" si="0"/>
        <v>green</v>
      </c>
    </row>
    <row r="10" spans="1:14" x14ac:dyDescent="0.35">
      <c r="A10" s="36" t="s">
        <v>23</v>
      </c>
      <c r="B10" s="37">
        <v>87.227648384673159</v>
      </c>
      <c r="D10" s="36" t="s">
        <v>23</v>
      </c>
      <c r="E10" s="37">
        <v>87.227648384673159</v>
      </c>
      <c r="F10" t="str">
        <f t="shared" si="0"/>
        <v>green</v>
      </c>
    </row>
    <row r="11" spans="1:14" x14ac:dyDescent="0.35">
      <c r="A11" s="36" t="s">
        <v>25</v>
      </c>
      <c r="B11" s="37">
        <v>92.862509391434983</v>
      </c>
      <c r="D11" s="36" t="s">
        <v>25</v>
      </c>
      <c r="E11" s="37">
        <v>92.862509391434983</v>
      </c>
      <c r="F11" t="str">
        <f t="shared" si="0"/>
        <v>green</v>
      </c>
    </row>
    <row r="12" spans="1:14" x14ac:dyDescent="0.35">
      <c r="A12" s="36" t="s">
        <v>27</v>
      </c>
      <c r="B12" s="37">
        <v>92.862509391434983</v>
      </c>
      <c r="D12" s="36" t="s">
        <v>27</v>
      </c>
      <c r="E12" s="37">
        <v>92.862509391434983</v>
      </c>
      <c r="F12" t="str">
        <f t="shared" si="0"/>
        <v>green</v>
      </c>
    </row>
    <row r="13" spans="1:14" x14ac:dyDescent="0.35">
      <c r="A13" s="36" t="s">
        <v>29</v>
      </c>
      <c r="B13" s="37">
        <v>100</v>
      </c>
      <c r="D13" s="36" t="s">
        <v>29</v>
      </c>
      <c r="E13" s="37">
        <v>100</v>
      </c>
      <c r="F13" t="str">
        <f t="shared" si="0"/>
        <v>blue</v>
      </c>
    </row>
    <row r="14" spans="1:14" x14ac:dyDescent="0.35">
      <c r="A14" s="36" t="s">
        <v>31</v>
      </c>
      <c r="B14" s="37">
        <v>90.608564988730279</v>
      </c>
      <c r="D14" s="36" t="s">
        <v>31</v>
      </c>
      <c r="E14" s="37">
        <v>90.608564988730279</v>
      </c>
      <c r="F14" t="str">
        <f t="shared" si="0"/>
        <v>green</v>
      </c>
    </row>
    <row r="15" spans="1:14" x14ac:dyDescent="0.35">
      <c r="A15" s="36" t="s">
        <v>33</v>
      </c>
      <c r="B15" s="37">
        <v>81.592787377911321</v>
      </c>
      <c r="D15" s="36" t="s">
        <v>33</v>
      </c>
      <c r="E15" s="37">
        <v>81.592787377911321</v>
      </c>
      <c r="F15" t="str">
        <f t="shared" si="0"/>
        <v>green</v>
      </c>
    </row>
    <row r="16" spans="1:14" x14ac:dyDescent="0.35">
      <c r="A16" s="36" t="s">
        <v>35</v>
      </c>
      <c r="B16" s="37">
        <v>92.111194590533458</v>
      </c>
      <c r="D16" s="36" t="s">
        <v>35</v>
      </c>
      <c r="E16" s="37">
        <v>92.111194590533458</v>
      </c>
      <c r="F16" t="str">
        <f t="shared" si="0"/>
        <v>green</v>
      </c>
    </row>
    <row r="17" spans="1:6" x14ac:dyDescent="0.35">
      <c r="A17" s="36" t="s">
        <v>37</v>
      </c>
      <c r="B17" s="37">
        <v>82.344102178812918</v>
      </c>
      <c r="D17" s="36" t="s">
        <v>37</v>
      </c>
      <c r="E17" s="37">
        <v>82.344102178812918</v>
      </c>
      <c r="F17" t="str">
        <f t="shared" si="0"/>
        <v>green</v>
      </c>
    </row>
    <row r="18" spans="1:6" x14ac:dyDescent="0.35">
      <c r="A18" s="36" t="s">
        <v>39</v>
      </c>
      <c r="B18" s="37">
        <v>0.45078888054096367</v>
      </c>
      <c r="D18" s="36" t="s">
        <v>39</v>
      </c>
      <c r="E18" s="37">
        <v>0.45078888054096367</v>
      </c>
      <c r="F18" t="str">
        <f t="shared" si="0"/>
        <v>red</v>
      </c>
    </row>
    <row r="19" spans="1:6" x14ac:dyDescent="0.35">
      <c r="A19" s="36" t="s">
        <v>41</v>
      </c>
      <c r="B19" s="37">
        <v>90.608564988730279</v>
      </c>
      <c r="D19" s="36" t="s">
        <v>41</v>
      </c>
      <c r="E19" s="37">
        <v>90.608564988730279</v>
      </c>
      <c r="F19" t="str">
        <f t="shared" si="0"/>
        <v>green</v>
      </c>
    </row>
    <row r="20" spans="1:6" x14ac:dyDescent="0.35">
      <c r="A20" s="36" t="s">
        <v>43</v>
      </c>
      <c r="B20" s="37">
        <v>96.243425995492117</v>
      </c>
      <c r="D20" s="36" t="s">
        <v>43</v>
      </c>
      <c r="E20" s="37">
        <v>96.243425995492117</v>
      </c>
      <c r="F20" t="str">
        <f t="shared" si="0"/>
        <v>green</v>
      </c>
    </row>
    <row r="21" spans="1:6" x14ac:dyDescent="0.35">
      <c r="A21" s="36" t="s">
        <v>45</v>
      </c>
      <c r="B21" s="37">
        <v>100</v>
      </c>
      <c r="D21" s="36" t="s">
        <v>45</v>
      </c>
      <c r="E21" s="37">
        <v>100</v>
      </c>
      <c r="F21" t="str">
        <f t="shared" si="0"/>
        <v>blue</v>
      </c>
    </row>
    <row r="22" spans="1:6" x14ac:dyDescent="0.35">
      <c r="A22" s="36" t="s">
        <v>47</v>
      </c>
      <c r="B22" s="37">
        <v>77.836213373403439</v>
      </c>
      <c r="D22" s="36" t="s">
        <v>47</v>
      </c>
      <c r="E22" s="37">
        <v>77.836213373403439</v>
      </c>
      <c r="F22" t="str">
        <f t="shared" si="0"/>
        <v>green</v>
      </c>
    </row>
    <row r="23" spans="1:6" x14ac:dyDescent="0.35">
      <c r="A23" s="36" t="s">
        <v>49</v>
      </c>
      <c r="B23" s="37">
        <v>86.1006761833208</v>
      </c>
      <c r="D23" s="36" t="s">
        <v>49</v>
      </c>
      <c r="E23" s="37">
        <v>86.1006761833208</v>
      </c>
      <c r="F23" t="str">
        <f t="shared" si="0"/>
        <v>green</v>
      </c>
    </row>
    <row r="24" spans="1:6" x14ac:dyDescent="0.35">
      <c r="A24" s="36" t="s">
        <v>51</v>
      </c>
      <c r="B24" s="37">
        <v>52.667167543200634</v>
      </c>
      <c r="D24" s="36" t="s">
        <v>51</v>
      </c>
      <c r="E24" s="37">
        <v>52.667167543200634</v>
      </c>
      <c r="F24" t="str">
        <f t="shared" si="0"/>
        <v>yellow</v>
      </c>
    </row>
    <row r="25" spans="1:6" x14ac:dyDescent="0.35">
      <c r="A25" s="36" t="s">
        <v>53</v>
      </c>
      <c r="B25" s="37">
        <v>32.757325319308784</v>
      </c>
      <c r="D25" s="36" t="s">
        <v>53</v>
      </c>
      <c r="E25" s="37">
        <v>32.757325319308784</v>
      </c>
      <c r="F25" t="str">
        <f t="shared" si="0"/>
        <v>red</v>
      </c>
    </row>
    <row r="26" spans="1:6" x14ac:dyDescent="0.35">
      <c r="A26" s="36" t="s">
        <v>55</v>
      </c>
      <c r="B26" s="37">
        <v>97.746055597295296</v>
      </c>
      <c r="D26" s="36" t="s">
        <v>55</v>
      </c>
      <c r="E26" s="37">
        <v>97.746055597295296</v>
      </c>
      <c r="F26" t="str">
        <f t="shared" si="0"/>
        <v>green</v>
      </c>
    </row>
    <row r="27" spans="1:6" x14ac:dyDescent="0.35">
      <c r="A27" s="36" t="s">
        <v>57</v>
      </c>
      <c r="B27" s="37">
        <v>0</v>
      </c>
      <c r="D27" s="36" t="s">
        <v>57</v>
      </c>
      <c r="E27" s="37">
        <v>0</v>
      </c>
      <c r="F27" t="str">
        <f t="shared" si="0"/>
        <v>red</v>
      </c>
    </row>
    <row r="28" spans="1:6" x14ac:dyDescent="0.35">
      <c r="A28" s="36" t="s">
        <v>59</v>
      </c>
      <c r="B28" s="37">
        <v>78.96318557475584</v>
      </c>
      <c r="D28" s="36" t="s">
        <v>59</v>
      </c>
      <c r="E28" s="37">
        <v>78.96318557475584</v>
      </c>
      <c r="F28" t="str">
        <f t="shared" si="0"/>
        <v>green</v>
      </c>
    </row>
    <row r="29" spans="1:6" x14ac:dyDescent="0.35">
      <c r="A29" s="36" t="s">
        <v>61</v>
      </c>
      <c r="B29" s="37">
        <v>65.439519158527418</v>
      </c>
      <c r="D29" s="36" t="s">
        <v>61</v>
      </c>
      <c r="E29" s="37">
        <v>65.439519158527418</v>
      </c>
      <c r="F29" t="str">
        <f t="shared" si="0"/>
        <v>yellow</v>
      </c>
    </row>
    <row r="30" spans="1:6" x14ac:dyDescent="0.35">
      <c r="A30" s="36" t="s">
        <v>63</v>
      </c>
      <c r="B30" s="37">
        <v>97.370398196844462</v>
      </c>
      <c r="D30" s="36" t="s">
        <v>63</v>
      </c>
      <c r="E30" s="37">
        <v>97.370398196844462</v>
      </c>
      <c r="F30" t="str">
        <f t="shared" si="0"/>
        <v>green</v>
      </c>
    </row>
    <row r="31" spans="1:6" x14ac:dyDescent="0.35">
      <c r="A31" s="36" t="s">
        <v>65</v>
      </c>
      <c r="B31" s="37">
        <v>91.359879789631876</v>
      </c>
      <c r="D31" s="36" t="s">
        <v>65</v>
      </c>
      <c r="E31" s="37">
        <v>91.359879789631876</v>
      </c>
      <c r="F31" t="str">
        <f t="shared" si="0"/>
        <v>green</v>
      </c>
    </row>
    <row r="32" spans="1:6" x14ac:dyDescent="0.35">
      <c r="A32" s="36" t="s">
        <v>67</v>
      </c>
      <c r="B32" s="37">
        <v>67.693463561232178</v>
      </c>
      <c r="D32" s="36" t="s">
        <v>67</v>
      </c>
      <c r="E32" s="37">
        <v>67.693463561232178</v>
      </c>
      <c r="F32" t="str">
        <f t="shared" si="0"/>
        <v>yellow</v>
      </c>
    </row>
    <row r="33" spans="1:6" x14ac:dyDescent="0.35">
      <c r="A33" s="36" t="s">
        <v>69</v>
      </c>
      <c r="B33" s="37">
        <v>86.851990984222397</v>
      </c>
      <c r="D33" s="36" t="s">
        <v>69</v>
      </c>
      <c r="E33" s="37">
        <v>86.851990984222397</v>
      </c>
      <c r="F33" t="str">
        <f t="shared" si="0"/>
        <v>green</v>
      </c>
    </row>
    <row r="34" spans="1:6" x14ac:dyDescent="0.35">
      <c r="A34" s="36" t="s">
        <v>71</v>
      </c>
      <c r="B34" s="37">
        <v>93.61382419233658</v>
      </c>
      <c r="D34" s="36" t="s">
        <v>71</v>
      </c>
      <c r="E34" s="37">
        <v>93.61382419233658</v>
      </c>
      <c r="F34" t="str">
        <f t="shared" si="0"/>
        <v>green</v>
      </c>
    </row>
    <row r="35" spans="1:6" x14ac:dyDescent="0.35">
      <c r="A35" s="36" t="s">
        <v>73</v>
      </c>
      <c r="B35" s="37">
        <v>76.70924117205108</v>
      </c>
      <c r="D35" s="36" t="s">
        <v>73</v>
      </c>
      <c r="E35" s="37">
        <v>76.70924117205108</v>
      </c>
      <c r="F35" t="str">
        <f t="shared" si="0"/>
        <v>green</v>
      </c>
    </row>
    <row r="36" spans="1:6" x14ac:dyDescent="0.35">
      <c r="A36" s="36" t="s">
        <v>75</v>
      </c>
      <c r="B36" s="37">
        <v>22.990232907588293</v>
      </c>
      <c r="D36" s="36" t="s">
        <v>75</v>
      </c>
      <c r="E36" s="37">
        <v>22.990232907588293</v>
      </c>
      <c r="F36" t="str">
        <f t="shared" si="0"/>
        <v>red</v>
      </c>
    </row>
    <row r="37" spans="1:6" x14ac:dyDescent="0.35">
      <c r="A37" s="36" t="s">
        <v>77</v>
      </c>
      <c r="B37" s="37">
        <v>69.57175056348612</v>
      </c>
      <c r="D37" s="36" t="s">
        <v>77</v>
      </c>
      <c r="E37" s="37">
        <v>69.57175056348612</v>
      </c>
      <c r="F37" t="str">
        <f t="shared" si="0"/>
        <v>green</v>
      </c>
    </row>
    <row r="38" spans="1:6" x14ac:dyDescent="0.35">
      <c r="A38" s="36" t="s">
        <v>79</v>
      </c>
      <c r="B38" s="37">
        <v>93.238166791885817</v>
      </c>
      <c r="D38" s="36" t="s">
        <v>79</v>
      </c>
      <c r="E38" s="37">
        <v>93.238166791885817</v>
      </c>
      <c r="F38" t="str">
        <f t="shared" si="0"/>
        <v>green</v>
      </c>
    </row>
    <row r="39" spans="1:6" x14ac:dyDescent="0.35">
      <c r="A39" s="36" t="s">
        <v>135</v>
      </c>
      <c r="B39">
        <v>2597.9714500375662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99"/>
  <sheetViews>
    <sheetView workbookViewId="0">
      <selection sqref="A1:XFD1048576"/>
    </sheetView>
  </sheetViews>
  <sheetFormatPr defaultColWidth="14.453125" defaultRowHeight="15" customHeight="1" x14ac:dyDescent="0.35"/>
  <cols>
    <col min="1" max="1" width="11.08984375" customWidth="1"/>
    <col min="2" max="2" width="23.453125" customWidth="1"/>
    <col min="3" max="3" width="8" customWidth="1"/>
    <col min="4" max="4" width="30" customWidth="1"/>
    <col min="5" max="5" width="8.453125" customWidth="1"/>
    <col min="6" max="6" width="13.08984375" customWidth="1"/>
    <col min="7" max="7" width="12" customWidth="1"/>
    <col min="8" max="24" width="8" customWidth="1"/>
  </cols>
  <sheetData>
    <row r="1" spans="1:24" ht="14.5" x14ac:dyDescent="0.35">
      <c r="A1" s="1" t="s">
        <v>0</v>
      </c>
      <c r="B1" s="1" t="s">
        <v>1</v>
      </c>
      <c r="C1" s="1" t="s">
        <v>2</v>
      </c>
      <c r="D1" s="2" t="s">
        <v>118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4" t="s">
        <v>7</v>
      </c>
      <c r="B2" s="4" t="s">
        <v>8</v>
      </c>
      <c r="C2" s="4" t="s">
        <v>9</v>
      </c>
      <c r="D2" s="5">
        <v>97.4</v>
      </c>
      <c r="E2" s="4">
        <v>100</v>
      </c>
      <c r="F2" s="6">
        <f t="shared" ref="F2:F106" si="0">PERCENTILE(D$2:D$106,0.025)</f>
        <v>73.38</v>
      </c>
      <c r="G2" s="6">
        <f t="shared" ref="G2:G44" si="1">((D2-F2)/(E2-F2))*100</f>
        <v>90.232907588279517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4.5" x14ac:dyDescent="0.35">
      <c r="A3" s="4" t="s">
        <v>7</v>
      </c>
      <c r="B3" s="4" t="s">
        <v>8</v>
      </c>
      <c r="C3" s="4" t="s">
        <v>10</v>
      </c>
      <c r="D3" s="5">
        <v>97.8</v>
      </c>
      <c r="E3" s="4">
        <v>100</v>
      </c>
      <c r="F3" s="6">
        <f t="shared" si="0"/>
        <v>73.38</v>
      </c>
      <c r="G3" s="6">
        <f t="shared" si="1"/>
        <v>91.735537190082638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4.5" x14ac:dyDescent="0.35">
      <c r="A4" s="4" t="s">
        <v>7</v>
      </c>
      <c r="B4" s="4" t="s">
        <v>8</v>
      </c>
      <c r="C4" s="4" t="s">
        <v>11</v>
      </c>
      <c r="D4" s="5">
        <v>96.9</v>
      </c>
      <c r="E4" s="4">
        <v>100</v>
      </c>
      <c r="F4" s="6">
        <f t="shared" si="0"/>
        <v>73.38</v>
      </c>
      <c r="G4" s="6">
        <f t="shared" si="1"/>
        <v>88.354620586025561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5" x14ac:dyDescent="0.35">
      <c r="A5" s="4" t="s">
        <v>12</v>
      </c>
      <c r="B5" s="4" t="s">
        <v>13</v>
      </c>
      <c r="C5" s="4" t="s">
        <v>9</v>
      </c>
      <c r="D5" s="5">
        <v>92.2</v>
      </c>
      <c r="E5" s="4">
        <v>100</v>
      </c>
      <c r="F5" s="6">
        <f t="shared" si="0"/>
        <v>73.38</v>
      </c>
      <c r="G5" s="6">
        <f t="shared" si="1"/>
        <v>70.698722764838479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4.5" x14ac:dyDescent="0.35">
      <c r="A6" s="4" t="s">
        <v>12</v>
      </c>
      <c r="B6" s="4" t="s">
        <v>13</v>
      </c>
      <c r="C6" s="4" t="s">
        <v>10</v>
      </c>
      <c r="D6" s="5">
        <v>91.6</v>
      </c>
      <c r="E6" s="4">
        <v>100</v>
      </c>
      <c r="F6" s="6">
        <f t="shared" si="0"/>
        <v>73.38</v>
      </c>
      <c r="G6" s="6">
        <f t="shared" si="1"/>
        <v>68.444778362133718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4.5" x14ac:dyDescent="0.35">
      <c r="A7" s="4" t="s">
        <v>12</v>
      </c>
      <c r="B7" s="4" t="s">
        <v>13</v>
      </c>
      <c r="C7" s="4" t="s">
        <v>11</v>
      </c>
      <c r="D7" s="5">
        <v>93.8</v>
      </c>
      <c r="E7" s="4">
        <v>100</v>
      </c>
      <c r="F7" s="6">
        <f t="shared" si="0"/>
        <v>73.38</v>
      </c>
      <c r="G7" s="6">
        <f t="shared" si="1"/>
        <v>76.70924117205108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4.5" x14ac:dyDescent="0.35">
      <c r="A8" s="4" t="s">
        <v>14</v>
      </c>
      <c r="B8" s="4" t="s">
        <v>15</v>
      </c>
      <c r="C8" s="4" t="s">
        <v>9</v>
      </c>
      <c r="D8" s="5">
        <v>87.7</v>
      </c>
      <c r="E8" s="4">
        <v>100</v>
      </c>
      <c r="F8" s="6">
        <f t="shared" si="0"/>
        <v>73.38</v>
      </c>
      <c r="G8" s="6">
        <f t="shared" si="1"/>
        <v>53.794139744552979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4.5" x14ac:dyDescent="0.35">
      <c r="A9" s="4" t="s">
        <v>14</v>
      </c>
      <c r="B9" s="4" t="s">
        <v>15</v>
      </c>
      <c r="C9" s="4" t="s">
        <v>10</v>
      </c>
      <c r="D9" s="5">
        <v>87.4</v>
      </c>
      <c r="E9" s="4">
        <v>100</v>
      </c>
      <c r="F9" s="6">
        <f t="shared" si="0"/>
        <v>73.38</v>
      </c>
      <c r="G9" s="6">
        <f t="shared" si="1"/>
        <v>52.667167543200634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4.5" x14ac:dyDescent="0.35">
      <c r="A10" s="4" t="s">
        <v>14</v>
      </c>
      <c r="B10" s="4" t="s">
        <v>15</v>
      </c>
      <c r="C10" s="4" t="s">
        <v>11</v>
      </c>
      <c r="D10" s="5">
        <v>89.7</v>
      </c>
      <c r="E10" s="4">
        <v>100</v>
      </c>
      <c r="F10" s="6">
        <f t="shared" si="0"/>
        <v>73.38</v>
      </c>
      <c r="G10" s="6">
        <f t="shared" si="1"/>
        <v>61.307287753568765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4.5" x14ac:dyDescent="0.35">
      <c r="A11" s="4" t="s">
        <v>16</v>
      </c>
      <c r="B11" s="4" t="s">
        <v>17</v>
      </c>
      <c r="C11" s="4" t="s">
        <v>9</v>
      </c>
      <c r="D11" s="5">
        <v>96.3</v>
      </c>
      <c r="E11" s="4">
        <v>100</v>
      </c>
      <c r="F11" s="6">
        <f t="shared" si="0"/>
        <v>73.38</v>
      </c>
      <c r="G11" s="6">
        <f t="shared" si="1"/>
        <v>86.1006761833208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4.5" x14ac:dyDescent="0.35">
      <c r="A12" s="4" t="s">
        <v>16</v>
      </c>
      <c r="B12" s="4" t="s">
        <v>17</v>
      </c>
      <c r="C12" s="4" t="s">
        <v>10</v>
      </c>
      <c r="D12" s="5">
        <v>96.2</v>
      </c>
      <c r="E12" s="4">
        <v>100</v>
      </c>
      <c r="F12" s="6">
        <f t="shared" si="0"/>
        <v>73.38</v>
      </c>
      <c r="G12" s="6">
        <f t="shared" si="1"/>
        <v>85.725018782870038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4.5" x14ac:dyDescent="0.35">
      <c r="A13" s="4" t="s">
        <v>16</v>
      </c>
      <c r="B13" s="4" t="s">
        <v>17</v>
      </c>
      <c r="C13" s="4" t="s">
        <v>11</v>
      </c>
      <c r="D13" s="5">
        <v>97</v>
      </c>
      <c r="E13" s="4">
        <v>100</v>
      </c>
      <c r="F13" s="6">
        <f t="shared" si="0"/>
        <v>73.38</v>
      </c>
      <c r="G13" s="6">
        <f t="shared" si="1"/>
        <v>88.730277986476338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4.5" x14ac:dyDescent="0.35">
      <c r="A14" s="4" t="s">
        <v>18</v>
      </c>
      <c r="B14" s="4" t="s">
        <v>19</v>
      </c>
      <c r="C14" s="4" t="s">
        <v>9</v>
      </c>
      <c r="D14" s="5">
        <v>75.599999999999994</v>
      </c>
      <c r="E14" s="4">
        <v>100</v>
      </c>
      <c r="F14" s="6">
        <f t="shared" si="0"/>
        <v>73.38</v>
      </c>
      <c r="G14" s="6">
        <f t="shared" si="1"/>
        <v>8.3395942900075077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4.5" x14ac:dyDescent="0.35">
      <c r="A15" s="4" t="s">
        <v>18</v>
      </c>
      <c r="B15" s="4" t="s">
        <v>19</v>
      </c>
      <c r="C15" s="4" t="s">
        <v>10</v>
      </c>
      <c r="D15" s="5">
        <v>75.7</v>
      </c>
      <c r="E15" s="4">
        <v>100</v>
      </c>
      <c r="F15" s="6">
        <f t="shared" si="0"/>
        <v>73.38</v>
      </c>
      <c r="G15" s="6">
        <f t="shared" si="1"/>
        <v>8.715251690458329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4.5" x14ac:dyDescent="0.35">
      <c r="A16" s="4" t="s">
        <v>18</v>
      </c>
      <c r="B16" s="4" t="s">
        <v>19</v>
      </c>
      <c r="C16" s="4" t="s">
        <v>11</v>
      </c>
      <c r="D16" s="5">
        <v>75.400000000000006</v>
      </c>
      <c r="E16" s="4">
        <v>100</v>
      </c>
      <c r="F16" s="6">
        <f t="shared" si="0"/>
        <v>73.38</v>
      </c>
      <c r="G16" s="6">
        <f t="shared" si="1"/>
        <v>7.5882794891059726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4.5" x14ac:dyDescent="0.35">
      <c r="A17" s="4" t="s">
        <v>20</v>
      </c>
      <c r="B17" s="4" t="s">
        <v>21</v>
      </c>
      <c r="C17" s="4" t="s">
        <v>9</v>
      </c>
      <c r="D17" s="5">
        <v>97.6</v>
      </c>
      <c r="E17" s="4">
        <v>100</v>
      </c>
      <c r="F17" s="6">
        <f t="shared" si="0"/>
        <v>73.38</v>
      </c>
      <c r="G17" s="6">
        <f t="shared" si="1"/>
        <v>90.984222389181042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4.5" x14ac:dyDescent="0.35">
      <c r="A18" s="4" t="s">
        <v>20</v>
      </c>
      <c r="B18" s="4" t="s">
        <v>21</v>
      </c>
      <c r="C18" s="4" t="s">
        <v>10</v>
      </c>
      <c r="D18" s="5">
        <v>98</v>
      </c>
      <c r="E18" s="4">
        <v>100</v>
      </c>
      <c r="F18" s="6">
        <f t="shared" si="0"/>
        <v>73.38</v>
      </c>
      <c r="G18" s="6">
        <f t="shared" si="1"/>
        <v>92.486851990984221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4.5" x14ac:dyDescent="0.35">
      <c r="A19" s="4" t="s">
        <v>20</v>
      </c>
      <c r="B19" s="4" t="s">
        <v>21</v>
      </c>
      <c r="C19" s="4" t="s">
        <v>11</v>
      </c>
      <c r="D19" s="5">
        <v>98</v>
      </c>
      <c r="E19" s="4">
        <v>100</v>
      </c>
      <c r="F19" s="6">
        <f t="shared" si="0"/>
        <v>73.38</v>
      </c>
      <c r="G19" s="6">
        <f t="shared" si="1"/>
        <v>92.486851990984221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customHeight="1" x14ac:dyDescent="0.35">
      <c r="A20" s="4" t="s">
        <v>22</v>
      </c>
      <c r="B20" s="4" t="s">
        <v>23</v>
      </c>
      <c r="C20" s="4" t="s">
        <v>9</v>
      </c>
      <c r="D20" s="5">
        <v>96.6</v>
      </c>
      <c r="E20" s="4">
        <v>100</v>
      </c>
      <c r="F20" s="6">
        <f t="shared" si="0"/>
        <v>73.38</v>
      </c>
      <c r="G20" s="6">
        <f t="shared" si="1"/>
        <v>87.227648384673159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customHeight="1" x14ac:dyDescent="0.35">
      <c r="A21" s="4" t="s">
        <v>22</v>
      </c>
      <c r="B21" s="4" t="s">
        <v>23</v>
      </c>
      <c r="C21" s="4" t="s">
        <v>10</v>
      </c>
      <c r="D21" s="5">
        <v>96.4</v>
      </c>
      <c r="E21" s="4">
        <v>100</v>
      </c>
      <c r="F21" s="6">
        <f t="shared" si="0"/>
        <v>73.38</v>
      </c>
      <c r="G21" s="6">
        <f t="shared" si="1"/>
        <v>86.47633358377162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customHeight="1" x14ac:dyDescent="0.35">
      <c r="A22" s="4" t="s">
        <v>22</v>
      </c>
      <c r="B22" s="4" t="s">
        <v>23</v>
      </c>
      <c r="C22" s="4" t="s">
        <v>11</v>
      </c>
      <c r="D22" s="5">
        <v>97.3</v>
      </c>
      <c r="E22" s="4">
        <v>100</v>
      </c>
      <c r="F22" s="6">
        <f t="shared" si="0"/>
        <v>73.38</v>
      </c>
      <c r="G22" s="6">
        <f t="shared" si="1"/>
        <v>89.857250187828697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customHeight="1" x14ac:dyDescent="0.35">
      <c r="A23" s="4" t="s">
        <v>24</v>
      </c>
      <c r="B23" s="4" t="s">
        <v>25</v>
      </c>
      <c r="C23" s="4" t="s">
        <v>9</v>
      </c>
      <c r="D23" s="5">
        <v>98.1</v>
      </c>
      <c r="E23" s="4">
        <v>100</v>
      </c>
      <c r="F23" s="6">
        <f t="shared" si="0"/>
        <v>73.38</v>
      </c>
      <c r="G23" s="6">
        <f t="shared" si="1"/>
        <v>92.862509391434983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customHeight="1" x14ac:dyDescent="0.35">
      <c r="A24" s="4" t="s">
        <v>24</v>
      </c>
      <c r="B24" s="4" t="s">
        <v>25</v>
      </c>
      <c r="C24" s="4" t="s">
        <v>10</v>
      </c>
      <c r="D24" s="5">
        <v>99.5</v>
      </c>
      <c r="E24" s="4">
        <v>100</v>
      </c>
      <c r="F24" s="6">
        <f t="shared" si="0"/>
        <v>73.38</v>
      </c>
      <c r="G24" s="6">
        <f t="shared" si="1"/>
        <v>98.121712997746059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customHeight="1" x14ac:dyDescent="0.35">
      <c r="A25" s="4" t="s">
        <v>24</v>
      </c>
      <c r="B25" s="4" t="s">
        <v>25</v>
      </c>
      <c r="C25" s="4" t="s">
        <v>11</v>
      </c>
      <c r="D25" s="5">
        <v>96.6</v>
      </c>
      <c r="E25" s="4">
        <v>100</v>
      </c>
      <c r="F25" s="6">
        <f t="shared" si="0"/>
        <v>73.38</v>
      </c>
      <c r="G25" s="6">
        <f t="shared" si="1"/>
        <v>87.227648384673159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customHeight="1" x14ac:dyDescent="0.35">
      <c r="A26" s="4" t="s">
        <v>26</v>
      </c>
      <c r="B26" s="4" t="s">
        <v>27</v>
      </c>
      <c r="C26" s="4" t="s">
        <v>9</v>
      </c>
      <c r="D26" s="5">
        <v>98.1</v>
      </c>
      <c r="E26" s="4">
        <v>100</v>
      </c>
      <c r="F26" s="6">
        <f t="shared" si="0"/>
        <v>73.38</v>
      </c>
      <c r="G26" s="6">
        <f t="shared" si="1"/>
        <v>92.862509391434983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customHeight="1" x14ac:dyDescent="0.35">
      <c r="A27" s="4" t="s">
        <v>26</v>
      </c>
      <c r="B27" s="4" t="s">
        <v>27</v>
      </c>
      <c r="C27" s="4" t="s">
        <v>10</v>
      </c>
      <c r="D27" s="5">
        <v>99.5</v>
      </c>
      <c r="E27" s="4">
        <v>100</v>
      </c>
      <c r="F27" s="6">
        <f t="shared" si="0"/>
        <v>73.38</v>
      </c>
      <c r="G27" s="6">
        <f t="shared" si="1"/>
        <v>98.121712997746059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customHeight="1" x14ac:dyDescent="0.35">
      <c r="A28" s="4" t="s">
        <v>26</v>
      </c>
      <c r="B28" s="4" t="s">
        <v>27</v>
      </c>
      <c r="C28" s="4" t="s">
        <v>11</v>
      </c>
      <c r="D28" s="5">
        <v>96.6</v>
      </c>
      <c r="E28" s="4">
        <v>100</v>
      </c>
      <c r="F28" s="6">
        <f t="shared" si="0"/>
        <v>73.38</v>
      </c>
      <c r="G28" s="6">
        <f t="shared" si="1"/>
        <v>87.227648384673159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customHeight="1" x14ac:dyDescent="0.35">
      <c r="A29" s="4" t="s">
        <v>28</v>
      </c>
      <c r="B29" s="4" t="s">
        <v>29</v>
      </c>
      <c r="C29" s="4" t="s">
        <v>9</v>
      </c>
      <c r="D29" s="5">
        <v>100</v>
      </c>
      <c r="E29" s="4">
        <v>100</v>
      </c>
      <c r="F29" s="6">
        <f t="shared" si="0"/>
        <v>73.38</v>
      </c>
      <c r="G29" s="6">
        <f t="shared" si="1"/>
        <v>100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customHeight="1" x14ac:dyDescent="0.35">
      <c r="A30" s="4" t="s">
        <v>28</v>
      </c>
      <c r="B30" s="4" t="s">
        <v>29</v>
      </c>
      <c r="C30" s="4" t="s">
        <v>10</v>
      </c>
      <c r="D30" s="5">
        <v>100</v>
      </c>
      <c r="E30" s="4">
        <v>100</v>
      </c>
      <c r="F30" s="6">
        <f t="shared" si="0"/>
        <v>73.38</v>
      </c>
      <c r="G30" s="6">
        <f t="shared" si="1"/>
        <v>100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customHeight="1" x14ac:dyDescent="0.35">
      <c r="A31" s="4" t="s">
        <v>28</v>
      </c>
      <c r="B31" s="4" t="s">
        <v>29</v>
      </c>
      <c r="C31" s="4" t="s">
        <v>11</v>
      </c>
      <c r="D31" s="5">
        <v>100</v>
      </c>
      <c r="E31" s="4">
        <v>100</v>
      </c>
      <c r="F31" s="6">
        <f t="shared" si="0"/>
        <v>73.38</v>
      </c>
      <c r="G31" s="6">
        <f t="shared" si="1"/>
        <v>100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customHeight="1" x14ac:dyDescent="0.35">
      <c r="A32" s="4" t="s">
        <v>30</v>
      </c>
      <c r="B32" s="4" t="s">
        <v>31</v>
      </c>
      <c r="C32" s="4" t="s">
        <v>9</v>
      </c>
      <c r="D32" s="5">
        <v>97.5</v>
      </c>
      <c r="E32" s="4">
        <v>100</v>
      </c>
      <c r="F32" s="6">
        <f t="shared" si="0"/>
        <v>73.38</v>
      </c>
      <c r="G32" s="6">
        <f t="shared" si="1"/>
        <v>90.608564988730279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customHeight="1" x14ac:dyDescent="0.35">
      <c r="A33" s="4" t="s">
        <v>30</v>
      </c>
      <c r="B33" s="4" t="s">
        <v>31</v>
      </c>
      <c r="C33" s="4" t="s">
        <v>10</v>
      </c>
      <c r="D33" s="5">
        <v>96.7</v>
      </c>
      <c r="E33" s="4">
        <v>100</v>
      </c>
      <c r="F33" s="6">
        <f t="shared" si="0"/>
        <v>73.38</v>
      </c>
      <c r="G33" s="6">
        <f t="shared" si="1"/>
        <v>87.603305785123979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customHeight="1" x14ac:dyDescent="0.35">
      <c r="A34" s="4" t="s">
        <v>30</v>
      </c>
      <c r="B34" s="4" t="s">
        <v>31</v>
      </c>
      <c r="C34" s="4" t="s">
        <v>11</v>
      </c>
      <c r="D34" s="5">
        <v>98.7</v>
      </c>
      <c r="E34" s="4">
        <v>100</v>
      </c>
      <c r="F34" s="6">
        <f t="shared" si="0"/>
        <v>73.38</v>
      </c>
      <c r="G34" s="6">
        <f t="shared" si="1"/>
        <v>95.116453794139758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customHeight="1" x14ac:dyDescent="0.35">
      <c r="A35" s="4" t="s">
        <v>32</v>
      </c>
      <c r="B35" s="4" t="s">
        <v>33</v>
      </c>
      <c r="C35" s="4" t="s">
        <v>9</v>
      </c>
      <c r="D35" s="5">
        <v>95.1</v>
      </c>
      <c r="E35" s="4">
        <v>100</v>
      </c>
      <c r="F35" s="6">
        <f t="shared" si="0"/>
        <v>73.38</v>
      </c>
      <c r="G35" s="6">
        <f t="shared" si="1"/>
        <v>81.592787377911321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customHeight="1" x14ac:dyDescent="0.35">
      <c r="A36" s="4" t="s">
        <v>32</v>
      </c>
      <c r="B36" s="4" t="s">
        <v>33</v>
      </c>
      <c r="C36" s="4" t="s">
        <v>10</v>
      </c>
      <c r="D36" s="5">
        <v>94.9</v>
      </c>
      <c r="E36" s="4">
        <v>100</v>
      </c>
      <c r="F36" s="6">
        <f t="shared" si="0"/>
        <v>73.38</v>
      </c>
      <c r="G36" s="6">
        <f t="shared" si="1"/>
        <v>80.841472577009782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customHeight="1" x14ac:dyDescent="0.35">
      <c r="A37" s="4" t="s">
        <v>32</v>
      </c>
      <c r="B37" s="4" t="s">
        <v>33</v>
      </c>
      <c r="C37" s="4" t="s">
        <v>11</v>
      </c>
      <c r="D37" s="5">
        <v>95.7</v>
      </c>
      <c r="E37" s="4">
        <v>100</v>
      </c>
      <c r="F37" s="6">
        <f t="shared" si="0"/>
        <v>73.38</v>
      </c>
      <c r="G37" s="6">
        <f t="shared" si="1"/>
        <v>83.846731780616096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customHeight="1" x14ac:dyDescent="0.35">
      <c r="A38" s="4" t="s">
        <v>34</v>
      </c>
      <c r="B38" s="4" t="s">
        <v>35</v>
      </c>
      <c r="C38" s="4" t="s">
        <v>9</v>
      </c>
      <c r="D38" s="5">
        <v>97.9</v>
      </c>
      <c r="E38" s="4">
        <v>100</v>
      </c>
      <c r="F38" s="6">
        <f t="shared" si="0"/>
        <v>73.38</v>
      </c>
      <c r="G38" s="6">
        <f t="shared" si="1"/>
        <v>92.111194590533458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customHeight="1" x14ac:dyDescent="0.35">
      <c r="A39" s="4" t="s">
        <v>34</v>
      </c>
      <c r="B39" s="4" t="s">
        <v>35</v>
      </c>
      <c r="C39" s="4" t="s">
        <v>10</v>
      </c>
      <c r="D39" s="5">
        <v>97.9</v>
      </c>
      <c r="E39" s="4">
        <v>100</v>
      </c>
      <c r="F39" s="6">
        <f t="shared" si="0"/>
        <v>73.38</v>
      </c>
      <c r="G39" s="6">
        <f t="shared" si="1"/>
        <v>92.111194590533458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customHeight="1" x14ac:dyDescent="0.35">
      <c r="A40" s="4" t="s">
        <v>34</v>
      </c>
      <c r="B40" s="4" t="s">
        <v>35</v>
      </c>
      <c r="C40" s="4" t="s">
        <v>11</v>
      </c>
      <c r="D40" s="5">
        <v>97.9</v>
      </c>
      <c r="E40" s="4">
        <v>100</v>
      </c>
      <c r="F40" s="6">
        <f t="shared" si="0"/>
        <v>73.38</v>
      </c>
      <c r="G40" s="6">
        <f t="shared" si="1"/>
        <v>92.111194590533458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customHeight="1" x14ac:dyDescent="0.35">
      <c r="A41" s="4" t="s">
        <v>36</v>
      </c>
      <c r="B41" s="4" t="s">
        <v>37</v>
      </c>
      <c r="C41" s="4" t="s">
        <v>9</v>
      </c>
      <c r="D41" s="5">
        <v>95.3</v>
      </c>
      <c r="E41" s="4">
        <v>100</v>
      </c>
      <c r="F41" s="6">
        <f t="shared" si="0"/>
        <v>73.38</v>
      </c>
      <c r="G41" s="6">
        <f t="shared" si="1"/>
        <v>82.344102178812918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customHeight="1" x14ac:dyDescent="0.35">
      <c r="A42" s="4" t="s">
        <v>36</v>
      </c>
      <c r="B42" s="4" t="s">
        <v>37</v>
      </c>
      <c r="C42" s="4" t="s">
        <v>10</v>
      </c>
      <c r="D42" s="5">
        <v>94.6</v>
      </c>
      <c r="E42" s="4">
        <v>100</v>
      </c>
      <c r="F42" s="6">
        <f t="shared" si="0"/>
        <v>73.38</v>
      </c>
      <c r="G42" s="6">
        <f t="shared" si="1"/>
        <v>79.71450037565738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customHeight="1" x14ac:dyDescent="0.35">
      <c r="A43" s="4" t="s">
        <v>36</v>
      </c>
      <c r="B43" s="4" t="s">
        <v>37</v>
      </c>
      <c r="C43" s="4" t="s">
        <v>11</v>
      </c>
      <c r="D43" s="5">
        <v>97.8</v>
      </c>
      <c r="E43" s="4">
        <v>100</v>
      </c>
      <c r="F43" s="6">
        <f t="shared" si="0"/>
        <v>73.38</v>
      </c>
      <c r="G43" s="6">
        <f t="shared" si="1"/>
        <v>91.735537190082638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customHeight="1" x14ac:dyDescent="0.35">
      <c r="A44" s="4" t="s">
        <v>38</v>
      </c>
      <c r="B44" s="4" t="s">
        <v>39</v>
      </c>
      <c r="C44" s="4" t="s">
        <v>9</v>
      </c>
      <c r="D44" s="5">
        <v>73.5</v>
      </c>
      <c r="E44" s="4">
        <v>100</v>
      </c>
      <c r="F44" s="6">
        <f t="shared" si="0"/>
        <v>73.38</v>
      </c>
      <c r="G44" s="6">
        <f t="shared" si="1"/>
        <v>0.45078888054096367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customHeight="1" x14ac:dyDescent="0.35">
      <c r="A45" s="4" t="s">
        <v>38</v>
      </c>
      <c r="B45" s="4" t="s">
        <v>39</v>
      </c>
      <c r="C45" s="4" t="s">
        <v>10</v>
      </c>
      <c r="D45" s="5">
        <v>71.400000000000006</v>
      </c>
      <c r="E45" s="4">
        <v>100</v>
      </c>
      <c r="F45" s="6">
        <f t="shared" si="0"/>
        <v>73.38</v>
      </c>
      <c r="G45" s="6">
        <v>0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customHeight="1" x14ac:dyDescent="0.35">
      <c r="A46" s="4" t="s">
        <v>38</v>
      </c>
      <c r="B46" s="4" t="s">
        <v>39</v>
      </c>
      <c r="C46" s="4" t="s">
        <v>11</v>
      </c>
      <c r="D46" s="5">
        <v>83.8</v>
      </c>
      <c r="E46" s="4">
        <v>100</v>
      </c>
      <c r="F46" s="6">
        <f t="shared" si="0"/>
        <v>73.38</v>
      </c>
      <c r="G46" s="6">
        <f t="shared" ref="G46:G70" si="2">((D46-F46)/(E46-F46))*100</f>
        <v>39.143501126972204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customHeight="1" x14ac:dyDescent="0.35">
      <c r="A47" s="4" t="s">
        <v>40</v>
      </c>
      <c r="B47" s="4" t="s">
        <v>41</v>
      </c>
      <c r="C47" s="4" t="s">
        <v>9</v>
      </c>
      <c r="D47" s="5">
        <v>97.5</v>
      </c>
      <c r="E47" s="4">
        <v>100</v>
      </c>
      <c r="F47" s="6">
        <f t="shared" si="0"/>
        <v>73.38</v>
      </c>
      <c r="G47" s="6">
        <f t="shared" si="2"/>
        <v>90.608564988730279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customHeight="1" x14ac:dyDescent="0.35">
      <c r="A48" s="4" t="s">
        <v>40</v>
      </c>
      <c r="B48" s="4" t="s">
        <v>41</v>
      </c>
      <c r="C48" s="4" t="s">
        <v>10</v>
      </c>
      <c r="D48" s="5">
        <v>96.8</v>
      </c>
      <c r="E48" s="4">
        <v>100</v>
      </c>
      <c r="F48" s="6">
        <f t="shared" si="0"/>
        <v>73.38</v>
      </c>
      <c r="G48" s="6">
        <f t="shared" si="2"/>
        <v>87.978963185574742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customHeight="1" x14ac:dyDescent="0.35">
      <c r="A49" s="4" t="s">
        <v>40</v>
      </c>
      <c r="B49" s="4" t="s">
        <v>41</v>
      </c>
      <c r="C49" s="4" t="s">
        <v>11</v>
      </c>
      <c r="D49" s="5">
        <v>98.8</v>
      </c>
      <c r="E49" s="4">
        <v>100</v>
      </c>
      <c r="F49" s="6">
        <f t="shared" si="0"/>
        <v>73.38</v>
      </c>
      <c r="G49" s="6">
        <f t="shared" si="2"/>
        <v>95.492111194590521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customHeight="1" x14ac:dyDescent="0.35">
      <c r="A50" s="4" t="s">
        <v>42</v>
      </c>
      <c r="B50" s="4" t="s">
        <v>43</v>
      </c>
      <c r="C50" s="4" t="s">
        <v>9</v>
      </c>
      <c r="D50" s="5">
        <v>99</v>
      </c>
      <c r="E50" s="4">
        <v>100</v>
      </c>
      <c r="F50" s="6">
        <f t="shared" si="0"/>
        <v>73.38</v>
      </c>
      <c r="G50" s="6">
        <f t="shared" si="2"/>
        <v>96.243425995492117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customHeight="1" x14ac:dyDescent="0.35">
      <c r="A51" s="4" t="s">
        <v>42</v>
      </c>
      <c r="B51" s="4" t="s">
        <v>43</v>
      </c>
      <c r="C51" s="4" t="s">
        <v>10</v>
      </c>
      <c r="D51" s="5">
        <v>98.5</v>
      </c>
      <c r="E51" s="4">
        <v>100</v>
      </c>
      <c r="F51" s="6">
        <f t="shared" si="0"/>
        <v>73.38</v>
      </c>
      <c r="G51" s="6">
        <f t="shared" si="2"/>
        <v>94.365138993238162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customHeight="1" x14ac:dyDescent="0.35">
      <c r="A52" s="4" t="s">
        <v>42</v>
      </c>
      <c r="B52" s="4" t="s">
        <v>43</v>
      </c>
      <c r="C52" s="4" t="s">
        <v>11</v>
      </c>
      <c r="D52" s="5">
        <v>99.5</v>
      </c>
      <c r="E52" s="4">
        <v>100</v>
      </c>
      <c r="F52" s="6">
        <f t="shared" si="0"/>
        <v>73.38</v>
      </c>
      <c r="G52" s="6">
        <f t="shared" si="2"/>
        <v>98.121712997746059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customHeight="1" x14ac:dyDescent="0.35">
      <c r="A53" s="4" t="s">
        <v>44</v>
      </c>
      <c r="B53" s="4" t="s">
        <v>45</v>
      </c>
      <c r="C53" s="4" t="s">
        <v>9</v>
      </c>
      <c r="D53" s="5">
        <v>100</v>
      </c>
      <c r="E53" s="4">
        <v>100</v>
      </c>
      <c r="F53" s="6">
        <f t="shared" si="0"/>
        <v>73.38</v>
      </c>
      <c r="G53" s="6">
        <f t="shared" si="2"/>
        <v>100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customHeight="1" x14ac:dyDescent="0.35">
      <c r="A54" s="4" t="s">
        <v>44</v>
      </c>
      <c r="B54" s="4" t="s">
        <v>45</v>
      </c>
      <c r="C54" s="4" t="s">
        <v>10</v>
      </c>
      <c r="D54" s="5">
        <v>100</v>
      </c>
      <c r="E54" s="4">
        <v>100</v>
      </c>
      <c r="F54" s="6">
        <f t="shared" si="0"/>
        <v>73.38</v>
      </c>
      <c r="G54" s="6">
        <f t="shared" si="2"/>
        <v>100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customHeight="1" x14ac:dyDescent="0.35">
      <c r="A55" s="4" t="s">
        <v>44</v>
      </c>
      <c r="B55" s="4" t="s">
        <v>45</v>
      </c>
      <c r="C55" s="4" t="s">
        <v>11</v>
      </c>
      <c r="D55" s="5">
        <v>100</v>
      </c>
      <c r="E55" s="4">
        <v>100</v>
      </c>
      <c r="F55" s="6">
        <f t="shared" si="0"/>
        <v>73.38</v>
      </c>
      <c r="G55" s="6">
        <f t="shared" si="2"/>
        <v>100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customHeight="1" x14ac:dyDescent="0.35">
      <c r="A56" s="4" t="s">
        <v>46</v>
      </c>
      <c r="B56" s="4" t="s">
        <v>47</v>
      </c>
      <c r="C56" s="4" t="s">
        <v>9</v>
      </c>
      <c r="D56" s="5">
        <v>94.1</v>
      </c>
      <c r="E56" s="4">
        <v>100</v>
      </c>
      <c r="F56" s="6">
        <f t="shared" si="0"/>
        <v>73.38</v>
      </c>
      <c r="G56" s="6">
        <f t="shared" si="2"/>
        <v>77.836213373403439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customHeight="1" x14ac:dyDescent="0.35">
      <c r="A57" s="4" t="s">
        <v>46</v>
      </c>
      <c r="B57" s="4" t="s">
        <v>47</v>
      </c>
      <c r="C57" s="4" t="s">
        <v>10</v>
      </c>
      <c r="D57" s="5">
        <v>93.7</v>
      </c>
      <c r="E57" s="4">
        <v>100</v>
      </c>
      <c r="F57" s="6">
        <f t="shared" si="0"/>
        <v>73.38</v>
      </c>
      <c r="G57" s="6">
        <f t="shared" si="2"/>
        <v>76.333583771600317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customHeight="1" x14ac:dyDescent="0.35">
      <c r="A58" s="4" t="s">
        <v>46</v>
      </c>
      <c r="B58" s="4" t="s">
        <v>47</v>
      </c>
      <c r="C58" s="4" t="s">
        <v>11</v>
      </c>
      <c r="D58" s="5">
        <v>95.5</v>
      </c>
      <c r="E58" s="4">
        <v>100</v>
      </c>
      <c r="F58" s="6">
        <f t="shared" si="0"/>
        <v>73.38</v>
      </c>
      <c r="G58" s="6">
        <f t="shared" si="2"/>
        <v>83.0954169797145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customHeight="1" x14ac:dyDescent="0.35">
      <c r="A59" s="4" t="s">
        <v>48</v>
      </c>
      <c r="B59" s="4" t="s">
        <v>49</v>
      </c>
      <c r="C59" s="4" t="s">
        <v>9</v>
      </c>
      <c r="D59" s="5">
        <v>96.3</v>
      </c>
      <c r="E59" s="4">
        <v>100</v>
      </c>
      <c r="F59" s="6">
        <f t="shared" si="0"/>
        <v>73.38</v>
      </c>
      <c r="G59" s="6">
        <f t="shared" si="2"/>
        <v>86.1006761833208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customHeight="1" x14ac:dyDescent="0.35">
      <c r="A60" s="4" t="s">
        <v>48</v>
      </c>
      <c r="B60" s="4" t="s">
        <v>49</v>
      </c>
      <c r="C60" s="4" t="s">
        <v>10</v>
      </c>
      <c r="D60" s="5">
        <v>96.1</v>
      </c>
      <c r="E60" s="4">
        <v>100</v>
      </c>
      <c r="F60" s="6">
        <f t="shared" si="0"/>
        <v>73.38</v>
      </c>
      <c r="G60" s="6">
        <f t="shared" si="2"/>
        <v>85.349361382419218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customHeight="1" x14ac:dyDescent="0.35">
      <c r="A61" s="4" t="s">
        <v>48</v>
      </c>
      <c r="B61" s="4" t="s">
        <v>49</v>
      </c>
      <c r="C61" s="4" t="s">
        <v>11</v>
      </c>
      <c r="D61" s="5">
        <v>96.5</v>
      </c>
      <c r="E61" s="4">
        <v>100</v>
      </c>
      <c r="F61" s="6">
        <f t="shared" si="0"/>
        <v>73.38</v>
      </c>
      <c r="G61" s="6">
        <f t="shared" si="2"/>
        <v>86.851990984222397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customHeight="1" x14ac:dyDescent="0.35">
      <c r="A62" s="4" t="s">
        <v>50</v>
      </c>
      <c r="B62" s="4" t="s">
        <v>51</v>
      </c>
      <c r="C62" s="4" t="s">
        <v>9</v>
      </c>
      <c r="D62" s="5">
        <v>87.4</v>
      </c>
      <c r="E62" s="4">
        <v>100</v>
      </c>
      <c r="F62" s="6">
        <f t="shared" si="0"/>
        <v>73.38</v>
      </c>
      <c r="G62" s="6">
        <f t="shared" si="2"/>
        <v>52.667167543200634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customHeight="1" x14ac:dyDescent="0.35">
      <c r="A63" s="4" t="s">
        <v>50</v>
      </c>
      <c r="B63" s="4" t="s">
        <v>51</v>
      </c>
      <c r="C63" s="4" t="s">
        <v>10</v>
      </c>
      <c r="D63" s="5">
        <v>87.1</v>
      </c>
      <c r="E63" s="4">
        <v>100</v>
      </c>
      <c r="F63" s="6">
        <f t="shared" si="0"/>
        <v>73.38</v>
      </c>
      <c r="G63" s="6">
        <f t="shared" si="2"/>
        <v>51.540195341848218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customHeight="1" x14ac:dyDescent="0.35">
      <c r="A64" s="4" t="s">
        <v>50</v>
      </c>
      <c r="B64" s="4" t="s">
        <v>51</v>
      </c>
      <c r="C64" s="4" t="s">
        <v>11</v>
      </c>
      <c r="D64" s="5">
        <v>88.2</v>
      </c>
      <c r="E64" s="4">
        <v>100</v>
      </c>
      <c r="F64" s="6">
        <f t="shared" si="0"/>
        <v>73.38</v>
      </c>
      <c r="G64" s="6">
        <f t="shared" si="2"/>
        <v>55.672426746806934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customHeight="1" x14ac:dyDescent="0.35">
      <c r="A65" s="4" t="s">
        <v>52</v>
      </c>
      <c r="B65" s="4" t="s">
        <v>53</v>
      </c>
      <c r="C65" s="4" t="s">
        <v>9</v>
      </c>
      <c r="D65" s="5">
        <v>82.1</v>
      </c>
      <c r="E65" s="4">
        <v>100</v>
      </c>
      <c r="F65" s="6">
        <f t="shared" si="0"/>
        <v>73.38</v>
      </c>
      <c r="G65" s="6">
        <f t="shared" si="2"/>
        <v>32.757325319308784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customHeight="1" x14ac:dyDescent="0.35">
      <c r="A66" s="4" t="s">
        <v>52</v>
      </c>
      <c r="B66" s="4" t="s">
        <v>53</v>
      </c>
      <c r="C66" s="4" t="s">
        <v>10</v>
      </c>
      <c r="D66" s="5">
        <v>81.2</v>
      </c>
      <c r="E66" s="4">
        <v>100</v>
      </c>
      <c r="F66" s="6">
        <f t="shared" si="0"/>
        <v>73.38</v>
      </c>
      <c r="G66" s="6">
        <f t="shared" si="2"/>
        <v>29.376408715251713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customHeight="1" x14ac:dyDescent="0.35">
      <c r="A67" s="4" t="s">
        <v>52</v>
      </c>
      <c r="B67" s="4" t="s">
        <v>53</v>
      </c>
      <c r="C67" s="4" t="s">
        <v>11</v>
      </c>
      <c r="D67" s="5">
        <v>87.5</v>
      </c>
      <c r="E67" s="4">
        <v>100</v>
      </c>
      <c r="F67" s="6">
        <f t="shared" si="0"/>
        <v>73.38</v>
      </c>
      <c r="G67" s="6">
        <f t="shared" si="2"/>
        <v>53.042824943651404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customHeight="1" x14ac:dyDescent="0.35">
      <c r="A68" s="4" t="s">
        <v>54</v>
      </c>
      <c r="B68" s="4" t="s">
        <v>55</v>
      </c>
      <c r="C68" s="4" t="s">
        <v>9</v>
      </c>
      <c r="D68" s="5">
        <v>99.4</v>
      </c>
      <c r="E68" s="4">
        <v>100</v>
      </c>
      <c r="F68" s="6">
        <f t="shared" si="0"/>
        <v>73.38</v>
      </c>
      <c r="G68" s="6">
        <f t="shared" si="2"/>
        <v>97.746055597295296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customHeight="1" x14ac:dyDescent="0.35">
      <c r="A69" s="4" t="s">
        <v>54</v>
      </c>
      <c r="B69" s="4" t="s">
        <v>55</v>
      </c>
      <c r="C69" s="4" t="s">
        <v>10</v>
      </c>
      <c r="D69" s="5">
        <v>99.4</v>
      </c>
      <c r="E69" s="4">
        <v>100</v>
      </c>
      <c r="F69" s="6">
        <f t="shared" si="0"/>
        <v>73.38</v>
      </c>
      <c r="G69" s="6">
        <f t="shared" si="2"/>
        <v>97.746055597295296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customHeight="1" x14ac:dyDescent="0.35">
      <c r="A70" s="4" t="s">
        <v>54</v>
      </c>
      <c r="B70" s="4" t="s">
        <v>55</v>
      </c>
      <c r="C70" s="4" t="s">
        <v>11</v>
      </c>
      <c r="D70" s="5">
        <v>99.4</v>
      </c>
      <c r="E70" s="4">
        <v>100</v>
      </c>
      <c r="F70" s="6">
        <f t="shared" si="0"/>
        <v>73.38</v>
      </c>
      <c r="G70" s="6">
        <f t="shared" si="2"/>
        <v>97.746055597295296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customHeight="1" x14ac:dyDescent="0.35">
      <c r="A71" s="4" t="s">
        <v>56</v>
      </c>
      <c r="B71" s="4" t="s">
        <v>57</v>
      </c>
      <c r="C71" s="4" t="s">
        <v>9</v>
      </c>
      <c r="D71" s="5">
        <v>73.2</v>
      </c>
      <c r="E71" s="4">
        <v>100</v>
      </c>
      <c r="F71" s="6">
        <f t="shared" si="0"/>
        <v>73.38</v>
      </c>
      <c r="G71" s="6">
        <v>0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customHeight="1" x14ac:dyDescent="0.35">
      <c r="A72" s="4" t="s">
        <v>56</v>
      </c>
      <c r="B72" s="4" t="s">
        <v>57</v>
      </c>
      <c r="C72" s="4" t="s">
        <v>10</v>
      </c>
      <c r="D72" s="5">
        <v>70.8</v>
      </c>
      <c r="E72" s="4">
        <v>100</v>
      </c>
      <c r="F72" s="6">
        <f t="shared" si="0"/>
        <v>73.38</v>
      </c>
      <c r="G72" s="6">
        <v>0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customHeight="1" x14ac:dyDescent="0.35">
      <c r="A73" s="4" t="s">
        <v>56</v>
      </c>
      <c r="B73" s="4" t="s">
        <v>57</v>
      </c>
      <c r="C73" s="4" t="s">
        <v>11</v>
      </c>
      <c r="D73" s="5">
        <v>79.900000000000006</v>
      </c>
      <c r="E73" s="4">
        <v>100</v>
      </c>
      <c r="F73" s="6">
        <f t="shared" si="0"/>
        <v>73.38</v>
      </c>
      <c r="G73" s="6">
        <f t="shared" ref="G73:G106" si="3">((D73-F73)/(E73-F73))*100</f>
        <v>24.492862509391468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customHeight="1" x14ac:dyDescent="0.35">
      <c r="A74" s="4" t="s">
        <v>58</v>
      </c>
      <c r="B74" s="4" t="s">
        <v>59</v>
      </c>
      <c r="C74" s="4" t="s">
        <v>9</v>
      </c>
      <c r="D74" s="5">
        <v>94.4</v>
      </c>
      <c r="E74" s="4">
        <v>100</v>
      </c>
      <c r="F74" s="6">
        <f t="shared" si="0"/>
        <v>73.38</v>
      </c>
      <c r="G74" s="6">
        <f t="shared" si="3"/>
        <v>78.96318557475584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customHeight="1" x14ac:dyDescent="0.35">
      <c r="A75" s="4" t="s">
        <v>58</v>
      </c>
      <c r="B75" s="4" t="s">
        <v>59</v>
      </c>
      <c r="C75" s="4" t="s">
        <v>10</v>
      </c>
      <c r="D75" s="5">
        <v>99.7</v>
      </c>
      <c r="E75" s="4">
        <v>100</v>
      </c>
      <c r="F75" s="6">
        <f t="shared" si="0"/>
        <v>73.38</v>
      </c>
      <c r="G75" s="6">
        <f t="shared" si="3"/>
        <v>98.873027798647641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customHeight="1" x14ac:dyDescent="0.35">
      <c r="A76" s="4" t="s">
        <v>58</v>
      </c>
      <c r="B76" s="4" t="s">
        <v>59</v>
      </c>
      <c r="C76" s="4" t="s">
        <v>11</v>
      </c>
      <c r="D76" s="5">
        <v>94.2</v>
      </c>
      <c r="E76" s="4">
        <v>100</v>
      </c>
      <c r="F76" s="6">
        <f t="shared" si="0"/>
        <v>73.38</v>
      </c>
      <c r="G76" s="6">
        <f t="shared" si="3"/>
        <v>78.211870773854258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customHeight="1" x14ac:dyDescent="0.35">
      <c r="A77" s="4" t="s">
        <v>60</v>
      </c>
      <c r="B77" s="4" t="s">
        <v>61</v>
      </c>
      <c r="C77" s="4" t="s">
        <v>9</v>
      </c>
      <c r="D77" s="5">
        <v>90.8</v>
      </c>
      <c r="E77" s="4">
        <v>100</v>
      </c>
      <c r="F77" s="6">
        <f t="shared" si="0"/>
        <v>73.38</v>
      </c>
      <c r="G77" s="6">
        <f t="shared" si="3"/>
        <v>65.439519158527418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customHeight="1" x14ac:dyDescent="0.35">
      <c r="A78" s="4" t="s">
        <v>60</v>
      </c>
      <c r="B78" s="4" t="s">
        <v>61</v>
      </c>
      <c r="C78" s="4" t="s">
        <v>10</v>
      </c>
      <c r="D78" s="5">
        <v>90</v>
      </c>
      <c r="E78" s="4">
        <v>100</v>
      </c>
      <c r="F78" s="6">
        <f t="shared" si="0"/>
        <v>73.38</v>
      </c>
      <c r="G78" s="6">
        <f t="shared" si="3"/>
        <v>62.434259954921124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customHeight="1" x14ac:dyDescent="0.35">
      <c r="A79" s="4" t="s">
        <v>60</v>
      </c>
      <c r="B79" s="4" t="s">
        <v>61</v>
      </c>
      <c r="C79" s="4" t="s">
        <v>11</v>
      </c>
      <c r="D79" s="5">
        <v>95.2</v>
      </c>
      <c r="E79" s="4">
        <v>100</v>
      </c>
      <c r="F79" s="6">
        <f t="shared" si="0"/>
        <v>73.38</v>
      </c>
      <c r="G79" s="6">
        <f t="shared" si="3"/>
        <v>81.968444778362155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customHeight="1" x14ac:dyDescent="0.35">
      <c r="A80" s="4" t="s">
        <v>62</v>
      </c>
      <c r="B80" s="4" t="s">
        <v>63</v>
      </c>
      <c r="C80" s="4" t="s">
        <v>9</v>
      </c>
      <c r="D80" s="5">
        <v>99.3</v>
      </c>
      <c r="E80" s="4">
        <v>100</v>
      </c>
      <c r="F80" s="6">
        <f t="shared" si="0"/>
        <v>73.38</v>
      </c>
      <c r="G80" s="6">
        <f t="shared" si="3"/>
        <v>97.370398196844462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customHeight="1" x14ac:dyDescent="0.35">
      <c r="A81" s="4" t="s">
        <v>62</v>
      </c>
      <c r="B81" s="4" t="s">
        <v>63</v>
      </c>
      <c r="C81" s="4" t="s">
        <v>10</v>
      </c>
      <c r="D81" s="5">
        <v>100</v>
      </c>
      <c r="E81" s="4">
        <v>100</v>
      </c>
      <c r="F81" s="6">
        <f t="shared" si="0"/>
        <v>73.38</v>
      </c>
      <c r="G81" s="6">
        <f t="shared" si="3"/>
        <v>100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customHeight="1" x14ac:dyDescent="0.35">
      <c r="A82" s="4" t="s">
        <v>62</v>
      </c>
      <c r="B82" s="4" t="s">
        <v>63</v>
      </c>
      <c r="C82" s="4" t="s">
        <v>11</v>
      </c>
      <c r="D82" s="5">
        <v>99</v>
      </c>
      <c r="E82" s="4">
        <v>100</v>
      </c>
      <c r="F82" s="6">
        <f t="shared" si="0"/>
        <v>73.38</v>
      </c>
      <c r="G82" s="6">
        <f t="shared" si="3"/>
        <v>96.243425995492117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customHeight="1" x14ac:dyDescent="0.35">
      <c r="A83" s="4" t="s">
        <v>64</v>
      </c>
      <c r="B83" s="4" t="s">
        <v>65</v>
      </c>
      <c r="C83" s="4" t="s">
        <v>9</v>
      </c>
      <c r="D83" s="5">
        <v>97.7</v>
      </c>
      <c r="E83" s="4">
        <v>100</v>
      </c>
      <c r="F83" s="6">
        <f t="shared" si="0"/>
        <v>73.38</v>
      </c>
      <c r="G83" s="6">
        <f t="shared" si="3"/>
        <v>91.359879789631876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customHeight="1" x14ac:dyDescent="0.35">
      <c r="A84" s="4" t="s">
        <v>64</v>
      </c>
      <c r="B84" s="4" t="s">
        <v>65</v>
      </c>
      <c r="C84" s="4" t="s">
        <v>10</v>
      </c>
      <c r="D84" s="5">
        <v>98.1</v>
      </c>
      <c r="E84" s="4">
        <v>100</v>
      </c>
      <c r="F84" s="6">
        <f t="shared" si="0"/>
        <v>73.38</v>
      </c>
      <c r="G84" s="6">
        <f t="shared" si="3"/>
        <v>92.862509391434983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customHeight="1" x14ac:dyDescent="0.35">
      <c r="A85" s="4" t="s">
        <v>64</v>
      </c>
      <c r="B85" s="4" t="s">
        <v>65</v>
      </c>
      <c r="C85" s="4" t="s">
        <v>11</v>
      </c>
      <c r="D85" s="5">
        <v>97.1</v>
      </c>
      <c r="E85" s="4">
        <v>100</v>
      </c>
      <c r="F85" s="6">
        <f t="shared" si="0"/>
        <v>73.38</v>
      </c>
      <c r="G85" s="6">
        <f t="shared" si="3"/>
        <v>89.105935386927101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customHeight="1" x14ac:dyDescent="0.35">
      <c r="A86" s="4" t="s">
        <v>66</v>
      </c>
      <c r="B86" s="4" t="s">
        <v>67</v>
      </c>
      <c r="C86" s="4" t="s">
        <v>9</v>
      </c>
      <c r="D86" s="5">
        <v>91.4</v>
      </c>
      <c r="E86" s="4">
        <v>100</v>
      </c>
      <c r="F86" s="6">
        <f t="shared" si="0"/>
        <v>73.38</v>
      </c>
      <c r="G86" s="6">
        <f t="shared" si="3"/>
        <v>67.693463561232178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customHeight="1" x14ac:dyDescent="0.35">
      <c r="A87" s="4" t="s">
        <v>66</v>
      </c>
      <c r="B87" s="4" t="s">
        <v>67</v>
      </c>
      <c r="C87" s="4" t="s">
        <v>10</v>
      </c>
      <c r="D87" s="5">
        <v>90.5</v>
      </c>
      <c r="E87" s="4">
        <v>100</v>
      </c>
      <c r="F87" s="6">
        <f t="shared" si="0"/>
        <v>73.38</v>
      </c>
      <c r="G87" s="6">
        <f t="shared" si="3"/>
        <v>64.312546957175059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customHeight="1" x14ac:dyDescent="0.35">
      <c r="A88" s="4" t="s">
        <v>66</v>
      </c>
      <c r="B88" s="4" t="s">
        <v>67</v>
      </c>
      <c r="C88" s="4" t="s">
        <v>11</v>
      </c>
      <c r="D88" s="5">
        <v>95.3</v>
      </c>
      <c r="E88" s="4">
        <v>100</v>
      </c>
      <c r="F88" s="6">
        <f t="shared" si="0"/>
        <v>73.38</v>
      </c>
      <c r="G88" s="6">
        <f t="shared" si="3"/>
        <v>82.344102178812918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customHeight="1" x14ac:dyDescent="0.35">
      <c r="A89" s="4" t="s">
        <v>68</v>
      </c>
      <c r="B89" s="4" t="s">
        <v>69</v>
      </c>
      <c r="C89" s="4" t="s">
        <v>9</v>
      </c>
      <c r="D89" s="5">
        <v>96.5</v>
      </c>
      <c r="E89" s="4">
        <v>100</v>
      </c>
      <c r="F89" s="6">
        <f t="shared" si="0"/>
        <v>73.38</v>
      </c>
      <c r="G89" s="6">
        <f t="shared" si="3"/>
        <v>86.851990984222397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customHeight="1" x14ac:dyDescent="0.35">
      <c r="A90" s="4" t="s">
        <v>68</v>
      </c>
      <c r="B90" s="4" t="s">
        <v>69</v>
      </c>
      <c r="C90" s="4" t="s">
        <v>10</v>
      </c>
      <c r="D90" s="5">
        <v>97.2</v>
      </c>
      <c r="E90" s="4">
        <v>100</v>
      </c>
      <c r="F90" s="6">
        <f t="shared" si="0"/>
        <v>73.38</v>
      </c>
      <c r="G90" s="6">
        <f t="shared" si="3"/>
        <v>89.481592787377934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customHeight="1" x14ac:dyDescent="0.35">
      <c r="A91" s="4" t="s">
        <v>68</v>
      </c>
      <c r="B91" s="4" t="s">
        <v>69</v>
      </c>
      <c r="C91" s="4" t="s">
        <v>11</v>
      </c>
      <c r="D91" s="5">
        <v>95.4</v>
      </c>
      <c r="E91" s="4">
        <v>100</v>
      </c>
      <c r="F91" s="6">
        <f t="shared" si="0"/>
        <v>73.38</v>
      </c>
      <c r="G91" s="6">
        <f t="shared" si="3"/>
        <v>82.719759579263737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customHeight="1" x14ac:dyDescent="0.35">
      <c r="A92" s="4" t="s">
        <v>70</v>
      </c>
      <c r="B92" s="4" t="s">
        <v>71</v>
      </c>
      <c r="C92" s="4" t="s">
        <v>9</v>
      </c>
      <c r="D92" s="5">
        <v>98.3</v>
      </c>
      <c r="E92" s="4">
        <v>100</v>
      </c>
      <c r="F92" s="6">
        <f t="shared" si="0"/>
        <v>73.38</v>
      </c>
      <c r="G92" s="6">
        <f t="shared" si="3"/>
        <v>93.61382419233658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customHeight="1" x14ac:dyDescent="0.35">
      <c r="A93" s="4" t="s">
        <v>70</v>
      </c>
      <c r="B93" s="4" t="s">
        <v>71</v>
      </c>
      <c r="C93" s="4" t="s">
        <v>10</v>
      </c>
      <c r="D93" s="5">
        <v>98.3</v>
      </c>
      <c r="E93" s="4">
        <v>100</v>
      </c>
      <c r="F93" s="6">
        <f t="shared" si="0"/>
        <v>73.38</v>
      </c>
      <c r="G93" s="6">
        <f t="shared" si="3"/>
        <v>93.61382419233658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customHeight="1" x14ac:dyDescent="0.35">
      <c r="A94" s="4" t="s">
        <v>70</v>
      </c>
      <c r="B94" s="4" t="s">
        <v>71</v>
      </c>
      <c r="C94" s="4" t="s">
        <v>11</v>
      </c>
      <c r="D94" s="5">
        <v>98.3</v>
      </c>
      <c r="E94" s="4">
        <v>100</v>
      </c>
      <c r="F94" s="6">
        <f t="shared" si="0"/>
        <v>73.38</v>
      </c>
      <c r="G94" s="6">
        <f t="shared" si="3"/>
        <v>93.61382419233658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customHeight="1" x14ac:dyDescent="0.35">
      <c r="A95" s="4" t="s">
        <v>72</v>
      </c>
      <c r="B95" s="4" t="s">
        <v>73</v>
      </c>
      <c r="C95" s="4" t="s">
        <v>9</v>
      </c>
      <c r="D95" s="5">
        <v>93.8</v>
      </c>
      <c r="E95" s="4">
        <v>100</v>
      </c>
      <c r="F95" s="6">
        <f t="shared" si="0"/>
        <v>73.38</v>
      </c>
      <c r="G95" s="6">
        <f t="shared" si="3"/>
        <v>76.70924117205108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customHeight="1" x14ac:dyDescent="0.35">
      <c r="A96" s="4" t="s">
        <v>72</v>
      </c>
      <c r="B96" s="4" t="s">
        <v>73</v>
      </c>
      <c r="C96" s="4" t="s">
        <v>10</v>
      </c>
      <c r="D96" s="5">
        <v>93.2</v>
      </c>
      <c r="E96" s="4">
        <v>100</v>
      </c>
      <c r="F96" s="6">
        <f t="shared" si="0"/>
        <v>73.38</v>
      </c>
      <c r="G96" s="6">
        <f t="shared" si="3"/>
        <v>74.455296769346376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customHeight="1" x14ac:dyDescent="0.35">
      <c r="A97" s="4" t="s">
        <v>72</v>
      </c>
      <c r="B97" s="4" t="s">
        <v>73</v>
      </c>
      <c r="C97" s="4" t="s">
        <v>11</v>
      </c>
      <c r="D97" s="5">
        <v>95.6</v>
      </c>
      <c r="E97" s="4">
        <v>100</v>
      </c>
      <c r="F97" s="6">
        <f t="shared" si="0"/>
        <v>73.38</v>
      </c>
      <c r="G97" s="6">
        <f t="shared" si="3"/>
        <v>83.471074380165263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customHeight="1" x14ac:dyDescent="0.35">
      <c r="A98" s="4" t="s">
        <v>74</v>
      </c>
      <c r="B98" s="4" t="s">
        <v>75</v>
      </c>
      <c r="C98" s="4" t="s">
        <v>9</v>
      </c>
      <c r="D98" s="5">
        <v>79.5</v>
      </c>
      <c r="E98" s="4">
        <v>100</v>
      </c>
      <c r="F98" s="6">
        <f t="shared" si="0"/>
        <v>73.38</v>
      </c>
      <c r="G98" s="6">
        <f t="shared" si="3"/>
        <v>22.990232907588293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customHeight="1" x14ac:dyDescent="0.35">
      <c r="A99" s="4" t="s">
        <v>74</v>
      </c>
      <c r="B99" s="4" t="s">
        <v>75</v>
      </c>
      <c r="C99" s="4" t="s">
        <v>10</v>
      </c>
      <c r="D99" s="5">
        <v>78.2</v>
      </c>
      <c r="E99" s="4">
        <v>100</v>
      </c>
      <c r="F99" s="6">
        <f t="shared" si="0"/>
        <v>73.38</v>
      </c>
      <c r="G99" s="6">
        <f t="shared" si="3"/>
        <v>18.106686701728048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customHeight="1" x14ac:dyDescent="0.35">
      <c r="A100" s="4" t="s">
        <v>74</v>
      </c>
      <c r="B100" s="4" t="s">
        <v>75</v>
      </c>
      <c r="C100" s="4" t="s">
        <v>11</v>
      </c>
      <c r="D100" s="5">
        <v>84.4</v>
      </c>
      <c r="E100" s="4">
        <v>100</v>
      </c>
      <c r="F100" s="6">
        <f t="shared" si="0"/>
        <v>73.38</v>
      </c>
      <c r="G100" s="6">
        <f t="shared" si="3"/>
        <v>41.397445529676972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customHeight="1" x14ac:dyDescent="0.35">
      <c r="A101" s="4" t="s">
        <v>76</v>
      </c>
      <c r="B101" s="4" t="s">
        <v>77</v>
      </c>
      <c r="C101" s="4" t="s">
        <v>9</v>
      </c>
      <c r="D101" s="5">
        <v>91.9</v>
      </c>
      <c r="E101" s="4">
        <v>100</v>
      </c>
      <c r="F101" s="6">
        <f t="shared" si="0"/>
        <v>73.38</v>
      </c>
      <c r="G101" s="6">
        <f t="shared" si="3"/>
        <v>69.57175056348612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customHeight="1" x14ac:dyDescent="0.35">
      <c r="A102" s="4" t="s">
        <v>76</v>
      </c>
      <c r="B102" s="4" t="s">
        <v>77</v>
      </c>
      <c r="C102" s="4" t="s">
        <v>10</v>
      </c>
      <c r="D102" s="5">
        <v>91.8</v>
      </c>
      <c r="E102" s="4">
        <v>100</v>
      </c>
      <c r="F102" s="6">
        <f t="shared" si="0"/>
        <v>73.38</v>
      </c>
      <c r="G102" s="6">
        <f t="shared" si="3"/>
        <v>69.196093163035314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customHeight="1" x14ac:dyDescent="0.35">
      <c r="A103" s="4" t="s">
        <v>76</v>
      </c>
      <c r="B103" s="4" t="s">
        <v>77</v>
      </c>
      <c r="C103" s="4" t="s">
        <v>11</v>
      </c>
      <c r="D103" s="5">
        <v>92.2</v>
      </c>
      <c r="E103" s="4">
        <v>100</v>
      </c>
      <c r="F103" s="6">
        <f t="shared" si="0"/>
        <v>73.38</v>
      </c>
      <c r="G103" s="6">
        <f t="shared" si="3"/>
        <v>70.698722764838479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customHeight="1" x14ac:dyDescent="0.35">
      <c r="A104" s="4" t="s">
        <v>78</v>
      </c>
      <c r="B104" s="4" t="s">
        <v>79</v>
      </c>
      <c r="C104" s="4" t="s">
        <v>9</v>
      </c>
      <c r="D104" s="5">
        <v>98.2</v>
      </c>
      <c r="E104" s="4">
        <v>100</v>
      </c>
      <c r="F104" s="6">
        <f t="shared" si="0"/>
        <v>73.38</v>
      </c>
      <c r="G104" s="6">
        <f t="shared" si="3"/>
        <v>93.238166791885817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customHeight="1" x14ac:dyDescent="0.35">
      <c r="A105" s="4" t="s">
        <v>78</v>
      </c>
      <c r="B105" s="4" t="s">
        <v>79</v>
      </c>
      <c r="C105" s="4" t="s">
        <v>10</v>
      </c>
      <c r="D105" s="5">
        <v>98.3</v>
      </c>
      <c r="E105" s="4">
        <v>100</v>
      </c>
      <c r="F105" s="6">
        <f t="shared" si="0"/>
        <v>73.38</v>
      </c>
      <c r="G105" s="6">
        <f t="shared" si="3"/>
        <v>93.61382419233658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customHeight="1" x14ac:dyDescent="0.35">
      <c r="A106" s="4" t="s">
        <v>78</v>
      </c>
      <c r="B106" s="4" t="s">
        <v>79</v>
      </c>
      <c r="C106" s="4" t="s">
        <v>11</v>
      </c>
      <c r="D106" s="5">
        <v>98.1</v>
      </c>
      <c r="E106" s="4">
        <v>100</v>
      </c>
      <c r="F106" s="6">
        <f t="shared" si="0"/>
        <v>73.38</v>
      </c>
      <c r="G106" s="6">
        <f t="shared" si="3"/>
        <v>92.862509391434983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customHeight="1" x14ac:dyDescent="0.35">
      <c r="D107" s="8"/>
    </row>
    <row r="108" spans="1:24" ht="15.75" customHeight="1" x14ac:dyDescent="0.35">
      <c r="D108" s="8"/>
    </row>
    <row r="109" spans="1:24" ht="15.75" customHeight="1" x14ac:dyDescent="0.35">
      <c r="D109" s="8"/>
    </row>
    <row r="110" spans="1:24" ht="15.75" customHeight="1" x14ac:dyDescent="0.35">
      <c r="D110" s="8"/>
    </row>
    <row r="111" spans="1:24" ht="15.75" customHeight="1" x14ac:dyDescent="0.35">
      <c r="D111" s="8"/>
    </row>
    <row r="112" spans="1:24" ht="15.75" customHeight="1" x14ac:dyDescent="0.35">
      <c r="D112" s="8"/>
    </row>
    <row r="113" spans="4:4" ht="15.75" customHeight="1" x14ac:dyDescent="0.35">
      <c r="D113" s="8"/>
    </row>
    <row r="114" spans="4:4" ht="15.75" customHeight="1" x14ac:dyDescent="0.35">
      <c r="D114" s="8"/>
    </row>
    <row r="115" spans="4:4" ht="15.75" customHeight="1" x14ac:dyDescent="0.35">
      <c r="D115" s="8"/>
    </row>
    <row r="116" spans="4:4" ht="15.75" customHeight="1" x14ac:dyDescent="0.35">
      <c r="D116" s="8"/>
    </row>
    <row r="117" spans="4:4" ht="15.75" customHeight="1" x14ac:dyDescent="0.35">
      <c r="D117" s="8"/>
    </row>
    <row r="118" spans="4:4" ht="15.75" customHeight="1" x14ac:dyDescent="0.35">
      <c r="D118" s="8"/>
    </row>
    <row r="119" spans="4:4" ht="15.75" customHeight="1" x14ac:dyDescent="0.35">
      <c r="D119" s="8"/>
    </row>
    <row r="120" spans="4:4" ht="15.75" customHeight="1" x14ac:dyDescent="0.35">
      <c r="D120" s="8"/>
    </row>
    <row r="121" spans="4:4" ht="15.75" customHeight="1" x14ac:dyDescent="0.35">
      <c r="D121" s="8"/>
    </row>
    <row r="122" spans="4:4" ht="15.75" customHeight="1" x14ac:dyDescent="0.35">
      <c r="D122" s="8"/>
    </row>
    <row r="123" spans="4:4" ht="15.75" customHeight="1" x14ac:dyDescent="0.35">
      <c r="D123" s="8"/>
    </row>
    <row r="124" spans="4:4" ht="15.75" customHeight="1" x14ac:dyDescent="0.35">
      <c r="D124" s="8"/>
    </row>
    <row r="125" spans="4:4" ht="15.75" customHeight="1" x14ac:dyDescent="0.35">
      <c r="D125" s="8"/>
    </row>
    <row r="126" spans="4:4" ht="15.75" customHeight="1" x14ac:dyDescent="0.35">
      <c r="D126" s="8"/>
    </row>
    <row r="127" spans="4:4" ht="15.75" customHeight="1" x14ac:dyDescent="0.35">
      <c r="D127" s="8"/>
    </row>
    <row r="128" spans="4:4" ht="15.75" customHeight="1" x14ac:dyDescent="0.35">
      <c r="D128" s="8"/>
    </row>
    <row r="129" spans="4:4" ht="15.75" customHeight="1" x14ac:dyDescent="0.35">
      <c r="D129" s="8"/>
    </row>
    <row r="130" spans="4:4" ht="15.75" customHeight="1" x14ac:dyDescent="0.35">
      <c r="D130" s="8"/>
    </row>
    <row r="131" spans="4:4" ht="15.75" customHeight="1" x14ac:dyDescent="0.35">
      <c r="D131" s="8"/>
    </row>
    <row r="132" spans="4:4" ht="15.75" customHeight="1" x14ac:dyDescent="0.35">
      <c r="D132" s="8"/>
    </row>
    <row r="133" spans="4:4" ht="15.75" customHeight="1" x14ac:dyDescent="0.35">
      <c r="D133" s="8"/>
    </row>
    <row r="134" spans="4:4" ht="15.75" customHeight="1" x14ac:dyDescent="0.35">
      <c r="D134" s="8"/>
    </row>
    <row r="135" spans="4:4" ht="15.75" customHeight="1" x14ac:dyDescent="0.35">
      <c r="D135" s="8"/>
    </row>
    <row r="136" spans="4:4" ht="15.75" customHeight="1" x14ac:dyDescent="0.35">
      <c r="D136" s="8"/>
    </row>
    <row r="137" spans="4:4" ht="15.75" customHeight="1" x14ac:dyDescent="0.35">
      <c r="D137" s="8"/>
    </row>
    <row r="138" spans="4:4" ht="15.75" customHeight="1" x14ac:dyDescent="0.35">
      <c r="D138" s="8"/>
    </row>
    <row r="139" spans="4:4" ht="15.75" customHeight="1" x14ac:dyDescent="0.35">
      <c r="D139" s="8"/>
    </row>
    <row r="140" spans="4:4" ht="15.75" customHeight="1" x14ac:dyDescent="0.35">
      <c r="D140" s="8"/>
    </row>
    <row r="141" spans="4:4" ht="15.75" customHeight="1" x14ac:dyDescent="0.35">
      <c r="D141" s="8"/>
    </row>
    <row r="142" spans="4:4" ht="15.75" customHeight="1" x14ac:dyDescent="0.35">
      <c r="D142" s="8"/>
    </row>
    <row r="143" spans="4:4" ht="15.75" customHeight="1" x14ac:dyDescent="0.35">
      <c r="D143" s="8"/>
    </row>
    <row r="144" spans="4:4" ht="15.75" customHeight="1" x14ac:dyDescent="0.35">
      <c r="D144" s="8"/>
    </row>
    <row r="145" spans="4:4" ht="15.75" customHeight="1" x14ac:dyDescent="0.35">
      <c r="D145" s="8"/>
    </row>
    <row r="146" spans="4:4" ht="15.75" customHeight="1" x14ac:dyDescent="0.35">
      <c r="D146" s="8"/>
    </row>
    <row r="147" spans="4:4" ht="15.75" customHeight="1" x14ac:dyDescent="0.35">
      <c r="D147" s="8"/>
    </row>
    <row r="148" spans="4:4" ht="15.75" customHeight="1" x14ac:dyDescent="0.35">
      <c r="D148" s="8"/>
    </row>
    <row r="149" spans="4:4" ht="15.75" customHeight="1" x14ac:dyDescent="0.35">
      <c r="D149" s="8"/>
    </row>
    <row r="150" spans="4:4" ht="15.75" customHeight="1" x14ac:dyDescent="0.35">
      <c r="D150" s="8"/>
    </row>
    <row r="151" spans="4:4" ht="15.75" customHeight="1" x14ac:dyDescent="0.35">
      <c r="D151" s="8"/>
    </row>
    <row r="152" spans="4:4" ht="15.75" customHeight="1" x14ac:dyDescent="0.35">
      <c r="D152" s="8"/>
    </row>
    <row r="153" spans="4:4" ht="15.75" customHeight="1" x14ac:dyDescent="0.35">
      <c r="D153" s="8"/>
    </row>
    <row r="154" spans="4:4" ht="15.75" customHeight="1" x14ac:dyDescent="0.35">
      <c r="D154" s="8"/>
    </row>
    <row r="155" spans="4:4" ht="15.75" customHeight="1" x14ac:dyDescent="0.35">
      <c r="D155" s="8"/>
    </row>
    <row r="156" spans="4:4" ht="15.75" customHeight="1" x14ac:dyDescent="0.35">
      <c r="D156" s="8"/>
    </row>
    <row r="157" spans="4:4" ht="15.75" customHeight="1" x14ac:dyDescent="0.35">
      <c r="D157" s="8"/>
    </row>
    <row r="158" spans="4:4" ht="15.75" customHeight="1" x14ac:dyDescent="0.35">
      <c r="D158" s="8"/>
    </row>
    <row r="159" spans="4:4" ht="15.75" customHeight="1" x14ac:dyDescent="0.35">
      <c r="D159" s="8"/>
    </row>
    <row r="160" spans="4:4" ht="15.75" customHeight="1" x14ac:dyDescent="0.35">
      <c r="D160" s="8"/>
    </row>
    <row r="161" spans="4:4" ht="15.75" customHeight="1" x14ac:dyDescent="0.35">
      <c r="D161" s="8"/>
    </row>
    <row r="162" spans="4:4" ht="15.75" customHeight="1" x14ac:dyDescent="0.35">
      <c r="D162" s="8"/>
    </row>
    <row r="163" spans="4:4" ht="15.75" customHeight="1" x14ac:dyDescent="0.35">
      <c r="D163" s="8"/>
    </row>
    <row r="164" spans="4:4" ht="15.75" customHeight="1" x14ac:dyDescent="0.35">
      <c r="D164" s="8"/>
    </row>
    <row r="165" spans="4:4" ht="15.75" customHeight="1" x14ac:dyDescent="0.35">
      <c r="D165" s="8"/>
    </row>
    <row r="166" spans="4:4" ht="15.75" customHeight="1" x14ac:dyDescent="0.35">
      <c r="D166" s="8"/>
    </row>
    <row r="167" spans="4:4" ht="15.75" customHeight="1" x14ac:dyDescent="0.35">
      <c r="D167" s="8"/>
    </row>
    <row r="168" spans="4:4" ht="15.75" customHeight="1" x14ac:dyDescent="0.35">
      <c r="D168" s="8"/>
    </row>
    <row r="169" spans="4:4" ht="15.75" customHeight="1" x14ac:dyDescent="0.35">
      <c r="D169" s="8"/>
    </row>
    <row r="170" spans="4:4" ht="15.75" customHeight="1" x14ac:dyDescent="0.35">
      <c r="D170" s="8"/>
    </row>
    <row r="171" spans="4:4" ht="15.75" customHeight="1" x14ac:dyDescent="0.35">
      <c r="D171" s="8"/>
    </row>
    <row r="172" spans="4:4" ht="15.75" customHeight="1" x14ac:dyDescent="0.35">
      <c r="D172" s="8"/>
    </row>
    <row r="173" spans="4:4" ht="15.75" customHeight="1" x14ac:dyDescent="0.35">
      <c r="D173" s="8"/>
    </row>
    <row r="174" spans="4:4" ht="15.75" customHeight="1" x14ac:dyDescent="0.35">
      <c r="D174" s="8"/>
    </row>
    <row r="175" spans="4:4" ht="15.75" customHeight="1" x14ac:dyDescent="0.35">
      <c r="D175" s="8"/>
    </row>
    <row r="176" spans="4:4" ht="15.75" customHeight="1" x14ac:dyDescent="0.35">
      <c r="D176" s="8"/>
    </row>
    <row r="177" spans="4:4" ht="15.75" customHeight="1" x14ac:dyDescent="0.35">
      <c r="D177" s="8"/>
    </row>
    <row r="178" spans="4:4" ht="15.75" customHeight="1" x14ac:dyDescent="0.35">
      <c r="D178" s="8"/>
    </row>
    <row r="179" spans="4:4" ht="15.75" customHeight="1" x14ac:dyDescent="0.35">
      <c r="D179" s="8"/>
    </row>
    <row r="180" spans="4:4" ht="15.75" customHeight="1" x14ac:dyDescent="0.35">
      <c r="D180" s="8"/>
    </row>
    <row r="181" spans="4:4" ht="15.75" customHeight="1" x14ac:dyDescent="0.35">
      <c r="D181" s="8"/>
    </row>
    <row r="182" spans="4:4" ht="15.75" customHeight="1" x14ac:dyDescent="0.35">
      <c r="D182" s="8"/>
    </row>
    <row r="183" spans="4:4" ht="15.75" customHeight="1" x14ac:dyDescent="0.35">
      <c r="D183" s="8"/>
    </row>
    <row r="184" spans="4:4" ht="15.75" customHeight="1" x14ac:dyDescent="0.35">
      <c r="D184" s="8"/>
    </row>
    <row r="185" spans="4:4" ht="15.75" customHeight="1" x14ac:dyDescent="0.35">
      <c r="D185" s="8"/>
    </row>
    <row r="186" spans="4:4" ht="15.75" customHeight="1" x14ac:dyDescent="0.35">
      <c r="D186" s="8"/>
    </row>
    <row r="187" spans="4:4" ht="15.75" customHeight="1" x14ac:dyDescent="0.35">
      <c r="D187" s="8"/>
    </row>
    <row r="188" spans="4:4" ht="15.75" customHeight="1" x14ac:dyDescent="0.35">
      <c r="D188" s="8"/>
    </row>
    <row r="189" spans="4:4" ht="15.75" customHeight="1" x14ac:dyDescent="0.35">
      <c r="D189" s="8"/>
    </row>
    <row r="190" spans="4:4" ht="15.75" customHeight="1" x14ac:dyDescent="0.35">
      <c r="D190" s="8"/>
    </row>
    <row r="191" spans="4:4" ht="15.75" customHeight="1" x14ac:dyDescent="0.35">
      <c r="D191" s="8"/>
    </row>
    <row r="192" spans="4:4" ht="15.75" customHeight="1" x14ac:dyDescent="0.35">
      <c r="D192" s="8"/>
    </row>
    <row r="193" spans="4:4" ht="15.75" customHeight="1" x14ac:dyDescent="0.35">
      <c r="D193" s="8"/>
    </row>
    <row r="194" spans="4:4" ht="15.75" customHeight="1" x14ac:dyDescent="0.35">
      <c r="D194" s="8"/>
    </row>
    <row r="195" spans="4:4" ht="15.75" customHeight="1" x14ac:dyDescent="0.35">
      <c r="D195" s="8"/>
    </row>
    <row r="196" spans="4:4" ht="15.75" customHeight="1" x14ac:dyDescent="0.35">
      <c r="D196" s="8"/>
    </row>
    <row r="197" spans="4:4" ht="15.75" customHeight="1" x14ac:dyDescent="0.35">
      <c r="D197" s="8"/>
    </row>
    <row r="198" spans="4:4" ht="15.75" customHeight="1" x14ac:dyDescent="0.35">
      <c r="D198" s="8"/>
    </row>
    <row r="199" spans="4:4" ht="15.75" customHeight="1" x14ac:dyDescent="0.35">
      <c r="D199" s="8"/>
    </row>
    <row r="200" spans="4:4" ht="15.75" customHeight="1" x14ac:dyDescent="0.35">
      <c r="D200" s="8"/>
    </row>
    <row r="201" spans="4:4" ht="15.75" customHeight="1" x14ac:dyDescent="0.35">
      <c r="D201" s="8"/>
    </row>
    <row r="202" spans="4:4" ht="15.75" customHeight="1" x14ac:dyDescent="0.35">
      <c r="D202" s="8"/>
    </row>
    <row r="203" spans="4:4" ht="15.75" customHeight="1" x14ac:dyDescent="0.35">
      <c r="D203" s="8"/>
    </row>
    <row r="204" spans="4:4" ht="15.75" customHeight="1" x14ac:dyDescent="0.35">
      <c r="D204" s="8"/>
    </row>
    <row r="205" spans="4:4" ht="15.75" customHeight="1" x14ac:dyDescent="0.35">
      <c r="D205" s="8"/>
    </row>
    <row r="206" spans="4:4" ht="15.75" customHeight="1" x14ac:dyDescent="0.35">
      <c r="D206" s="8"/>
    </row>
    <row r="207" spans="4:4" ht="15.75" customHeight="1" x14ac:dyDescent="0.35">
      <c r="D207" s="8"/>
    </row>
    <row r="208" spans="4:4" ht="15.75" customHeight="1" x14ac:dyDescent="0.35">
      <c r="D208" s="8"/>
    </row>
    <row r="209" spans="4:4" ht="15.75" customHeight="1" x14ac:dyDescent="0.35">
      <c r="D209" s="8"/>
    </row>
    <row r="210" spans="4:4" ht="15.75" customHeight="1" x14ac:dyDescent="0.35">
      <c r="D210" s="8"/>
    </row>
    <row r="211" spans="4:4" ht="15.75" customHeight="1" x14ac:dyDescent="0.35">
      <c r="D211" s="8"/>
    </row>
    <row r="212" spans="4:4" ht="15.75" customHeight="1" x14ac:dyDescent="0.35">
      <c r="D212" s="8"/>
    </row>
    <row r="213" spans="4:4" ht="15.75" customHeight="1" x14ac:dyDescent="0.35">
      <c r="D213" s="8"/>
    </row>
    <row r="214" spans="4:4" ht="15.75" customHeight="1" x14ac:dyDescent="0.35">
      <c r="D214" s="8"/>
    </row>
    <row r="215" spans="4:4" ht="15.75" customHeight="1" x14ac:dyDescent="0.35">
      <c r="D215" s="8"/>
    </row>
    <row r="216" spans="4:4" ht="15.75" customHeight="1" x14ac:dyDescent="0.35">
      <c r="D216" s="8"/>
    </row>
    <row r="217" spans="4:4" ht="15.75" customHeight="1" x14ac:dyDescent="0.35">
      <c r="D217" s="8"/>
    </row>
    <row r="218" spans="4:4" ht="15.75" customHeight="1" x14ac:dyDescent="0.35">
      <c r="D218" s="8"/>
    </row>
    <row r="219" spans="4:4" ht="15.75" customHeight="1" x14ac:dyDescent="0.35">
      <c r="D219" s="8"/>
    </row>
    <row r="220" spans="4:4" ht="15.75" customHeight="1" x14ac:dyDescent="0.35">
      <c r="D220" s="8"/>
    </row>
    <row r="221" spans="4:4" ht="15.75" customHeight="1" x14ac:dyDescent="0.35">
      <c r="D221" s="8"/>
    </row>
    <row r="222" spans="4:4" ht="15.75" customHeight="1" x14ac:dyDescent="0.35">
      <c r="D222" s="8"/>
    </row>
    <row r="223" spans="4:4" ht="15.75" customHeight="1" x14ac:dyDescent="0.35">
      <c r="D223" s="8"/>
    </row>
    <row r="224" spans="4:4" ht="15.75" customHeight="1" x14ac:dyDescent="0.35">
      <c r="D224" s="8"/>
    </row>
    <row r="225" spans="4:4" ht="15.75" customHeight="1" x14ac:dyDescent="0.35">
      <c r="D225" s="8"/>
    </row>
    <row r="226" spans="4:4" ht="15.75" customHeight="1" x14ac:dyDescent="0.35">
      <c r="D226" s="8"/>
    </row>
    <row r="227" spans="4:4" ht="15.75" customHeight="1" x14ac:dyDescent="0.35">
      <c r="D227" s="8"/>
    </row>
    <row r="228" spans="4:4" ht="15.75" customHeight="1" x14ac:dyDescent="0.35">
      <c r="D228" s="8"/>
    </row>
    <row r="229" spans="4:4" ht="15.75" customHeight="1" x14ac:dyDescent="0.35">
      <c r="D229" s="8"/>
    </row>
    <row r="230" spans="4:4" ht="15.75" customHeight="1" x14ac:dyDescent="0.35">
      <c r="D230" s="8"/>
    </row>
    <row r="231" spans="4:4" ht="15.75" customHeight="1" x14ac:dyDescent="0.35">
      <c r="D231" s="8"/>
    </row>
    <row r="232" spans="4:4" ht="15.75" customHeight="1" x14ac:dyDescent="0.35">
      <c r="D232" s="8"/>
    </row>
    <row r="233" spans="4:4" ht="15.75" customHeight="1" x14ac:dyDescent="0.35">
      <c r="D233" s="8"/>
    </row>
    <row r="234" spans="4:4" ht="15.75" customHeight="1" x14ac:dyDescent="0.35">
      <c r="D234" s="8"/>
    </row>
    <row r="235" spans="4:4" ht="15.75" customHeight="1" x14ac:dyDescent="0.35">
      <c r="D235" s="8"/>
    </row>
    <row r="236" spans="4:4" ht="15.75" customHeight="1" x14ac:dyDescent="0.35">
      <c r="D236" s="8"/>
    </row>
    <row r="237" spans="4:4" ht="15.75" customHeight="1" x14ac:dyDescent="0.35">
      <c r="D237" s="8"/>
    </row>
    <row r="238" spans="4:4" ht="15.75" customHeight="1" x14ac:dyDescent="0.35">
      <c r="D238" s="8"/>
    </row>
    <row r="239" spans="4:4" ht="15.75" customHeight="1" x14ac:dyDescent="0.35">
      <c r="D239" s="8"/>
    </row>
    <row r="240" spans="4:4" ht="15.75" customHeight="1" x14ac:dyDescent="0.35">
      <c r="D240" s="8"/>
    </row>
    <row r="241" spans="4:4" ht="15.75" customHeight="1" x14ac:dyDescent="0.35">
      <c r="D241" s="8"/>
    </row>
    <row r="242" spans="4:4" ht="15.75" customHeight="1" x14ac:dyDescent="0.35">
      <c r="D242" s="8"/>
    </row>
    <row r="243" spans="4:4" ht="15.75" customHeight="1" x14ac:dyDescent="0.35">
      <c r="D243" s="8"/>
    </row>
    <row r="244" spans="4:4" ht="15.75" customHeight="1" x14ac:dyDescent="0.35">
      <c r="D244" s="8"/>
    </row>
    <row r="245" spans="4:4" ht="15.75" customHeight="1" x14ac:dyDescent="0.35">
      <c r="D245" s="8"/>
    </row>
    <row r="246" spans="4:4" ht="15.75" customHeight="1" x14ac:dyDescent="0.35">
      <c r="D246" s="8"/>
    </row>
    <row r="247" spans="4:4" ht="15.75" customHeight="1" x14ac:dyDescent="0.35">
      <c r="D247" s="8"/>
    </row>
    <row r="248" spans="4:4" ht="15.75" customHeight="1" x14ac:dyDescent="0.35">
      <c r="D248" s="8"/>
    </row>
    <row r="249" spans="4:4" ht="15.75" customHeight="1" x14ac:dyDescent="0.35">
      <c r="D249" s="8"/>
    </row>
    <row r="250" spans="4:4" ht="15.75" customHeight="1" x14ac:dyDescent="0.35">
      <c r="D250" s="8"/>
    </row>
    <row r="251" spans="4:4" ht="15.75" customHeight="1" x14ac:dyDescent="0.35">
      <c r="D251" s="8"/>
    </row>
    <row r="252" spans="4:4" ht="15.75" customHeight="1" x14ac:dyDescent="0.35">
      <c r="D252" s="8"/>
    </row>
    <row r="253" spans="4:4" ht="15.75" customHeight="1" x14ac:dyDescent="0.35">
      <c r="D253" s="8"/>
    </row>
    <row r="254" spans="4:4" ht="15.75" customHeight="1" x14ac:dyDescent="0.35">
      <c r="D254" s="8"/>
    </row>
    <row r="255" spans="4:4" ht="15.75" customHeight="1" x14ac:dyDescent="0.35">
      <c r="D255" s="8"/>
    </row>
    <row r="256" spans="4:4" ht="15.75" customHeight="1" x14ac:dyDescent="0.35">
      <c r="D256" s="8"/>
    </row>
    <row r="257" spans="4:4" ht="15.75" customHeight="1" x14ac:dyDescent="0.35">
      <c r="D257" s="8"/>
    </row>
    <row r="258" spans="4:4" ht="15.75" customHeight="1" x14ac:dyDescent="0.35">
      <c r="D258" s="8"/>
    </row>
    <row r="259" spans="4:4" ht="15.75" customHeight="1" x14ac:dyDescent="0.35">
      <c r="D259" s="8"/>
    </row>
    <row r="260" spans="4:4" ht="15.75" customHeight="1" x14ac:dyDescent="0.35">
      <c r="D260" s="8"/>
    </row>
    <row r="261" spans="4:4" ht="15.75" customHeight="1" x14ac:dyDescent="0.35">
      <c r="D261" s="8"/>
    </row>
    <row r="262" spans="4:4" ht="15.75" customHeight="1" x14ac:dyDescent="0.35">
      <c r="D262" s="8"/>
    </row>
    <row r="263" spans="4:4" ht="15.75" customHeight="1" x14ac:dyDescent="0.35">
      <c r="D263" s="8"/>
    </row>
    <row r="264" spans="4:4" ht="15.75" customHeight="1" x14ac:dyDescent="0.35">
      <c r="D264" s="8"/>
    </row>
    <row r="265" spans="4:4" ht="15.75" customHeight="1" x14ac:dyDescent="0.35">
      <c r="D265" s="8"/>
    </row>
    <row r="266" spans="4:4" ht="15.75" customHeight="1" x14ac:dyDescent="0.35">
      <c r="D266" s="8"/>
    </row>
    <row r="267" spans="4:4" ht="15.75" customHeight="1" x14ac:dyDescent="0.35">
      <c r="D267" s="8"/>
    </row>
    <row r="268" spans="4:4" ht="15.75" customHeight="1" x14ac:dyDescent="0.35">
      <c r="D268" s="8"/>
    </row>
    <row r="269" spans="4:4" ht="15.75" customHeight="1" x14ac:dyDescent="0.35">
      <c r="D269" s="8"/>
    </row>
    <row r="270" spans="4:4" ht="15.75" customHeight="1" x14ac:dyDescent="0.35">
      <c r="D270" s="8"/>
    </row>
    <row r="271" spans="4:4" ht="15.75" customHeight="1" x14ac:dyDescent="0.35">
      <c r="D271" s="8"/>
    </row>
    <row r="272" spans="4:4" ht="15.75" customHeight="1" x14ac:dyDescent="0.35">
      <c r="D272" s="8"/>
    </row>
    <row r="273" spans="4:4" ht="15.75" customHeight="1" x14ac:dyDescent="0.35">
      <c r="D273" s="8"/>
    </row>
    <row r="274" spans="4:4" ht="15.75" customHeight="1" x14ac:dyDescent="0.35">
      <c r="D274" s="8"/>
    </row>
    <row r="275" spans="4:4" ht="15.75" customHeight="1" x14ac:dyDescent="0.35">
      <c r="D275" s="8"/>
    </row>
    <row r="276" spans="4:4" ht="15.75" customHeight="1" x14ac:dyDescent="0.35">
      <c r="D276" s="8"/>
    </row>
    <row r="277" spans="4:4" ht="15.75" customHeight="1" x14ac:dyDescent="0.35">
      <c r="D277" s="8"/>
    </row>
    <row r="278" spans="4:4" ht="15.75" customHeight="1" x14ac:dyDescent="0.35">
      <c r="D278" s="8"/>
    </row>
    <row r="279" spans="4:4" ht="15.75" customHeight="1" x14ac:dyDescent="0.35">
      <c r="D279" s="8"/>
    </row>
    <row r="280" spans="4:4" ht="15.75" customHeight="1" x14ac:dyDescent="0.35">
      <c r="D280" s="8"/>
    </row>
    <row r="281" spans="4:4" ht="15.75" customHeight="1" x14ac:dyDescent="0.35">
      <c r="D281" s="8"/>
    </row>
    <row r="282" spans="4:4" ht="15.75" customHeight="1" x14ac:dyDescent="0.35">
      <c r="D282" s="8"/>
    </row>
    <row r="283" spans="4:4" ht="15.75" customHeight="1" x14ac:dyDescent="0.35">
      <c r="D283" s="8"/>
    </row>
    <row r="284" spans="4:4" ht="15.75" customHeight="1" x14ac:dyDescent="0.35">
      <c r="D284" s="8"/>
    </row>
    <row r="285" spans="4:4" ht="15.75" customHeight="1" x14ac:dyDescent="0.35">
      <c r="D285" s="8"/>
    </row>
    <row r="286" spans="4:4" ht="15.75" customHeight="1" x14ac:dyDescent="0.35">
      <c r="D286" s="8"/>
    </row>
    <row r="287" spans="4:4" ht="15.75" customHeight="1" x14ac:dyDescent="0.35">
      <c r="D287" s="8"/>
    </row>
    <row r="288" spans="4:4" ht="15.75" customHeight="1" x14ac:dyDescent="0.35">
      <c r="D288" s="8"/>
    </row>
    <row r="289" spans="4:4" ht="15.75" customHeight="1" x14ac:dyDescent="0.35">
      <c r="D289" s="8"/>
    </row>
    <row r="290" spans="4:4" ht="15.75" customHeight="1" x14ac:dyDescent="0.35">
      <c r="D290" s="8"/>
    </row>
    <row r="291" spans="4:4" ht="15.75" customHeight="1" x14ac:dyDescent="0.35">
      <c r="D291" s="8"/>
    </row>
    <row r="292" spans="4:4" ht="15.75" customHeight="1" x14ac:dyDescent="0.35">
      <c r="D292" s="8"/>
    </row>
    <row r="293" spans="4:4" ht="15.75" customHeight="1" x14ac:dyDescent="0.35">
      <c r="D293" s="8"/>
    </row>
    <row r="294" spans="4:4" ht="15.75" customHeight="1" x14ac:dyDescent="0.35">
      <c r="D294" s="8"/>
    </row>
    <row r="295" spans="4:4" ht="15.75" customHeight="1" x14ac:dyDescent="0.35">
      <c r="D295" s="8"/>
    </row>
    <row r="296" spans="4:4" ht="15.75" customHeight="1" x14ac:dyDescent="0.35">
      <c r="D296" s="8"/>
    </row>
    <row r="297" spans="4:4" ht="15.75" customHeight="1" x14ac:dyDescent="0.35">
      <c r="D297" s="8"/>
    </row>
    <row r="298" spans="4:4" ht="15.75" customHeight="1" x14ac:dyDescent="0.35">
      <c r="D298" s="8"/>
    </row>
    <row r="299" spans="4:4" ht="15.75" customHeight="1" x14ac:dyDescent="0.35">
      <c r="D299" s="8"/>
    </row>
    <row r="300" spans="4:4" ht="15.75" customHeight="1" x14ac:dyDescent="0.35">
      <c r="D300" s="8"/>
    </row>
    <row r="301" spans="4:4" ht="15.75" customHeight="1" x14ac:dyDescent="0.35">
      <c r="D301" s="8"/>
    </row>
    <row r="302" spans="4:4" ht="15.75" customHeight="1" x14ac:dyDescent="0.35">
      <c r="D302" s="8"/>
    </row>
    <row r="303" spans="4:4" ht="15.75" customHeight="1" x14ac:dyDescent="0.35">
      <c r="D303" s="8"/>
    </row>
    <row r="304" spans="4:4" ht="15.75" customHeight="1" x14ac:dyDescent="0.35">
      <c r="D304" s="8"/>
    </row>
    <row r="305" spans="4:4" ht="15.75" customHeight="1" x14ac:dyDescent="0.35">
      <c r="D305" s="8"/>
    </row>
    <row r="306" spans="4:4" ht="15.75" customHeight="1" x14ac:dyDescent="0.35">
      <c r="D306" s="8"/>
    </row>
    <row r="307" spans="4:4" ht="15.75" customHeight="1" x14ac:dyDescent="0.35">
      <c r="D307" s="8"/>
    </row>
    <row r="308" spans="4:4" ht="15.75" customHeight="1" x14ac:dyDescent="0.35">
      <c r="D308" s="8"/>
    </row>
    <row r="309" spans="4:4" ht="15.75" customHeight="1" x14ac:dyDescent="0.35">
      <c r="D309" s="8"/>
    </row>
    <row r="310" spans="4:4" ht="15.75" customHeight="1" x14ac:dyDescent="0.35">
      <c r="D310" s="8"/>
    </row>
    <row r="311" spans="4:4" ht="15.75" customHeight="1" x14ac:dyDescent="0.35">
      <c r="D311" s="8"/>
    </row>
    <row r="312" spans="4:4" ht="15.75" customHeight="1" x14ac:dyDescent="0.35">
      <c r="D312" s="8"/>
    </row>
    <row r="313" spans="4:4" ht="15.75" customHeight="1" x14ac:dyDescent="0.35">
      <c r="D313" s="8"/>
    </row>
    <row r="314" spans="4:4" ht="15.75" customHeight="1" x14ac:dyDescent="0.35">
      <c r="D314" s="8"/>
    </row>
    <row r="315" spans="4:4" ht="15.75" customHeight="1" x14ac:dyDescent="0.35">
      <c r="D315" s="8"/>
    </row>
    <row r="316" spans="4:4" ht="15.75" customHeight="1" x14ac:dyDescent="0.35">
      <c r="D316" s="8"/>
    </row>
    <row r="317" spans="4:4" ht="15.75" customHeight="1" x14ac:dyDescent="0.35">
      <c r="D317" s="8"/>
    </row>
    <row r="318" spans="4:4" ht="15.75" customHeight="1" x14ac:dyDescent="0.35">
      <c r="D318" s="8"/>
    </row>
    <row r="319" spans="4:4" ht="15.75" customHeight="1" x14ac:dyDescent="0.35">
      <c r="D319" s="8"/>
    </row>
    <row r="320" spans="4:4" ht="15.75" customHeight="1" x14ac:dyDescent="0.35">
      <c r="D320" s="8"/>
    </row>
    <row r="321" spans="4:4" ht="15.75" customHeight="1" x14ac:dyDescent="0.35">
      <c r="D321" s="8"/>
    </row>
    <row r="322" spans="4:4" ht="15.75" customHeight="1" x14ac:dyDescent="0.35">
      <c r="D322" s="8"/>
    </row>
    <row r="323" spans="4:4" ht="15.75" customHeight="1" x14ac:dyDescent="0.35">
      <c r="D323" s="8"/>
    </row>
    <row r="324" spans="4:4" ht="15.75" customHeight="1" x14ac:dyDescent="0.35">
      <c r="D324" s="8"/>
    </row>
    <row r="325" spans="4:4" ht="15.75" customHeight="1" x14ac:dyDescent="0.35">
      <c r="D325" s="8"/>
    </row>
    <row r="326" spans="4:4" ht="15.75" customHeight="1" x14ac:dyDescent="0.35">
      <c r="D326" s="8"/>
    </row>
    <row r="327" spans="4:4" ht="15.75" customHeight="1" x14ac:dyDescent="0.35">
      <c r="D327" s="8"/>
    </row>
    <row r="328" spans="4:4" ht="15.75" customHeight="1" x14ac:dyDescent="0.35">
      <c r="D328" s="8"/>
    </row>
    <row r="329" spans="4:4" ht="15.75" customHeight="1" x14ac:dyDescent="0.35">
      <c r="D329" s="8"/>
    </row>
    <row r="330" spans="4:4" ht="15.75" customHeight="1" x14ac:dyDescent="0.35">
      <c r="D330" s="8"/>
    </row>
    <row r="331" spans="4:4" ht="15.75" customHeight="1" x14ac:dyDescent="0.35">
      <c r="D331" s="8"/>
    </row>
    <row r="332" spans="4:4" ht="15.75" customHeight="1" x14ac:dyDescent="0.35">
      <c r="D332" s="8"/>
    </row>
    <row r="333" spans="4:4" ht="15.75" customHeight="1" x14ac:dyDescent="0.35">
      <c r="D333" s="8"/>
    </row>
    <row r="334" spans="4:4" ht="15.75" customHeight="1" x14ac:dyDescent="0.35">
      <c r="D334" s="8"/>
    </row>
    <row r="335" spans="4:4" ht="15.75" customHeight="1" x14ac:dyDescent="0.35">
      <c r="D335" s="8"/>
    </row>
    <row r="336" spans="4:4" ht="15.75" customHeight="1" x14ac:dyDescent="0.35">
      <c r="D336" s="8"/>
    </row>
    <row r="337" spans="4:4" ht="15.75" customHeight="1" x14ac:dyDescent="0.35">
      <c r="D337" s="8"/>
    </row>
    <row r="338" spans="4:4" ht="15.75" customHeight="1" x14ac:dyDescent="0.35">
      <c r="D338" s="8"/>
    </row>
    <row r="339" spans="4:4" ht="15.75" customHeight="1" x14ac:dyDescent="0.35">
      <c r="D339" s="8"/>
    </row>
    <row r="340" spans="4:4" ht="15.75" customHeight="1" x14ac:dyDescent="0.35">
      <c r="D340" s="8"/>
    </row>
    <row r="341" spans="4:4" ht="15.75" customHeight="1" x14ac:dyDescent="0.35">
      <c r="D341" s="8"/>
    </row>
    <row r="342" spans="4:4" ht="15.75" customHeight="1" x14ac:dyDescent="0.35">
      <c r="D342" s="8"/>
    </row>
    <row r="343" spans="4:4" ht="15.75" customHeight="1" x14ac:dyDescent="0.35">
      <c r="D343" s="8"/>
    </row>
    <row r="344" spans="4:4" ht="15.75" customHeight="1" x14ac:dyDescent="0.35">
      <c r="D344" s="8"/>
    </row>
    <row r="345" spans="4:4" ht="15.75" customHeight="1" x14ac:dyDescent="0.35">
      <c r="D345" s="8"/>
    </row>
    <row r="346" spans="4:4" ht="15.75" customHeight="1" x14ac:dyDescent="0.35">
      <c r="D346" s="8"/>
    </row>
    <row r="347" spans="4:4" ht="15.75" customHeight="1" x14ac:dyDescent="0.35">
      <c r="D347" s="8"/>
    </row>
    <row r="348" spans="4:4" ht="15.75" customHeight="1" x14ac:dyDescent="0.35">
      <c r="D348" s="8"/>
    </row>
    <row r="349" spans="4:4" ht="15.75" customHeight="1" x14ac:dyDescent="0.35">
      <c r="D349" s="8"/>
    </row>
    <row r="350" spans="4:4" ht="15.75" customHeight="1" x14ac:dyDescent="0.35">
      <c r="D350" s="8"/>
    </row>
    <row r="351" spans="4:4" ht="15.75" customHeight="1" x14ac:dyDescent="0.35">
      <c r="D351" s="8"/>
    </row>
    <row r="352" spans="4:4" ht="15.75" customHeight="1" x14ac:dyDescent="0.35">
      <c r="D352" s="8"/>
    </row>
    <row r="353" spans="4:4" ht="15.75" customHeight="1" x14ac:dyDescent="0.35">
      <c r="D353" s="8"/>
    </row>
    <row r="354" spans="4:4" ht="15.75" customHeight="1" x14ac:dyDescent="0.35">
      <c r="D354" s="8"/>
    </row>
    <row r="355" spans="4:4" ht="15.75" customHeight="1" x14ac:dyDescent="0.35">
      <c r="D355" s="8"/>
    </row>
    <row r="356" spans="4:4" ht="15.75" customHeight="1" x14ac:dyDescent="0.35">
      <c r="D356" s="8"/>
    </row>
    <row r="357" spans="4:4" ht="15.75" customHeight="1" x14ac:dyDescent="0.35">
      <c r="D357" s="8"/>
    </row>
    <row r="358" spans="4:4" ht="15.75" customHeight="1" x14ac:dyDescent="0.35">
      <c r="D358" s="8"/>
    </row>
    <row r="359" spans="4:4" ht="15.75" customHeight="1" x14ac:dyDescent="0.35">
      <c r="D359" s="8"/>
    </row>
    <row r="360" spans="4:4" ht="15.75" customHeight="1" x14ac:dyDescent="0.35">
      <c r="D360" s="8"/>
    </row>
    <row r="361" spans="4:4" ht="15.75" customHeight="1" x14ac:dyDescent="0.35">
      <c r="D361" s="8"/>
    </row>
    <row r="362" spans="4:4" ht="15.75" customHeight="1" x14ac:dyDescent="0.35">
      <c r="D362" s="8"/>
    </row>
    <row r="363" spans="4:4" ht="15.75" customHeight="1" x14ac:dyDescent="0.35">
      <c r="D363" s="8"/>
    </row>
    <row r="364" spans="4:4" ht="15.75" customHeight="1" x14ac:dyDescent="0.35">
      <c r="D364" s="8"/>
    </row>
    <row r="365" spans="4:4" ht="15.75" customHeight="1" x14ac:dyDescent="0.35">
      <c r="D365" s="8"/>
    </row>
    <row r="366" spans="4:4" ht="15.75" customHeight="1" x14ac:dyDescent="0.35">
      <c r="D366" s="8"/>
    </row>
    <row r="367" spans="4:4" ht="15.75" customHeight="1" x14ac:dyDescent="0.35">
      <c r="D367" s="8"/>
    </row>
    <row r="368" spans="4:4" ht="15.75" customHeight="1" x14ac:dyDescent="0.35">
      <c r="D368" s="8"/>
    </row>
    <row r="369" spans="4:4" ht="15.75" customHeight="1" x14ac:dyDescent="0.35">
      <c r="D369" s="8"/>
    </row>
    <row r="370" spans="4:4" ht="15.75" customHeight="1" x14ac:dyDescent="0.35">
      <c r="D370" s="8"/>
    </row>
    <row r="371" spans="4:4" ht="15.75" customHeight="1" x14ac:dyDescent="0.35">
      <c r="D371" s="8"/>
    </row>
    <row r="372" spans="4:4" ht="15.75" customHeight="1" x14ac:dyDescent="0.35">
      <c r="D372" s="8"/>
    </row>
    <row r="373" spans="4:4" ht="15.75" customHeight="1" x14ac:dyDescent="0.35">
      <c r="D373" s="8"/>
    </row>
    <row r="374" spans="4:4" ht="15.75" customHeight="1" x14ac:dyDescent="0.35">
      <c r="D374" s="8"/>
    </row>
    <row r="375" spans="4:4" ht="15.75" customHeight="1" x14ac:dyDescent="0.35">
      <c r="D375" s="8"/>
    </row>
    <row r="376" spans="4:4" ht="15.75" customHeight="1" x14ac:dyDescent="0.35">
      <c r="D376" s="8"/>
    </row>
    <row r="377" spans="4:4" ht="15.75" customHeight="1" x14ac:dyDescent="0.35">
      <c r="D377" s="8"/>
    </row>
    <row r="378" spans="4:4" ht="15.75" customHeight="1" x14ac:dyDescent="0.35">
      <c r="D378" s="8"/>
    </row>
    <row r="379" spans="4:4" ht="15.75" customHeight="1" x14ac:dyDescent="0.35">
      <c r="D379" s="8"/>
    </row>
    <row r="380" spans="4:4" ht="15.75" customHeight="1" x14ac:dyDescent="0.35">
      <c r="D380" s="8"/>
    </row>
    <row r="381" spans="4:4" ht="15.75" customHeight="1" x14ac:dyDescent="0.35">
      <c r="D381" s="8"/>
    </row>
    <row r="382" spans="4:4" ht="15.75" customHeight="1" x14ac:dyDescent="0.35">
      <c r="D382" s="8"/>
    </row>
    <row r="383" spans="4:4" ht="15.75" customHeight="1" x14ac:dyDescent="0.35">
      <c r="D383" s="8"/>
    </row>
    <row r="384" spans="4:4" ht="15.75" customHeight="1" x14ac:dyDescent="0.35">
      <c r="D384" s="8"/>
    </row>
    <row r="385" spans="4:4" ht="15.75" customHeight="1" x14ac:dyDescent="0.35">
      <c r="D385" s="8"/>
    </row>
    <row r="386" spans="4:4" ht="15.75" customHeight="1" x14ac:dyDescent="0.35">
      <c r="D386" s="8"/>
    </row>
    <row r="387" spans="4:4" ht="15.75" customHeight="1" x14ac:dyDescent="0.35">
      <c r="D387" s="8"/>
    </row>
    <row r="388" spans="4:4" ht="15.75" customHeight="1" x14ac:dyDescent="0.35">
      <c r="D388" s="8"/>
    </row>
    <row r="389" spans="4:4" ht="15.75" customHeight="1" x14ac:dyDescent="0.35">
      <c r="D389" s="8"/>
    </row>
    <row r="390" spans="4:4" ht="15.75" customHeight="1" x14ac:dyDescent="0.35">
      <c r="D390" s="8"/>
    </row>
    <row r="391" spans="4:4" ht="15.75" customHeight="1" x14ac:dyDescent="0.35">
      <c r="D391" s="8"/>
    </row>
    <row r="392" spans="4:4" ht="15.75" customHeight="1" x14ac:dyDescent="0.35">
      <c r="D392" s="8"/>
    </row>
    <row r="393" spans="4:4" ht="15.75" customHeight="1" x14ac:dyDescent="0.35">
      <c r="D393" s="8"/>
    </row>
    <row r="394" spans="4:4" ht="15.75" customHeight="1" x14ac:dyDescent="0.35">
      <c r="D394" s="8"/>
    </row>
    <row r="395" spans="4:4" ht="15.75" customHeight="1" x14ac:dyDescent="0.35">
      <c r="D395" s="8"/>
    </row>
    <row r="396" spans="4:4" ht="15.75" customHeight="1" x14ac:dyDescent="0.35">
      <c r="D396" s="8"/>
    </row>
    <row r="397" spans="4:4" ht="15.75" customHeight="1" x14ac:dyDescent="0.35">
      <c r="D397" s="8"/>
    </row>
    <row r="398" spans="4:4" ht="15.75" customHeight="1" x14ac:dyDescent="0.35">
      <c r="D398" s="8"/>
    </row>
    <row r="399" spans="4:4" ht="15.75" customHeight="1" x14ac:dyDescent="0.35">
      <c r="D399" s="8"/>
    </row>
    <row r="400" spans="4:4" ht="15.75" customHeight="1" x14ac:dyDescent="0.35">
      <c r="D400" s="8"/>
    </row>
    <row r="401" spans="4:4" ht="15.75" customHeight="1" x14ac:dyDescent="0.35">
      <c r="D401" s="8"/>
    </row>
    <row r="402" spans="4:4" ht="15.75" customHeight="1" x14ac:dyDescent="0.35">
      <c r="D402" s="8"/>
    </row>
    <row r="403" spans="4:4" ht="15.75" customHeight="1" x14ac:dyDescent="0.35">
      <c r="D403" s="8"/>
    </row>
    <row r="404" spans="4:4" ht="15.75" customHeight="1" x14ac:dyDescent="0.35">
      <c r="D404" s="8"/>
    </row>
    <row r="405" spans="4:4" ht="15.75" customHeight="1" x14ac:dyDescent="0.35">
      <c r="D405" s="8"/>
    </row>
    <row r="406" spans="4:4" ht="15.75" customHeight="1" x14ac:dyDescent="0.35">
      <c r="D406" s="8"/>
    </row>
    <row r="407" spans="4:4" ht="15.75" customHeight="1" x14ac:dyDescent="0.35">
      <c r="D407" s="8"/>
    </row>
    <row r="408" spans="4:4" ht="15.75" customHeight="1" x14ac:dyDescent="0.35">
      <c r="D408" s="8"/>
    </row>
    <row r="409" spans="4:4" ht="15.75" customHeight="1" x14ac:dyDescent="0.35">
      <c r="D409" s="8"/>
    </row>
    <row r="410" spans="4:4" ht="15.75" customHeight="1" x14ac:dyDescent="0.35">
      <c r="D410" s="8"/>
    </row>
    <row r="411" spans="4:4" ht="15.75" customHeight="1" x14ac:dyDescent="0.35">
      <c r="D411" s="8"/>
    </row>
    <row r="412" spans="4:4" ht="15.75" customHeight="1" x14ac:dyDescent="0.35">
      <c r="D412" s="8"/>
    </row>
    <row r="413" spans="4:4" ht="15.75" customHeight="1" x14ac:dyDescent="0.35">
      <c r="D413" s="8"/>
    </row>
    <row r="414" spans="4:4" ht="15.75" customHeight="1" x14ac:dyDescent="0.35">
      <c r="D414" s="8"/>
    </row>
    <row r="415" spans="4:4" ht="15.75" customHeight="1" x14ac:dyDescent="0.35">
      <c r="D415" s="8"/>
    </row>
    <row r="416" spans="4:4" ht="15.75" customHeight="1" x14ac:dyDescent="0.35">
      <c r="D416" s="8"/>
    </row>
    <row r="417" spans="4:4" ht="15.75" customHeight="1" x14ac:dyDescent="0.35">
      <c r="D417" s="8"/>
    </row>
    <row r="418" spans="4:4" ht="15.75" customHeight="1" x14ac:dyDescent="0.35">
      <c r="D418" s="8"/>
    </row>
    <row r="419" spans="4:4" ht="15.75" customHeight="1" x14ac:dyDescent="0.35">
      <c r="D419" s="8"/>
    </row>
    <row r="420" spans="4:4" ht="15.75" customHeight="1" x14ac:dyDescent="0.35">
      <c r="D420" s="8"/>
    </row>
    <row r="421" spans="4:4" ht="15.75" customHeight="1" x14ac:dyDescent="0.35">
      <c r="D421" s="8"/>
    </row>
    <row r="422" spans="4:4" ht="15.75" customHeight="1" x14ac:dyDescent="0.35">
      <c r="D422" s="8"/>
    </row>
    <row r="423" spans="4:4" ht="15.75" customHeight="1" x14ac:dyDescent="0.35">
      <c r="D423" s="8"/>
    </row>
    <row r="424" spans="4:4" ht="15.75" customHeight="1" x14ac:dyDescent="0.35">
      <c r="D424" s="8"/>
    </row>
    <row r="425" spans="4:4" ht="15.75" customHeight="1" x14ac:dyDescent="0.35">
      <c r="D425" s="8"/>
    </row>
    <row r="426" spans="4:4" ht="15.75" customHeight="1" x14ac:dyDescent="0.35">
      <c r="D426" s="8"/>
    </row>
    <row r="427" spans="4:4" ht="15.75" customHeight="1" x14ac:dyDescent="0.35">
      <c r="D427" s="8"/>
    </row>
    <row r="428" spans="4:4" ht="15.75" customHeight="1" x14ac:dyDescent="0.35">
      <c r="D428" s="8"/>
    </row>
    <row r="429" spans="4:4" ht="15.75" customHeight="1" x14ac:dyDescent="0.35">
      <c r="D429" s="8"/>
    </row>
    <row r="430" spans="4:4" ht="15.75" customHeight="1" x14ac:dyDescent="0.35">
      <c r="D430" s="8"/>
    </row>
    <row r="431" spans="4:4" ht="15.75" customHeight="1" x14ac:dyDescent="0.35">
      <c r="D431" s="8"/>
    </row>
    <row r="432" spans="4:4" ht="15.75" customHeight="1" x14ac:dyDescent="0.35">
      <c r="D432" s="8"/>
    </row>
    <row r="433" spans="4:4" ht="15.75" customHeight="1" x14ac:dyDescent="0.35">
      <c r="D433" s="8"/>
    </row>
    <row r="434" spans="4:4" ht="15.75" customHeight="1" x14ac:dyDescent="0.35">
      <c r="D434" s="8"/>
    </row>
    <row r="435" spans="4:4" ht="15.75" customHeight="1" x14ac:dyDescent="0.35">
      <c r="D435" s="8"/>
    </row>
    <row r="436" spans="4:4" ht="15.75" customHeight="1" x14ac:dyDescent="0.35">
      <c r="D436" s="8"/>
    </row>
    <row r="437" spans="4:4" ht="15.75" customHeight="1" x14ac:dyDescent="0.35">
      <c r="D437" s="8"/>
    </row>
    <row r="438" spans="4:4" ht="15.75" customHeight="1" x14ac:dyDescent="0.35">
      <c r="D438" s="8"/>
    </row>
    <row r="439" spans="4:4" ht="15.75" customHeight="1" x14ac:dyDescent="0.35">
      <c r="D439" s="8"/>
    </row>
    <row r="440" spans="4:4" ht="15.75" customHeight="1" x14ac:dyDescent="0.35">
      <c r="D440" s="8"/>
    </row>
    <row r="441" spans="4:4" ht="15.75" customHeight="1" x14ac:dyDescent="0.35">
      <c r="D441" s="8"/>
    </row>
    <row r="442" spans="4:4" ht="15.75" customHeight="1" x14ac:dyDescent="0.35">
      <c r="D442" s="8"/>
    </row>
    <row r="443" spans="4:4" ht="15.75" customHeight="1" x14ac:dyDescent="0.35">
      <c r="D443" s="8"/>
    </row>
    <row r="444" spans="4:4" ht="15.75" customHeight="1" x14ac:dyDescent="0.35">
      <c r="D444" s="8"/>
    </row>
    <row r="445" spans="4:4" ht="15.75" customHeight="1" x14ac:dyDescent="0.35">
      <c r="D445" s="8"/>
    </row>
    <row r="446" spans="4:4" ht="15.75" customHeight="1" x14ac:dyDescent="0.35">
      <c r="D446" s="8"/>
    </row>
    <row r="447" spans="4:4" ht="15.75" customHeight="1" x14ac:dyDescent="0.35">
      <c r="D447" s="8"/>
    </row>
    <row r="448" spans="4:4" ht="15.75" customHeight="1" x14ac:dyDescent="0.35">
      <c r="D448" s="8"/>
    </row>
    <row r="449" spans="4:4" ht="15.75" customHeight="1" x14ac:dyDescent="0.35">
      <c r="D449" s="8"/>
    </row>
    <row r="450" spans="4:4" ht="15.75" customHeight="1" x14ac:dyDescent="0.35">
      <c r="D450" s="8"/>
    </row>
    <row r="451" spans="4:4" ht="15.75" customHeight="1" x14ac:dyDescent="0.35">
      <c r="D451" s="8"/>
    </row>
    <row r="452" spans="4:4" ht="15.75" customHeight="1" x14ac:dyDescent="0.35">
      <c r="D452" s="8"/>
    </row>
    <row r="453" spans="4:4" ht="15.75" customHeight="1" x14ac:dyDescent="0.35">
      <c r="D453" s="8"/>
    </row>
    <row r="454" spans="4:4" ht="15.75" customHeight="1" x14ac:dyDescent="0.35">
      <c r="D454" s="8"/>
    </row>
    <row r="455" spans="4:4" ht="15.75" customHeight="1" x14ac:dyDescent="0.35">
      <c r="D455" s="8"/>
    </row>
    <row r="456" spans="4:4" ht="15.75" customHeight="1" x14ac:dyDescent="0.35">
      <c r="D456" s="8"/>
    </row>
    <row r="457" spans="4:4" ht="15.75" customHeight="1" x14ac:dyDescent="0.35">
      <c r="D457" s="8"/>
    </row>
    <row r="458" spans="4:4" ht="15.75" customHeight="1" x14ac:dyDescent="0.35">
      <c r="D458" s="8"/>
    </row>
    <row r="459" spans="4:4" ht="15.75" customHeight="1" x14ac:dyDescent="0.35">
      <c r="D459" s="8"/>
    </row>
    <row r="460" spans="4:4" ht="15.75" customHeight="1" x14ac:dyDescent="0.35">
      <c r="D460" s="8"/>
    </row>
    <row r="461" spans="4:4" ht="15.75" customHeight="1" x14ac:dyDescent="0.35">
      <c r="D461" s="8"/>
    </row>
    <row r="462" spans="4:4" ht="15.75" customHeight="1" x14ac:dyDescent="0.35">
      <c r="D462" s="8"/>
    </row>
    <row r="463" spans="4:4" ht="15.75" customHeight="1" x14ac:dyDescent="0.35">
      <c r="D463" s="8"/>
    </row>
    <row r="464" spans="4:4" ht="15.75" customHeight="1" x14ac:dyDescent="0.35">
      <c r="D464" s="8"/>
    </row>
    <row r="465" spans="4:4" ht="15.75" customHeight="1" x14ac:dyDescent="0.35">
      <c r="D465" s="8"/>
    </row>
    <row r="466" spans="4:4" ht="15.75" customHeight="1" x14ac:dyDescent="0.35">
      <c r="D466" s="8"/>
    </row>
    <row r="467" spans="4:4" ht="15.75" customHeight="1" x14ac:dyDescent="0.35">
      <c r="D467" s="8"/>
    </row>
    <row r="468" spans="4:4" ht="15.75" customHeight="1" x14ac:dyDescent="0.35">
      <c r="D468" s="8"/>
    </row>
    <row r="469" spans="4:4" ht="15.75" customHeight="1" x14ac:dyDescent="0.35">
      <c r="D469" s="8"/>
    </row>
    <row r="470" spans="4:4" ht="15.75" customHeight="1" x14ac:dyDescent="0.35">
      <c r="D470" s="8"/>
    </row>
    <row r="471" spans="4:4" ht="15.75" customHeight="1" x14ac:dyDescent="0.35">
      <c r="D471" s="8"/>
    </row>
    <row r="472" spans="4:4" ht="15.75" customHeight="1" x14ac:dyDescent="0.35">
      <c r="D472" s="8"/>
    </row>
    <row r="473" spans="4:4" ht="15.75" customHeight="1" x14ac:dyDescent="0.35">
      <c r="D473" s="8"/>
    </row>
    <row r="474" spans="4:4" ht="15.75" customHeight="1" x14ac:dyDescent="0.35">
      <c r="D474" s="8"/>
    </row>
    <row r="475" spans="4:4" ht="15.75" customHeight="1" x14ac:dyDescent="0.35">
      <c r="D475" s="8"/>
    </row>
    <row r="476" spans="4:4" ht="15.75" customHeight="1" x14ac:dyDescent="0.35">
      <c r="D476" s="8"/>
    </row>
    <row r="477" spans="4:4" ht="15.75" customHeight="1" x14ac:dyDescent="0.35">
      <c r="D477" s="8"/>
    </row>
    <row r="478" spans="4:4" ht="15.75" customHeight="1" x14ac:dyDescent="0.35">
      <c r="D478" s="8"/>
    </row>
    <row r="479" spans="4:4" ht="15.75" customHeight="1" x14ac:dyDescent="0.35">
      <c r="D479" s="8"/>
    </row>
    <row r="480" spans="4:4" ht="15.75" customHeight="1" x14ac:dyDescent="0.35">
      <c r="D480" s="8"/>
    </row>
    <row r="481" spans="4:4" ht="15.75" customHeight="1" x14ac:dyDescent="0.35">
      <c r="D481" s="8"/>
    </row>
    <row r="482" spans="4:4" ht="15.75" customHeight="1" x14ac:dyDescent="0.35">
      <c r="D482" s="8"/>
    </row>
    <row r="483" spans="4:4" ht="15.75" customHeight="1" x14ac:dyDescent="0.35">
      <c r="D483" s="8"/>
    </row>
    <row r="484" spans="4:4" ht="15.75" customHeight="1" x14ac:dyDescent="0.35">
      <c r="D484" s="8"/>
    </row>
    <row r="485" spans="4:4" ht="15.75" customHeight="1" x14ac:dyDescent="0.35">
      <c r="D485" s="8"/>
    </row>
    <row r="486" spans="4:4" ht="15.75" customHeight="1" x14ac:dyDescent="0.35">
      <c r="D486" s="8"/>
    </row>
    <row r="487" spans="4:4" ht="15.75" customHeight="1" x14ac:dyDescent="0.35">
      <c r="D487" s="8"/>
    </row>
    <row r="488" spans="4:4" ht="15.75" customHeight="1" x14ac:dyDescent="0.35">
      <c r="D488" s="8"/>
    </row>
    <row r="489" spans="4:4" ht="15.75" customHeight="1" x14ac:dyDescent="0.35">
      <c r="D489" s="8"/>
    </row>
    <row r="490" spans="4:4" ht="15.75" customHeight="1" x14ac:dyDescent="0.35">
      <c r="D490" s="8"/>
    </row>
    <row r="491" spans="4:4" ht="15.75" customHeight="1" x14ac:dyDescent="0.35">
      <c r="D491" s="8"/>
    </row>
    <row r="492" spans="4:4" ht="15.75" customHeight="1" x14ac:dyDescent="0.35">
      <c r="D492" s="8"/>
    </row>
    <row r="493" spans="4:4" ht="15.75" customHeight="1" x14ac:dyDescent="0.35">
      <c r="D493" s="8"/>
    </row>
    <row r="494" spans="4:4" ht="15.75" customHeight="1" x14ac:dyDescent="0.35">
      <c r="D494" s="8"/>
    </row>
    <row r="495" spans="4:4" ht="15.75" customHeight="1" x14ac:dyDescent="0.35">
      <c r="D495" s="8"/>
    </row>
    <row r="496" spans="4:4" ht="15.75" customHeight="1" x14ac:dyDescent="0.35">
      <c r="D496" s="8"/>
    </row>
    <row r="497" spans="4:4" ht="15.75" customHeight="1" x14ac:dyDescent="0.35">
      <c r="D497" s="8"/>
    </row>
    <row r="498" spans="4:4" ht="15.75" customHeight="1" x14ac:dyDescent="0.35">
      <c r="D498" s="8"/>
    </row>
    <row r="499" spans="4:4" ht="15.75" customHeight="1" x14ac:dyDescent="0.35">
      <c r="D499" s="8"/>
    </row>
    <row r="500" spans="4:4" ht="15.75" customHeight="1" x14ac:dyDescent="0.35">
      <c r="D500" s="8"/>
    </row>
    <row r="501" spans="4:4" ht="15.75" customHeight="1" x14ac:dyDescent="0.35">
      <c r="D501" s="8"/>
    </row>
    <row r="502" spans="4:4" ht="15.75" customHeight="1" x14ac:dyDescent="0.35">
      <c r="D502" s="8"/>
    </row>
    <row r="503" spans="4:4" ht="15.75" customHeight="1" x14ac:dyDescent="0.35">
      <c r="D503" s="8"/>
    </row>
    <row r="504" spans="4:4" ht="15.75" customHeight="1" x14ac:dyDescent="0.35">
      <c r="D504" s="8"/>
    </row>
    <row r="505" spans="4:4" ht="15.75" customHeight="1" x14ac:dyDescent="0.35">
      <c r="D505" s="8"/>
    </row>
    <row r="506" spans="4:4" ht="15.75" customHeight="1" x14ac:dyDescent="0.35">
      <c r="D506" s="8"/>
    </row>
    <row r="507" spans="4:4" ht="15.75" customHeight="1" x14ac:dyDescent="0.35">
      <c r="D507" s="8"/>
    </row>
    <row r="508" spans="4:4" ht="15.75" customHeight="1" x14ac:dyDescent="0.35">
      <c r="D508" s="8"/>
    </row>
    <row r="509" spans="4:4" ht="15.75" customHeight="1" x14ac:dyDescent="0.35">
      <c r="D509" s="8"/>
    </row>
    <row r="510" spans="4:4" ht="15.75" customHeight="1" x14ac:dyDescent="0.35">
      <c r="D510" s="8"/>
    </row>
    <row r="511" spans="4:4" ht="15.75" customHeight="1" x14ac:dyDescent="0.35">
      <c r="D511" s="8"/>
    </row>
    <row r="512" spans="4:4" ht="15.75" customHeight="1" x14ac:dyDescent="0.35">
      <c r="D512" s="8"/>
    </row>
    <row r="513" spans="4:4" ht="15.75" customHeight="1" x14ac:dyDescent="0.35">
      <c r="D513" s="8"/>
    </row>
    <row r="514" spans="4:4" ht="15.75" customHeight="1" x14ac:dyDescent="0.35">
      <c r="D514" s="8"/>
    </row>
    <row r="515" spans="4:4" ht="15.75" customHeight="1" x14ac:dyDescent="0.35">
      <c r="D515" s="8"/>
    </row>
    <row r="516" spans="4:4" ht="15.75" customHeight="1" x14ac:dyDescent="0.35">
      <c r="D516" s="8"/>
    </row>
    <row r="517" spans="4:4" ht="15.75" customHeight="1" x14ac:dyDescent="0.35">
      <c r="D517" s="8"/>
    </row>
    <row r="518" spans="4:4" ht="15.75" customHeight="1" x14ac:dyDescent="0.35">
      <c r="D518" s="8"/>
    </row>
    <row r="519" spans="4:4" ht="15.75" customHeight="1" x14ac:dyDescent="0.35">
      <c r="D519" s="8"/>
    </row>
    <row r="520" spans="4:4" ht="15.75" customHeight="1" x14ac:dyDescent="0.35">
      <c r="D520" s="8"/>
    </row>
    <row r="521" spans="4:4" ht="15.75" customHeight="1" x14ac:dyDescent="0.35">
      <c r="D521" s="8"/>
    </row>
    <row r="522" spans="4:4" ht="15.75" customHeight="1" x14ac:dyDescent="0.35">
      <c r="D522" s="8"/>
    </row>
    <row r="523" spans="4:4" ht="15.75" customHeight="1" x14ac:dyDescent="0.35">
      <c r="D523" s="8"/>
    </row>
    <row r="524" spans="4:4" ht="15.75" customHeight="1" x14ac:dyDescent="0.35">
      <c r="D524" s="8"/>
    </row>
    <row r="525" spans="4:4" ht="15.75" customHeight="1" x14ac:dyDescent="0.35">
      <c r="D525" s="8"/>
    </row>
    <row r="526" spans="4:4" ht="15.75" customHeight="1" x14ac:dyDescent="0.35">
      <c r="D526" s="8"/>
    </row>
    <row r="527" spans="4:4" ht="15.75" customHeight="1" x14ac:dyDescent="0.35">
      <c r="D527" s="8"/>
    </row>
    <row r="528" spans="4:4" ht="15.75" customHeight="1" x14ac:dyDescent="0.35">
      <c r="D528" s="8"/>
    </row>
    <row r="529" spans="4:4" ht="15.75" customHeight="1" x14ac:dyDescent="0.35">
      <c r="D529" s="8"/>
    </row>
    <row r="530" spans="4:4" ht="15.75" customHeight="1" x14ac:dyDescent="0.35">
      <c r="D530" s="8"/>
    </row>
    <row r="531" spans="4:4" ht="15.75" customHeight="1" x14ac:dyDescent="0.35">
      <c r="D531" s="8"/>
    </row>
    <row r="532" spans="4:4" ht="15.75" customHeight="1" x14ac:dyDescent="0.35">
      <c r="D532" s="8"/>
    </row>
    <row r="533" spans="4:4" ht="15.75" customHeight="1" x14ac:dyDescent="0.35">
      <c r="D533" s="8"/>
    </row>
    <row r="534" spans="4:4" ht="15.75" customHeight="1" x14ac:dyDescent="0.35">
      <c r="D534" s="8"/>
    </row>
    <row r="535" spans="4:4" ht="15.75" customHeight="1" x14ac:dyDescent="0.35">
      <c r="D535" s="8"/>
    </row>
    <row r="536" spans="4:4" ht="15.75" customHeight="1" x14ac:dyDescent="0.35">
      <c r="D536" s="8"/>
    </row>
    <row r="537" spans="4:4" ht="15.75" customHeight="1" x14ac:dyDescent="0.35">
      <c r="D537" s="8"/>
    </row>
    <row r="538" spans="4:4" ht="15.75" customHeight="1" x14ac:dyDescent="0.35">
      <c r="D538" s="8"/>
    </row>
    <row r="539" spans="4:4" ht="15.75" customHeight="1" x14ac:dyDescent="0.35">
      <c r="D539" s="8"/>
    </row>
    <row r="540" spans="4:4" ht="15.75" customHeight="1" x14ac:dyDescent="0.35">
      <c r="D540" s="8"/>
    </row>
    <row r="541" spans="4:4" ht="15.75" customHeight="1" x14ac:dyDescent="0.35">
      <c r="D541" s="8"/>
    </row>
    <row r="542" spans="4:4" ht="15.75" customHeight="1" x14ac:dyDescent="0.35">
      <c r="D542" s="8"/>
    </row>
    <row r="543" spans="4:4" ht="15.75" customHeight="1" x14ac:dyDescent="0.35">
      <c r="D543" s="8"/>
    </row>
    <row r="544" spans="4:4" ht="15.75" customHeight="1" x14ac:dyDescent="0.35">
      <c r="D544" s="8"/>
    </row>
    <row r="545" spans="4:4" ht="15.75" customHeight="1" x14ac:dyDescent="0.35">
      <c r="D545" s="8"/>
    </row>
    <row r="546" spans="4:4" ht="15.75" customHeight="1" x14ac:dyDescent="0.35">
      <c r="D546" s="8"/>
    </row>
    <row r="547" spans="4:4" ht="15.75" customHeight="1" x14ac:dyDescent="0.35">
      <c r="D547" s="8"/>
    </row>
    <row r="548" spans="4:4" ht="15.75" customHeight="1" x14ac:dyDescent="0.35">
      <c r="D548" s="8"/>
    </row>
    <row r="549" spans="4:4" ht="15.75" customHeight="1" x14ac:dyDescent="0.35">
      <c r="D549" s="8"/>
    </row>
    <row r="550" spans="4:4" ht="15.75" customHeight="1" x14ac:dyDescent="0.35">
      <c r="D550" s="8"/>
    </row>
    <row r="551" spans="4:4" ht="15.75" customHeight="1" x14ac:dyDescent="0.35">
      <c r="D551" s="8"/>
    </row>
    <row r="552" spans="4:4" ht="15.75" customHeight="1" x14ac:dyDescent="0.35">
      <c r="D552" s="8"/>
    </row>
    <row r="553" spans="4:4" ht="15.75" customHeight="1" x14ac:dyDescent="0.35">
      <c r="D553" s="8"/>
    </row>
    <row r="554" spans="4:4" ht="15.75" customHeight="1" x14ac:dyDescent="0.35">
      <c r="D554" s="8"/>
    </row>
    <row r="555" spans="4:4" ht="15.75" customHeight="1" x14ac:dyDescent="0.35">
      <c r="D555" s="8"/>
    </row>
    <row r="556" spans="4:4" ht="15.75" customHeight="1" x14ac:dyDescent="0.35">
      <c r="D556" s="8"/>
    </row>
    <row r="557" spans="4:4" ht="15.75" customHeight="1" x14ac:dyDescent="0.35">
      <c r="D557" s="8"/>
    </row>
    <row r="558" spans="4:4" ht="15.75" customHeight="1" x14ac:dyDescent="0.35">
      <c r="D558" s="8"/>
    </row>
    <row r="559" spans="4:4" ht="15.75" customHeight="1" x14ac:dyDescent="0.35">
      <c r="D559" s="8"/>
    </row>
    <row r="560" spans="4:4" ht="15.75" customHeight="1" x14ac:dyDescent="0.35">
      <c r="D560" s="8"/>
    </row>
    <row r="561" spans="4:4" ht="15.75" customHeight="1" x14ac:dyDescent="0.35">
      <c r="D561" s="8"/>
    </row>
    <row r="562" spans="4:4" ht="15.75" customHeight="1" x14ac:dyDescent="0.35">
      <c r="D562" s="8"/>
    </row>
    <row r="563" spans="4:4" ht="15.75" customHeight="1" x14ac:dyDescent="0.35">
      <c r="D563" s="8"/>
    </row>
    <row r="564" spans="4:4" ht="15.75" customHeight="1" x14ac:dyDescent="0.35">
      <c r="D564" s="8"/>
    </row>
    <row r="565" spans="4:4" ht="15.75" customHeight="1" x14ac:dyDescent="0.35">
      <c r="D565" s="8"/>
    </row>
    <row r="566" spans="4:4" ht="15.75" customHeight="1" x14ac:dyDescent="0.35">
      <c r="D566" s="8"/>
    </row>
    <row r="567" spans="4:4" ht="15.75" customHeight="1" x14ac:dyDescent="0.35">
      <c r="D567" s="8"/>
    </row>
    <row r="568" spans="4:4" ht="15.75" customHeight="1" x14ac:dyDescent="0.35">
      <c r="D568" s="8"/>
    </row>
    <row r="569" spans="4:4" ht="15.75" customHeight="1" x14ac:dyDescent="0.35">
      <c r="D569" s="8"/>
    </row>
    <row r="570" spans="4:4" ht="15.75" customHeight="1" x14ac:dyDescent="0.35">
      <c r="D570" s="8"/>
    </row>
    <row r="571" spans="4:4" ht="15.75" customHeight="1" x14ac:dyDescent="0.35">
      <c r="D571" s="8"/>
    </row>
    <row r="572" spans="4:4" ht="15.75" customHeight="1" x14ac:dyDescent="0.35">
      <c r="D572" s="8"/>
    </row>
    <row r="573" spans="4:4" ht="15.75" customHeight="1" x14ac:dyDescent="0.35">
      <c r="D573" s="8"/>
    </row>
    <row r="574" spans="4:4" ht="15.75" customHeight="1" x14ac:dyDescent="0.35">
      <c r="D574" s="8"/>
    </row>
    <row r="575" spans="4:4" ht="15.75" customHeight="1" x14ac:dyDescent="0.35">
      <c r="D575" s="8"/>
    </row>
    <row r="576" spans="4:4" ht="15.75" customHeight="1" x14ac:dyDescent="0.35">
      <c r="D576" s="8"/>
    </row>
    <row r="577" spans="4:4" ht="15.75" customHeight="1" x14ac:dyDescent="0.35">
      <c r="D577" s="8"/>
    </row>
    <row r="578" spans="4:4" ht="15.75" customHeight="1" x14ac:dyDescent="0.35">
      <c r="D578" s="8"/>
    </row>
    <row r="579" spans="4:4" ht="15.75" customHeight="1" x14ac:dyDescent="0.35">
      <c r="D579" s="8"/>
    </row>
    <row r="580" spans="4:4" ht="15.75" customHeight="1" x14ac:dyDescent="0.35">
      <c r="D580" s="8"/>
    </row>
    <row r="581" spans="4:4" ht="15.75" customHeight="1" x14ac:dyDescent="0.35">
      <c r="D581" s="8"/>
    </row>
    <row r="582" spans="4:4" ht="15.75" customHeight="1" x14ac:dyDescent="0.35">
      <c r="D582" s="8"/>
    </row>
    <row r="583" spans="4:4" ht="15.75" customHeight="1" x14ac:dyDescent="0.35">
      <c r="D583" s="8"/>
    </row>
    <row r="584" spans="4:4" ht="15.75" customHeight="1" x14ac:dyDescent="0.35">
      <c r="D584" s="8"/>
    </row>
    <row r="585" spans="4:4" ht="15.75" customHeight="1" x14ac:dyDescent="0.35">
      <c r="D585" s="8"/>
    </row>
    <row r="586" spans="4:4" ht="15.75" customHeight="1" x14ac:dyDescent="0.35">
      <c r="D586" s="8"/>
    </row>
    <row r="587" spans="4:4" ht="15.75" customHeight="1" x14ac:dyDescent="0.35">
      <c r="D587" s="8"/>
    </row>
    <row r="588" spans="4:4" ht="15.75" customHeight="1" x14ac:dyDescent="0.35">
      <c r="D588" s="8"/>
    </row>
    <row r="589" spans="4:4" ht="15.75" customHeight="1" x14ac:dyDescent="0.35">
      <c r="D589" s="8"/>
    </row>
    <row r="590" spans="4:4" ht="15.75" customHeight="1" x14ac:dyDescent="0.35">
      <c r="D590" s="8"/>
    </row>
    <row r="591" spans="4:4" ht="15.75" customHeight="1" x14ac:dyDescent="0.35">
      <c r="D591" s="8"/>
    </row>
    <row r="592" spans="4:4" ht="15.75" customHeight="1" x14ac:dyDescent="0.35">
      <c r="D592" s="8"/>
    </row>
    <row r="593" spans="4:4" ht="15.75" customHeight="1" x14ac:dyDescent="0.35">
      <c r="D593" s="8"/>
    </row>
    <row r="594" spans="4:4" ht="15.75" customHeight="1" x14ac:dyDescent="0.35">
      <c r="D594" s="8"/>
    </row>
    <row r="595" spans="4:4" ht="15.75" customHeight="1" x14ac:dyDescent="0.35">
      <c r="D595" s="8"/>
    </row>
    <row r="596" spans="4:4" ht="15.75" customHeight="1" x14ac:dyDescent="0.35">
      <c r="D596" s="8"/>
    </row>
    <row r="597" spans="4:4" ht="15.75" customHeight="1" x14ac:dyDescent="0.35">
      <c r="D597" s="8"/>
    </row>
    <row r="598" spans="4:4" ht="15.75" customHeight="1" x14ac:dyDescent="0.35">
      <c r="D598" s="8"/>
    </row>
    <row r="599" spans="4:4" ht="15.75" customHeight="1" x14ac:dyDescent="0.35">
      <c r="D599" s="8"/>
    </row>
    <row r="600" spans="4:4" ht="15.75" customHeight="1" x14ac:dyDescent="0.35">
      <c r="D600" s="8"/>
    </row>
    <row r="601" spans="4:4" ht="15.75" customHeight="1" x14ac:dyDescent="0.35">
      <c r="D601" s="8"/>
    </row>
    <row r="602" spans="4:4" ht="15.75" customHeight="1" x14ac:dyDescent="0.35">
      <c r="D602" s="8"/>
    </row>
    <row r="603" spans="4:4" ht="15.75" customHeight="1" x14ac:dyDescent="0.35">
      <c r="D603" s="8"/>
    </row>
    <row r="604" spans="4:4" ht="15.75" customHeight="1" x14ac:dyDescent="0.35">
      <c r="D604" s="8"/>
    </row>
    <row r="605" spans="4:4" ht="15.75" customHeight="1" x14ac:dyDescent="0.35">
      <c r="D605" s="8"/>
    </row>
    <row r="606" spans="4:4" ht="15.75" customHeight="1" x14ac:dyDescent="0.35">
      <c r="D606" s="8"/>
    </row>
    <row r="607" spans="4:4" ht="15.75" customHeight="1" x14ac:dyDescent="0.35">
      <c r="D607" s="8"/>
    </row>
    <row r="608" spans="4:4" ht="15.75" customHeight="1" x14ac:dyDescent="0.35">
      <c r="D608" s="8"/>
    </row>
    <row r="609" spans="4:4" ht="15.75" customHeight="1" x14ac:dyDescent="0.35">
      <c r="D609" s="8"/>
    </row>
    <row r="610" spans="4:4" ht="15.75" customHeight="1" x14ac:dyDescent="0.35">
      <c r="D610" s="8"/>
    </row>
    <row r="611" spans="4:4" ht="15.75" customHeight="1" x14ac:dyDescent="0.35">
      <c r="D611" s="8"/>
    </row>
    <row r="612" spans="4:4" ht="15.75" customHeight="1" x14ac:dyDescent="0.35">
      <c r="D612" s="8"/>
    </row>
    <row r="613" spans="4:4" ht="15.75" customHeight="1" x14ac:dyDescent="0.35">
      <c r="D613" s="8"/>
    </row>
    <row r="614" spans="4:4" ht="15.75" customHeight="1" x14ac:dyDescent="0.35">
      <c r="D614" s="8"/>
    </row>
    <row r="615" spans="4:4" ht="15.75" customHeight="1" x14ac:dyDescent="0.35">
      <c r="D615" s="8"/>
    </row>
    <row r="616" spans="4:4" ht="15.75" customHeight="1" x14ac:dyDescent="0.35">
      <c r="D616" s="8"/>
    </row>
    <row r="617" spans="4:4" ht="15.75" customHeight="1" x14ac:dyDescent="0.35">
      <c r="D617" s="8"/>
    </row>
    <row r="618" spans="4:4" ht="15.75" customHeight="1" x14ac:dyDescent="0.35">
      <c r="D618" s="8"/>
    </row>
    <row r="619" spans="4:4" ht="15.75" customHeight="1" x14ac:dyDescent="0.35">
      <c r="D619" s="8"/>
    </row>
    <row r="620" spans="4:4" ht="15.75" customHeight="1" x14ac:dyDescent="0.35">
      <c r="D620" s="8"/>
    </row>
    <row r="621" spans="4:4" ht="15.75" customHeight="1" x14ac:dyDescent="0.35">
      <c r="D621" s="8"/>
    </row>
    <row r="622" spans="4:4" ht="15.75" customHeight="1" x14ac:dyDescent="0.35">
      <c r="D622" s="8"/>
    </row>
    <row r="623" spans="4:4" ht="15.75" customHeight="1" x14ac:dyDescent="0.35">
      <c r="D623" s="8"/>
    </row>
    <row r="624" spans="4:4" ht="15.75" customHeight="1" x14ac:dyDescent="0.35">
      <c r="D624" s="8"/>
    </row>
    <row r="625" spans="4:4" ht="15.75" customHeight="1" x14ac:dyDescent="0.35">
      <c r="D625" s="8"/>
    </row>
    <row r="626" spans="4:4" ht="15.75" customHeight="1" x14ac:dyDescent="0.35">
      <c r="D626" s="8"/>
    </row>
    <row r="627" spans="4:4" ht="15.75" customHeight="1" x14ac:dyDescent="0.35">
      <c r="D627" s="8"/>
    </row>
    <row r="628" spans="4:4" ht="15.75" customHeight="1" x14ac:dyDescent="0.35">
      <c r="D628" s="8"/>
    </row>
    <row r="629" spans="4:4" ht="15.75" customHeight="1" x14ac:dyDescent="0.35">
      <c r="D629" s="8"/>
    </row>
    <row r="630" spans="4:4" ht="15.75" customHeight="1" x14ac:dyDescent="0.35">
      <c r="D630" s="8"/>
    </row>
    <row r="631" spans="4:4" ht="15.75" customHeight="1" x14ac:dyDescent="0.35">
      <c r="D631" s="8"/>
    </row>
    <row r="632" spans="4:4" ht="15.75" customHeight="1" x14ac:dyDescent="0.35">
      <c r="D632" s="8"/>
    </row>
    <row r="633" spans="4:4" ht="15.75" customHeight="1" x14ac:dyDescent="0.35">
      <c r="D633" s="8"/>
    </row>
    <row r="634" spans="4:4" ht="15.75" customHeight="1" x14ac:dyDescent="0.35">
      <c r="D634" s="8"/>
    </row>
    <row r="635" spans="4:4" ht="15.75" customHeight="1" x14ac:dyDescent="0.35">
      <c r="D635" s="8"/>
    </row>
    <row r="636" spans="4:4" ht="15.75" customHeight="1" x14ac:dyDescent="0.35">
      <c r="D636" s="8"/>
    </row>
    <row r="637" spans="4:4" ht="15.75" customHeight="1" x14ac:dyDescent="0.35">
      <c r="D637" s="8"/>
    </row>
    <row r="638" spans="4:4" ht="15.75" customHeight="1" x14ac:dyDescent="0.35">
      <c r="D638" s="8"/>
    </row>
    <row r="639" spans="4:4" ht="15.75" customHeight="1" x14ac:dyDescent="0.35">
      <c r="D639" s="8"/>
    </row>
    <row r="640" spans="4:4" ht="15.75" customHeight="1" x14ac:dyDescent="0.35">
      <c r="D640" s="8"/>
    </row>
    <row r="641" spans="4:4" ht="15.75" customHeight="1" x14ac:dyDescent="0.35">
      <c r="D641" s="8"/>
    </row>
    <row r="642" spans="4:4" ht="15.75" customHeight="1" x14ac:dyDescent="0.35">
      <c r="D642" s="8"/>
    </row>
    <row r="643" spans="4:4" ht="15.75" customHeight="1" x14ac:dyDescent="0.35">
      <c r="D643" s="8"/>
    </row>
    <row r="644" spans="4:4" ht="15.75" customHeight="1" x14ac:dyDescent="0.35">
      <c r="D644" s="8"/>
    </row>
    <row r="645" spans="4:4" ht="15.75" customHeight="1" x14ac:dyDescent="0.35">
      <c r="D645" s="8"/>
    </row>
    <row r="646" spans="4:4" ht="15.75" customHeight="1" x14ac:dyDescent="0.35">
      <c r="D646" s="8"/>
    </row>
    <row r="647" spans="4:4" ht="15.75" customHeight="1" x14ac:dyDescent="0.35">
      <c r="D647" s="8"/>
    </row>
    <row r="648" spans="4:4" ht="15.75" customHeight="1" x14ac:dyDescent="0.35">
      <c r="D648" s="8"/>
    </row>
    <row r="649" spans="4:4" ht="15.75" customHeight="1" x14ac:dyDescent="0.35">
      <c r="D649" s="8"/>
    </row>
    <row r="650" spans="4:4" ht="15.75" customHeight="1" x14ac:dyDescent="0.35">
      <c r="D650" s="8"/>
    </row>
    <row r="651" spans="4:4" ht="15.75" customHeight="1" x14ac:dyDescent="0.35">
      <c r="D651" s="8"/>
    </row>
    <row r="652" spans="4:4" ht="15.75" customHeight="1" x14ac:dyDescent="0.35">
      <c r="D652" s="8"/>
    </row>
    <row r="653" spans="4:4" ht="15.75" customHeight="1" x14ac:dyDescent="0.35">
      <c r="D653" s="8"/>
    </row>
    <row r="654" spans="4:4" ht="15.75" customHeight="1" x14ac:dyDescent="0.35">
      <c r="D654" s="8"/>
    </row>
    <row r="655" spans="4:4" ht="15.75" customHeight="1" x14ac:dyDescent="0.35">
      <c r="D655" s="8"/>
    </row>
    <row r="656" spans="4:4" ht="15.75" customHeight="1" x14ac:dyDescent="0.35">
      <c r="D656" s="8"/>
    </row>
    <row r="657" spans="4:4" ht="15.75" customHeight="1" x14ac:dyDescent="0.35">
      <c r="D657" s="8"/>
    </row>
    <row r="658" spans="4:4" ht="15.75" customHeight="1" x14ac:dyDescent="0.35">
      <c r="D658" s="8"/>
    </row>
    <row r="659" spans="4:4" ht="15.75" customHeight="1" x14ac:dyDescent="0.35">
      <c r="D659" s="8"/>
    </row>
    <row r="660" spans="4:4" ht="15.75" customHeight="1" x14ac:dyDescent="0.35">
      <c r="D660" s="8"/>
    </row>
    <row r="661" spans="4:4" ht="15.75" customHeight="1" x14ac:dyDescent="0.35">
      <c r="D661" s="8"/>
    </row>
    <row r="662" spans="4:4" ht="15.75" customHeight="1" x14ac:dyDescent="0.35">
      <c r="D662" s="8"/>
    </row>
    <row r="663" spans="4:4" ht="15.75" customHeight="1" x14ac:dyDescent="0.35">
      <c r="D663" s="8"/>
    </row>
    <row r="664" spans="4:4" ht="15.75" customHeight="1" x14ac:dyDescent="0.35">
      <c r="D664" s="8"/>
    </row>
    <row r="665" spans="4:4" ht="15.75" customHeight="1" x14ac:dyDescent="0.35">
      <c r="D665" s="8"/>
    </row>
    <row r="666" spans="4:4" ht="15.75" customHeight="1" x14ac:dyDescent="0.35">
      <c r="D666" s="8"/>
    </row>
    <row r="667" spans="4:4" ht="15.75" customHeight="1" x14ac:dyDescent="0.35">
      <c r="D667" s="8"/>
    </row>
    <row r="668" spans="4:4" ht="15.75" customHeight="1" x14ac:dyDescent="0.35">
      <c r="D668" s="8"/>
    </row>
    <row r="669" spans="4:4" ht="15.75" customHeight="1" x14ac:dyDescent="0.35">
      <c r="D669" s="8"/>
    </row>
    <row r="670" spans="4:4" ht="15.75" customHeight="1" x14ac:dyDescent="0.35">
      <c r="D670" s="8"/>
    </row>
    <row r="671" spans="4:4" ht="15.75" customHeight="1" x14ac:dyDescent="0.35">
      <c r="D671" s="8"/>
    </row>
    <row r="672" spans="4:4" ht="15.75" customHeight="1" x14ac:dyDescent="0.35">
      <c r="D672" s="8"/>
    </row>
    <row r="673" spans="4:4" ht="15.75" customHeight="1" x14ac:dyDescent="0.35">
      <c r="D673" s="8"/>
    </row>
    <row r="674" spans="4:4" ht="15.75" customHeight="1" x14ac:dyDescent="0.35">
      <c r="D674" s="8"/>
    </row>
    <row r="675" spans="4:4" ht="15.75" customHeight="1" x14ac:dyDescent="0.35">
      <c r="D675" s="8"/>
    </row>
    <row r="676" spans="4:4" ht="15.75" customHeight="1" x14ac:dyDescent="0.35">
      <c r="D676" s="8"/>
    </row>
    <row r="677" spans="4:4" ht="15.75" customHeight="1" x14ac:dyDescent="0.35">
      <c r="D677" s="8"/>
    </row>
    <row r="678" spans="4:4" ht="15.75" customHeight="1" x14ac:dyDescent="0.35">
      <c r="D678" s="8"/>
    </row>
    <row r="679" spans="4:4" ht="15.75" customHeight="1" x14ac:dyDescent="0.35">
      <c r="D679" s="8"/>
    </row>
    <row r="680" spans="4:4" ht="15.75" customHeight="1" x14ac:dyDescent="0.35">
      <c r="D680" s="8"/>
    </row>
    <row r="681" spans="4:4" ht="15.75" customHeight="1" x14ac:dyDescent="0.35">
      <c r="D681" s="8"/>
    </row>
    <row r="682" spans="4:4" ht="15.75" customHeight="1" x14ac:dyDescent="0.35">
      <c r="D682" s="8"/>
    </row>
    <row r="683" spans="4:4" ht="15.75" customHeight="1" x14ac:dyDescent="0.35">
      <c r="D683" s="8"/>
    </row>
    <row r="684" spans="4:4" ht="15.75" customHeight="1" x14ac:dyDescent="0.35">
      <c r="D684" s="8"/>
    </row>
    <row r="685" spans="4:4" ht="15.75" customHeight="1" x14ac:dyDescent="0.35">
      <c r="D685" s="8"/>
    </row>
    <row r="686" spans="4:4" ht="15.75" customHeight="1" x14ac:dyDescent="0.35">
      <c r="D686" s="8"/>
    </row>
    <row r="687" spans="4:4" ht="15.75" customHeight="1" x14ac:dyDescent="0.35">
      <c r="D687" s="8"/>
    </row>
    <row r="688" spans="4:4" ht="15.75" customHeight="1" x14ac:dyDescent="0.35">
      <c r="D688" s="8"/>
    </row>
    <row r="689" spans="4:4" ht="15.75" customHeight="1" x14ac:dyDescent="0.35">
      <c r="D689" s="8"/>
    </row>
    <row r="690" spans="4:4" ht="15.75" customHeight="1" x14ac:dyDescent="0.35">
      <c r="D690" s="8"/>
    </row>
    <row r="691" spans="4:4" ht="15.75" customHeight="1" x14ac:dyDescent="0.35">
      <c r="D691" s="8"/>
    </row>
    <row r="692" spans="4:4" ht="15.75" customHeight="1" x14ac:dyDescent="0.35">
      <c r="D692" s="8"/>
    </row>
    <row r="693" spans="4:4" ht="15.75" customHeight="1" x14ac:dyDescent="0.35">
      <c r="D693" s="8"/>
    </row>
    <row r="694" spans="4:4" ht="15.75" customHeight="1" x14ac:dyDescent="0.35">
      <c r="D694" s="8"/>
    </row>
    <row r="695" spans="4:4" ht="15.75" customHeight="1" x14ac:dyDescent="0.35">
      <c r="D695" s="8"/>
    </row>
    <row r="696" spans="4:4" ht="15.75" customHeight="1" x14ac:dyDescent="0.35">
      <c r="D696" s="8"/>
    </row>
    <row r="697" spans="4:4" ht="15.75" customHeight="1" x14ac:dyDescent="0.35">
      <c r="D697" s="8"/>
    </row>
    <row r="698" spans="4:4" ht="15.75" customHeight="1" x14ac:dyDescent="0.35">
      <c r="D698" s="8"/>
    </row>
    <row r="699" spans="4:4" ht="15.75" customHeight="1" x14ac:dyDescent="0.35">
      <c r="D699" s="8"/>
    </row>
    <row r="700" spans="4:4" ht="15.75" customHeight="1" x14ac:dyDescent="0.35">
      <c r="D700" s="8"/>
    </row>
    <row r="701" spans="4:4" ht="15.75" customHeight="1" x14ac:dyDescent="0.35">
      <c r="D701" s="8"/>
    </row>
    <row r="702" spans="4:4" ht="15.75" customHeight="1" x14ac:dyDescent="0.35">
      <c r="D702" s="8"/>
    </row>
    <row r="703" spans="4:4" ht="15.75" customHeight="1" x14ac:dyDescent="0.35">
      <c r="D703" s="8"/>
    </row>
    <row r="704" spans="4:4" ht="15.75" customHeight="1" x14ac:dyDescent="0.35">
      <c r="D704" s="8"/>
    </row>
    <row r="705" spans="4:4" ht="15.75" customHeight="1" x14ac:dyDescent="0.35">
      <c r="D705" s="8"/>
    </row>
    <row r="706" spans="4:4" ht="15.75" customHeight="1" x14ac:dyDescent="0.35">
      <c r="D706" s="8"/>
    </row>
    <row r="707" spans="4:4" ht="15.75" customHeight="1" x14ac:dyDescent="0.35">
      <c r="D707" s="8"/>
    </row>
    <row r="708" spans="4:4" ht="15.75" customHeight="1" x14ac:dyDescent="0.35">
      <c r="D708" s="8"/>
    </row>
    <row r="709" spans="4:4" ht="15.75" customHeight="1" x14ac:dyDescent="0.35">
      <c r="D709" s="8"/>
    </row>
    <row r="710" spans="4:4" ht="15.75" customHeight="1" x14ac:dyDescent="0.35">
      <c r="D710" s="8"/>
    </row>
    <row r="711" spans="4:4" ht="15.75" customHeight="1" x14ac:dyDescent="0.35">
      <c r="D711" s="8"/>
    </row>
    <row r="712" spans="4:4" ht="15.75" customHeight="1" x14ac:dyDescent="0.35">
      <c r="D712" s="8"/>
    </row>
    <row r="713" spans="4:4" ht="15.75" customHeight="1" x14ac:dyDescent="0.35">
      <c r="D713" s="8"/>
    </row>
    <row r="714" spans="4:4" ht="15.75" customHeight="1" x14ac:dyDescent="0.35">
      <c r="D714" s="8"/>
    </row>
    <row r="715" spans="4:4" ht="15.75" customHeight="1" x14ac:dyDescent="0.35">
      <c r="D715" s="8"/>
    </row>
    <row r="716" spans="4:4" ht="15.75" customHeight="1" x14ac:dyDescent="0.35">
      <c r="D716" s="8"/>
    </row>
    <row r="717" spans="4:4" ht="15.75" customHeight="1" x14ac:dyDescent="0.35">
      <c r="D717" s="8"/>
    </row>
    <row r="718" spans="4:4" ht="15.75" customHeight="1" x14ac:dyDescent="0.35">
      <c r="D718" s="8"/>
    </row>
    <row r="719" spans="4:4" ht="15.75" customHeight="1" x14ac:dyDescent="0.35">
      <c r="D719" s="8"/>
    </row>
    <row r="720" spans="4:4" ht="15.75" customHeight="1" x14ac:dyDescent="0.35">
      <c r="D720" s="8"/>
    </row>
    <row r="721" spans="4:4" ht="15.75" customHeight="1" x14ac:dyDescent="0.35">
      <c r="D721" s="8"/>
    </row>
    <row r="722" spans="4:4" ht="15.75" customHeight="1" x14ac:dyDescent="0.35">
      <c r="D722" s="8"/>
    </row>
    <row r="723" spans="4:4" ht="15.75" customHeight="1" x14ac:dyDescent="0.35">
      <c r="D723" s="8"/>
    </row>
    <row r="724" spans="4:4" ht="15.75" customHeight="1" x14ac:dyDescent="0.35">
      <c r="D724" s="8"/>
    </row>
    <row r="725" spans="4:4" ht="15.75" customHeight="1" x14ac:dyDescent="0.35">
      <c r="D725" s="8"/>
    </row>
    <row r="726" spans="4:4" ht="15.75" customHeight="1" x14ac:dyDescent="0.35">
      <c r="D726" s="8"/>
    </row>
    <row r="727" spans="4:4" ht="15.75" customHeight="1" x14ac:dyDescent="0.35">
      <c r="D727" s="8"/>
    </row>
    <row r="728" spans="4:4" ht="15.75" customHeight="1" x14ac:dyDescent="0.35">
      <c r="D728" s="8"/>
    </row>
    <row r="729" spans="4:4" ht="15.75" customHeight="1" x14ac:dyDescent="0.35">
      <c r="D729" s="8"/>
    </row>
    <row r="730" spans="4:4" ht="15.75" customHeight="1" x14ac:dyDescent="0.35">
      <c r="D730" s="8"/>
    </row>
    <row r="731" spans="4:4" ht="15.75" customHeight="1" x14ac:dyDescent="0.35">
      <c r="D731" s="8"/>
    </row>
    <row r="732" spans="4:4" ht="15.75" customHeight="1" x14ac:dyDescent="0.35">
      <c r="D732" s="8"/>
    </row>
    <row r="733" spans="4:4" ht="15.75" customHeight="1" x14ac:dyDescent="0.35">
      <c r="D733" s="8"/>
    </row>
    <row r="734" spans="4:4" ht="15.75" customHeight="1" x14ac:dyDescent="0.35">
      <c r="D734" s="8"/>
    </row>
    <row r="735" spans="4:4" ht="15.75" customHeight="1" x14ac:dyDescent="0.35">
      <c r="D735" s="8"/>
    </row>
    <row r="736" spans="4:4" ht="15.75" customHeight="1" x14ac:dyDescent="0.35">
      <c r="D736" s="8"/>
    </row>
    <row r="737" spans="4:4" ht="15.75" customHeight="1" x14ac:dyDescent="0.35">
      <c r="D737" s="8"/>
    </row>
    <row r="738" spans="4:4" ht="15.75" customHeight="1" x14ac:dyDescent="0.35">
      <c r="D738" s="8"/>
    </row>
    <row r="739" spans="4:4" ht="15.75" customHeight="1" x14ac:dyDescent="0.35">
      <c r="D739" s="8"/>
    </row>
    <row r="740" spans="4:4" ht="15.75" customHeight="1" x14ac:dyDescent="0.35">
      <c r="D740" s="8"/>
    </row>
    <row r="741" spans="4:4" ht="15.75" customHeight="1" x14ac:dyDescent="0.35">
      <c r="D741" s="8"/>
    </row>
    <row r="742" spans="4:4" ht="15.75" customHeight="1" x14ac:dyDescent="0.35">
      <c r="D742" s="8"/>
    </row>
    <row r="743" spans="4:4" ht="15.75" customHeight="1" x14ac:dyDescent="0.35">
      <c r="D743" s="8"/>
    </row>
    <row r="744" spans="4:4" ht="15.75" customHeight="1" x14ac:dyDescent="0.35">
      <c r="D744" s="8"/>
    </row>
    <row r="745" spans="4:4" ht="15.75" customHeight="1" x14ac:dyDescent="0.35">
      <c r="D745" s="8"/>
    </row>
    <row r="746" spans="4:4" ht="15.75" customHeight="1" x14ac:dyDescent="0.35">
      <c r="D746" s="8"/>
    </row>
    <row r="747" spans="4:4" ht="15.75" customHeight="1" x14ac:dyDescent="0.35">
      <c r="D747" s="8"/>
    </row>
    <row r="748" spans="4:4" ht="15.75" customHeight="1" x14ac:dyDescent="0.35">
      <c r="D748" s="8"/>
    </row>
    <row r="749" spans="4:4" ht="15.75" customHeight="1" x14ac:dyDescent="0.35">
      <c r="D749" s="8"/>
    </row>
    <row r="750" spans="4:4" ht="15.75" customHeight="1" x14ac:dyDescent="0.35">
      <c r="D750" s="8"/>
    </row>
    <row r="751" spans="4:4" ht="15.75" customHeight="1" x14ac:dyDescent="0.35">
      <c r="D751" s="8"/>
    </row>
    <row r="752" spans="4:4" ht="15.75" customHeight="1" x14ac:dyDescent="0.35">
      <c r="D752" s="8"/>
    </row>
    <row r="753" spans="4:4" ht="15.75" customHeight="1" x14ac:dyDescent="0.35">
      <c r="D753" s="8"/>
    </row>
    <row r="754" spans="4:4" ht="15.75" customHeight="1" x14ac:dyDescent="0.35">
      <c r="D754" s="8"/>
    </row>
    <row r="755" spans="4:4" ht="15.75" customHeight="1" x14ac:dyDescent="0.35">
      <c r="D755" s="8"/>
    </row>
    <row r="756" spans="4:4" ht="15.75" customHeight="1" x14ac:dyDescent="0.35">
      <c r="D756" s="8"/>
    </row>
    <row r="757" spans="4:4" ht="15.75" customHeight="1" x14ac:dyDescent="0.35">
      <c r="D757" s="8"/>
    </row>
    <row r="758" spans="4:4" ht="15.75" customHeight="1" x14ac:dyDescent="0.35">
      <c r="D758" s="8"/>
    </row>
    <row r="759" spans="4:4" ht="15.75" customHeight="1" x14ac:dyDescent="0.35">
      <c r="D759" s="8"/>
    </row>
    <row r="760" spans="4:4" ht="15.75" customHeight="1" x14ac:dyDescent="0.35">
      <c r="D760" s="8"/>
    </row>
    <row r="761" spans="4:4" ht="15.75" customHeight="1" x14ac:dyDescent="0.35">
      <c r="D761" s="8"/>
    </row>
    <row r="762" spans="4:4" ht="15.75" customHeight="1" x14ac:dyDescent="0.35">
      <c r="D762" s="8"/>
    </row>
    <row r="763" spans="4:4" ht="15.75" customHeight="1" x14ac:dyDescent="0.35">
      <c r="D763" s="8"/>
    </row>
    <row r="764" spans="4:4" ht="15.75" customHeight="1" x14ac:dyDescent="0.35">
      <c r="D764" s="8"/>
    </row>
    <row r="765" spans="4:4" ht="15.75" customHeight="1" x14ac:dyDescent="0.35">
      <c r="D765" s="8"/>
    </row>
    <row r="766" spans="4:4" ht="15.75" customHeight="1" x14ac:dyDescent="0.35">
      <c r="D766" s="8"/>
    </row>
    <row r="767" spans="4:4" ht="15.75" customHeight="1" x14ac:dyDescent="0.35">
      <c r="D767" s="8"/>
    </row>
    <row r="768" spans="4:4" ht="15.75" customHeight="1" x14ac:dyDescent="0.35">
      <c r="D768" s="8"/>
    </row>
    <row r="769" spans="4:4" ht="15.75" customHeight="1" x14ac:dyDescent="0.35">
      <c r="D769" s="8"/>
    </row>
    <row r="770" spans="4:4" ht="15.75" customHeight="1" x14ac:dyDescent="0.35">
      <c r="D770" s="8"/>
    </row>
    <row r="771" spans="4:4" ht="15.75" customHeight="1" x14ac:dyDescent="0.35">
      <c r="D771" s="8"/>
    </row>
    <row r="772" spans="4:4" ht="15.75" customHeight="1" x14ac:dyDescent="0.35">
      <c r="D772" s="8"/>
    </row>
    <row r="773" spans="4:4" ht="15.75" customHeight="1" x14ac:dyDescent="0.35">
      <c r="D773" s="8"/>
    </row>
    <row r="774" spans="4:4" ht="15.75" customHeight="1" x14ac:dyDescent="0.35">
      <c r="D774" s="8"/>
    </row>
    <row r="775" spans="4:4" ht="15.75" customHeight="1" x14ac:dyDescent="0.35">
      <c r="D775" s="8"/>
    </row>
    <row r="776" spans="4:4" ht="15.75" customHeight="1" x14ac:dyDescent="0.35">
      <c r="D776" s="8"/>
    </row>
    <row r="777" spans="4:4" ht="15.75" customHeight="1" x14ac:dyDescent="0.35">
      <c r="D777" s="8"/>
    </row>
    <row r="778" spans="4:4" ht="15.75" customHeight="1" x14ac:dyDescent="0.35">
      <c r="D778" s="8"/>
    </row>
    <row r="779" spans="4:4" ht="15.75" customHeight="1" x14ac:dyDescent="0.35">
      <c r="D779" s="8"/>
    </row>
    <row r="780" spans="4:4" ht="15.75" customHeight="1" x14ac:dyDescent="0.35">
      <c r="D780" s="8"/>
    </row>
    <row r="781" spans="4:4" ht="15.75" customHeight="1" x14ac:dyDescent="0.35">
      <c r="D781" s="8"/>
    </row>
    <row r="782" spans="4:4" ht="15.75" customHeight="1" x14ac:dyDescent="0.35">
      <c r="D782" s="8"/>
    </row>
    <row r="783" spans="4:4" ht="15.75" customHeight="1" x14ac:dyDescent="0.35">
      <c r="D783" s="8"/>
    </row>
    <row r="784" spans="4:4" ht="15.75" customHeight="1" x14ac:dyDescent="0.35">
      <c r="D784" s="8"/>
    </row>
    <row r="785" spans="4:4" ht="15.75" customHeight="1" x14ac:dyDescent="0.35">
      <c r="D785" s="8"/>
    </row>
    <row r="786" spans="4:4" ht="15.75" customHeight="1" x14ac:dyDescent="0.35">
      <c r="D786" s="8"/>
    </row>
    <row r="787" spans="4:4" ht="15.75" customHeight="1" x14ac:dyDescent="0.35">
      <c r="D787" s="8"/>
    </row>
    <row r="788" spans="4:4" ht="15.75" customHeight="1" x14ac:dyDescent="0.35">
      <c r="D788" s="8"/>
    </row>
    <row r="789" spans="4:4" ht="15.75" customHeight="1" x14ac:dyDescent="0.35">
      <c r="D789" s="8"/>
    </row>
    <row r="790" spans="4:4" ht="15.75" customHeight="1" x14ac:dyDescent="0.35">
      <c r="D790" s="8"/>
    </row>
    <row r="791" spans="4:4" ht="15.75" customHeight="1" x14ac:dyDescent="0.35">
      <c r="D791" s="8"/>
    </row>
    <row r="792" spans="4:4" ht="15.75" customHeight="1" x14ac:dyDescent="0.35">
      <c r="D792" s="8"/>
    </row>
    <row r="793" spans="4:4" ht="15.75" customHeight="1" x14ac:dyDescent="0.35">
      <c r="D793" s="8"/>
    </row>
    <row r="794" spans="4:4" ht="15.75" customHeight="1" x14ac:dyDescent="0.35">
      <c r="D794" s="8"/>
    </row>
    <row r="795" spans="4:4" ht="15.75" customHeight="1" x14ac:dyDescent="0.35">
      <c r="D795" s="8"/>
    </row>
    <row r="796" spans="4:4" ht="15.75" customHeight="1" x14ac:dyDescent="0.35">
      <c r="D796" s="8"/>
    </row>
    <row r="797" spans="4:4" ht="15.75" customHeight="1" x14ac:dyDescent="0.35">
      <c r="D797" s="8"/>
    </row>
    <row r="798" spans="4:4" ht="15.75" customHeight="1" x14ac:dyDescent="0.35">
      <c r="D798" s="8"/>
    </row>
    <row r="799" spans="4:4" ht="15.75" customHeight="1" x14ac:dyDescent="0.35">
      <c r="D799" s="8"/>
    </row>
    <row r="800" spans="4:4" ht="15.75" customHeight="1" x14ac:dyDescent="0.35">
      <c r="D800" s="8"/>
    </row>
    <row r="801" spans="4:4" ht="15.75" customHeight="1" x14ac:dyDescent="0.35">
      <c r="D801" s="8"/>
    </row>
    <row r="802" spans="4:4" ht="15.75" customHeight="1" x14ac:dyDescent="0.35">
      <c r="D802" s="8"/>
    </row>
    <row r="803" spans="4:4" ht="15.75" customHeight="1" x14ac:dyDescent="0.35">
      <c r="D803" s="8"/>
    </row>
    <row r="804" spans="4:4" ht="15.75" customHeight="1" x14ac:dyDescent="0.35">
      <c r="D804" s="8"/>
    </row>
    <row r="805" spans="4:4" ht="15.75" customHeight="1" x14ac:dyDescent="0.35">
      <c r="D805" s="8"/>
    </row>
    <row r="806" spans="4:4" ht="15.75" customHeight="1" x14ac:dyDescent="0.35">
      <c r="D806" s="8"/>
    </row>
    <row r="807" spans="4:4" ht="15.75" customHeight="1" x14ac:dyDescent="0.35">
      <c r="D807" s="8"/>
    </row>
    <row r="808" spans="4:4" ht="15.75" customHeight="1" x14ac:dyDescent="0.35">
      <c r="D808" s="8"/>
    </row>
    <row r="809" spans="4:4" ht="15.75" customHeight="1" x14ac:dyDescent="0.35">
      <c r="D809" s="8"/>
    </row>
    <row r="810" spans="4:4" ht="15.75" customHeight="1" x14ac:dyDescent="0.35">
      <c r="D810" s="8"/>
    </row>
    <row r="811" spans="4:4" ht="15.75" customHeight="1" x14ac:dyDescent="0.35">
      <c r="D811" s="8"/>
    </row>
    <row r="812" spans="4:4" ht="15.75" customHeight="1" x14ac:dyDescent="0.35">
      <c r="D812" s="8"/>
    </row>
    <row r="813" spans="4:4" ht="15.75" customHeight="1" x14ac:dyDescent="0.35">
      <c r="D813" s="8"/>
    </row>
    <row r="814" spans="4:4" ht="15.75" customHeight="1" x14ac:dyDescent="0.35">
      <c r="D814" s="8"/>
    </row>
    <row r="815" spans="4:4" ht="15.75" customHeight="1" x14ac:dyDescent="0.35">
      <c r="D815" s="8"/>
    </row>
    <row r="816" spans="4:4" ht="15.75" customHeight="1" x14ac:dyDescent="0.35">
      <c r="D816" s="8"/>
    </row>
    <row r="817" spans="4:4" ht="15.75" customHeight="1" x14ac:dyDescent="0.35">
      <c r="D817" s="8"/>
    </row>
    <row r="818" spans="4:4" ht="15.75" customHeight="1" x14ac:dyDescent="0.35">
      <c r="D818" s="8"/>
    </row>
    <row r="819" spans="4:4" ht="15.75" customHeight="1" x14ac:dyDescent="0.35">
      <c r="D819" s="8"/>
    </row>
    <row r="820" spans="4:4" ht="15.75" customHeight="1" x14ac:dyDescent="0.35">
      <c r="D820" s="8"/>
    </row>
    <row r="821" spans="4:4" ht="15.75" customHeight="1" x14ac:dyDescent="0.35">
      <c r="D821" s="8"/>
    </row>
    <row r="822" spans="4:4" ht="15.75" customHeight="1" x14ac:dyDescent="0.35">
      <c r="D822" s="8"/>
    </row>
    <row r="823" spans="4:4" ht="15.75" customHeight="1" x14ac:dyDescent="0.35">
      <c r="D823" s="8"/>
    </row>
    <row r="824" spans="4:4" ht="15.75" customHeight="1" x14ac:dyDescent="0.35">
      <c r="D824" s="8"/>
    </row>
    <row r="825" spans="4:4" ht="15.75" customHeight="1" x14ac:dyDescent="0.35">
      <c r="D825" s="8"/>
    </row>
    <row r="826" spans="4:4" ht="15.75" customHeight="1" x14ac:dyDescent="0.35">
      <c r="D826" s="8"/>
    </row>
    <row r="827" spans="4:4" ht="15.75" customHeight="1" x14ac:dyDescent="0.35">
      <c r="D827" s="8"/>
    </row>
    <row r="828" spans="4:4" ht="15.75" customHeight="1" x14ac:dyDescent="0.35">
      <c r="D828" s="8"/>
    </row>
    <row r="829" spans="4:4" ht="15.75" customHeight="1" x14ac:dyDescent="0.35">
      <c r="D829" s="8"/>
    </row>
    <row r="830" spans="4:4" ht="15.75" customHeight="1" x14ac:dyDescent="0.35">
      <c r="D830" s="8"/>
    </row>
    <row r="831" spans="4:4" ht="15.75" customHeight="1" x14ac:dyDescent="0.35">
      <c r="D831" s="8"/>
    </row>
    <row r="832" spans="4:4" ht="15.75" customHeight="1" x14ac:dyDescent="0.35">
      <c r="D832" s="8"/>
    </row>
    <row r="833" spans="4:4" ht="15.75" customHeight="1" x14ac:dyDescent="0.35">
      <c r="D833" s="8"/>
    </row>
    <row r="834" spans="4:4" ht="15.75" customHeight="1" x14ac:dyDescent="0.35">
      <c r="D834" s="8"/>
    </row>
    <row r="835" spans="4:4" ht="15.75" customHeight="1" x14ac:dyDescent="0.35">
      <c r="D835" s="8"/>
    </row>
    <row r="836" spans="4:4" ht="15.75" customHeight="1" x14ac:dyDescent="0.35">
      <c r="D836" s="8"/>
    </row>
    <row r="837" spans="4:4" ht="15.75" customHeight="1" x14ac:dyDescent="0.35">
      <c r="D837" s="8"/>
    </row>
    <row r="838" spans="4:4" ht="15.75" customHeight="1" x14ac:dyDescent="0.35">
      <c r="D838" s="8"/>
    </row>
    <row r="839" spans="4:4" ht="15.75" customHeight="1" x14ac:dyDescent="0.35">
      <c r="D839" s="8"/>
    </row>
    <row r="840" spans="4:4" ht="15.75" customHeight="1" x14ac:dyDescent="0.35">
      <c r="D840" s="8"/>
    </row>
    <row r="841" spans="4:4" ht="15.75" customHeight="1" x14ac:dyDescent="0.35">
      <c r="D841" s="8"/>
    </row>
    <row r="842" spans="4:4" ht="15.75" customHeight="1" x14ac:dyDescent="0.35">
      <c r="D842" s="8"/>
    </row>
    <row r="843" spans="4:4" ht="15.75" customHeight="1" x14ac:dyDescent="0.35">
      <c r="D843" s="8"/>
    </row>
    <row r="844" spans="4:4" ht="15.75" customHeight="1" x14ac:dyDescent="0.35">
      <c r="D844" s="8"/>
    </row>
    <row r="845" spans="4:4" ht="15.75" customHeight="1" x14ac:dyDescent="0.35">
      <c r="D845" s="8"/>
    </row>
    <row r="846" spans="4:4" ht="15.75" customHeight="1" x14ac:dyDescent="0.35">
      <c r="D846" s="8"/>
    </row>
    <row r="847" spans="4:4" ht="15.75" customHeight="1" x14ac:dyDescent="0.35">
      <c r="D847" s="8"/>
    </row>
    <row r="848" spans="4:4" ht="15.75" customHeight="1" x14ac:dyDescent="0.35">
      <c r="D848" s="8"/>
    </row>
    <row r="849" spans="4:4" ht="15.75" customHeight="1" x14ac:dyDescent="0.35">
      <c r="D849" s="8"/>
    </row>
    <row r="850" spans="4:4" ht="15.75" customHeight="1" x14ac:dyDescent="0.35">
      <c r="D850" s="8"/>
    </row>
    <row r="851" spans="4:4" ht="15.75" customHeight="1" x14ac:dyDescent="0.35">
      <c r="D851" s="8"/>
    </row>
    <row r="852" spans="4:4" ht="15.75" customHeight="1" x14ac:dyDescent="0.35">
      <c r="D852" s="8"/>
    </row>
    <row r="853" spans="4:4" ht="15.75" customHeight="1" x14ac:dyDescent="0.35">
      <c r="D853" s="8"/>
    </row>
    <row r="854" spans="4:4" ht="15.75" customHeight="1" x14ac:dyDescent="0.35">
      <c r="D854" s="8"/>
    </row>
    <row r="855" spans="4:4" ht="15.75" customHeight="1" x14ac:dyDescent="0.35">
      <c r="D855" s="8"/>
    </row>
    <row r="856" spans="4:4" ht="15.75" customHeight="1" x14ac:dyDescent="0.35">
      <c r="D856" s="8"/>
    </row>
    <row r="857" spans="4:4" ht="15.75" customHeight="1" x14ac:dyDescent="0.35">
      <c r="D857" s="8"/>
    </row>
    <row r="858" spans="4:4" ht="15.75" customHeight="1" x14ac:dyDescent="0.35">
      <c r="D858" s="8"/>
    </row>
    <row r="859" spans="4:4" ht="15.75" customHeight="1" x14ac:dyDescent="0.35">
      <c r="D859" s="8"/>
    </row>
    <row r="860" spans="4:4" ht="15.75" customHeight="1" x14ac:dyDescent="0.35">
      <c r="D860" s="8"/>
    </row>
    <row r="861" spans="4:4" ht="15.75" customHeight="1" x14ac:dyDescent="0.35">
      <c r="D861" s="8"/>
    </row>
    <row r="862" spans="4:4" ht="15.75" customHeight="1" x14ac:dyDescent="0.35">
      <c r="D862" s="8"/>
    </row>
    <row r="863" spans="4:4" ht="15.75" customHeight="1" x14ac:dyDescent="0.35">
      <c r="D863" s="8"/>
    </row>
    <row r="864" spans="4:4" ht="15.75" customHeight="1" x14ac:dyDescent="0.35">
      <c r="D864" s="8"/>
    </row>
    <row r="865" spans="4:4" ht="15.75" customHeight="1" x14ac:dyDescent="0.35">
      <c r="D865" s="8"/>
    </row>
    <row r="866" spans="4:4" ht="15.75" customHeight="1" x14ac:dyDescent="0.35">
      <c r="D866" s="8"/>
    </row>
    <row r="867" spans="4:4" ht="15.75" customHeight="1" x14ac:dyDescent="0.35">
      <c r="D867" s="8"/>
    </row>
    <row r="868" spans="4:4" ht="15.75" customHeight="1" x14ac:dyDescent="0.35">
      <c r="D868" s="8"/>
    </row>
    <row r="869" spans="4:4" ht="15.75" customHeight="1" x14ac:dyDescent="0.35">
      <c r="D869" s="8"/>
    </row>
    <row r="870" spans="4:4" ht="15.75" customHeight="1" x14ac:dyDescent="0.35">
      <c r="D870" s="8"/>
    </row>
    <row r="871" spans="4:4" ht="15.75" customHeight="1" x14ac:dyDescent="0.35">
      <c r="D871" s="8"/>
    </row>
    <row r="872" spans="4:4" ht="15.75" customHeight="1" x14ac:dyDescent="0.35">
      <c r="D872" s="8"/>
    </row>
    <row r="873" spans="4:4" ht="15.75" customHeight="1" x14ac:dyDescent="0.35">
      <c r="D873" s="8"/>
    </row>
    <row r="874" spans="4:4" ht="15.75" customHeight="1" x14ac:dyDescent="0.35">
      <c r="D874" s="8"/>
    </row>
    <row r="875" spans="4:4" ht="15.75" customHeight="1" x14ac:dyDescent="0.35">
      <c r="D875" s="8"/>
    </row>
    <row r="876" spans="4:4" ht="15.75" customHeight="1" x14ac:dyDescent="0.35">
      <c r="D876" s="8"/>
    </row>
    <row r="877" spans="4:4" ht="15.75" customHeight="1" x14ac:dyDescent="0.35">
      <c r="D877" s="8"/>
    </row>
    <row r="878" spans="4:4" ht="15.75" customHeight="1" x14ac:dyDescent="0.35">
      <c r="D878" s="8"/>
    </row>
    <row r="879" spans="4:4" ht="15.75" customHeight="1" x14ac:dyDescent="0.35">
      <c r="D879" s="8"/>
    </row>
    <row r="880" spans="4:4" ht="15.75" customHeight="1" x14ac:dyDescent="0.35">
      <c r="D880" s="8"/>
    </row>
    <row r="881" spans="4:4" ht="15.75" customHeight="1" x14ac:dyDescent="0.35">
      <c r="D881" s="8"/>
    </row>
    <row r="882" spans="4:4" ht="15.75" customHeight="1" x14ac:dyDescent="0.35">
      <c r="D882" s="8"/>
    </row>
    <row r="883" spans="4:4" ht="15.75" customHeight="1" x14ac:dyDescent="0.35">
      <c r="D883" s="8"/>
    </row>
    <row r="884" spans="4:4" ht="15.75" customHeight="1" x14ac:dyDescent="0.35">
      <c r="D884" s="8"/>
    </row>
    <row r="885" spans="4:4" ht="15.75" customHeight="1" x14ac:dyDescent="0.35">
      <c r="D885" s="8"/>
    </row>
    <row r="886" spans="4:4" ht="15.75" customHeight="1" x14ac:dyDescent="0.35">
      <c r="D886" s="8"/>
    </row>
    <row r="887" spans="4:4" ht="15.75" customHeight="1" x14ac:dyDescent="0.35">
      <c r="D887" s="8"/>
    </row>
    <row r="888" spans="4:4" ht="15.75" customHeight="1" x14ac:dyDescent="0.35">
      <c r="D888" s="8"/>
    </row>
    <row r="889" spans="4:4" ht="15.75" customHeight="1" x14ac:dyDescent="0.35">
      <c r="D889" s="8"/>
    </row>
    <row r="890" spans="4:4" ht="15.75" customHeight="1" x14ac:dyDescent="0.35">
      <c r="D890" s="8"/>
    </row>
    <row r="891" spans="4:4" ht="15.75" customHeight="1" x14ac:dyDescent="0.35">
      <c r="D891" s="8"/>
    </row>
    <row r="892" spans="4:4" ht="15.75" customHeight="1" x14ac:dyDescent="0.35">
      <c r="D892" s="8"/>
    </row>
    <row r="893" spans="4:4" ht="15.75" customHeight="1" x14ac:dyDescent="0.35">
      <c r="D893" s="8"/>
    </row>
    <row r="894" spans="4:4" ht="15.75" customHeight="1" x14ac:dyDescent="0.35">
      <c r="D894" s="8"/>
    </row>
    <row r="895" spans="4:4" ht="15.75" customHeight="1" x14ac:dyDescent="0.35">
      <c r="D895" s="8"/>
    </row>
    <row r="896" spans="4:4" ht="15.75" customHeight="1" x14ac:dyDescent="0.35">
      <c r="D896" s="8"/>
    </row>
    <row r="897" spans="4:4" ht="15.75" customHeight="1" x14ac:dyDescent="0.35">
      <c r="D897" s="8"/>
    </row>
    <row r="898" spans="4:4" ht="15.75" customHeight="1" x14ac:dyDescent="0.35">
      <c r="D898" s="8"/>
    </row>
    <row r="899" spans="4:4" ht="15.75" customHeight="1" x14ac:dyDescent="0.35">
      <c r="D899" s="8"/>
    </row>
    <row r="900" spans="4:4" ht="15.75" customHeight="1" x14ac:dyDescent="0.35">
      <c r="D900" s="8"/>
    </row>
    <row r="901" spans="4:4" ht="15.75" customHeight="1" x14ac:dyDescent="0.35">
      <c r="D901" s="8"/>
    </row>
    <row r="902" spans="4:4" ht="15.75" customHeight="1" x14ac:dyDescent="0.35">
      <c r="D902" s="8"/>
    </row>
    <row r="903" spans="4:4" ht="15.75" customHeight="1" x14ac:dyDescent="0.35">
      <c r="D903" s="8"/>
    </row>
    <row r="904" spans="4:4" ht="15.75" customHeight="1" x14ac:dyDescent="0.35">
      <c r="D904" s="8"/>
    </row>
    <row r="905" spans="4:4" ht="15.75" customHeight="1" x14ac:dyDescent="0.35">
      <c r="D905" s="8"/>
    </row>
    <row r="906" spans="4:4" ht="15.75" customHeight="1" x14ac:dyDescent="0.35">
      <c r="D906" s="8"/>
    </row>
    <row r="907" spans="4:4" ht="15.75" customHeight="1" x14ac:dyDescent="0.35">
      <c r="D907" s="8"/>
    </row>
    <row r="908" spans="4:4" ht="15.75" customHeight="1" x14ac:dyDescent="0.35">
      <c r="D908" s="8"/>
    </row>
    <row r="909" spans="4:4" ht="15.75" customHeight="1" x14ac:dyDescent="0.35">
      <c r="D909" s="8"/>
    </row>
    <row r="910" spans="4:4" ht="15.75" customHeight="1" x14ac:dyDescent="0.35">
      <c r="D910" s="8"/>
    </row>
    <row r="911" spans="4:4" ht="15.75" customHeight="1" x14ac:dyDescent="0.35">
      <c r="D911" s="8"/>
    </row>
    <row r="912" spans="4:4" ht="15.75" customHeight="1" x14ac:dyDescent="0.35">
      <c r="D912" s="8"/>
    </row>
    <row r="913" spans="4:4" ht="15.75" customHeight="1" x14ac:dyDescent="0.35">
      <c r="D913" s="8"/>
    </row>
    <row r="914" spans="4:4" ht="15.75" customHeight="1" x14ac:dyDescent="0.35">
      <c r="D914" s="8"/>
    </row>
    <row r="915" spans="4:4" ht="15.75" customHeight="1" x14ac:dyDescent="0.35">
      <c r="D915" s="8"/>
    </row>
    <row r="916" spans="4:4" ht="15.75" customHeight="1" x14ac:dyDescent="0.35">
      <c r="D916" s="8"/>
    </row>
    <row r="917" spans="4:4" ht="15.75" customHeight="1" x14ac:dyDescent="0.35">
      <c r="D917" s="8"/>
    </row>
    <row r="918" spans="4:4" ht="15.75" customHeight="1" x14ac:dyDescent="0.35">
      <c r="D918" s="8"/>
    </row>
    <row r="919" spans="4:4" ht="15.75" customHeight="1" x14ac:dyDescent="0.35">
      <c r="D919" s="8"/>
    </row>
    <row r="920" spans="4:4" ht="15.75" customHeight="1" x14ac:dyDescent="0.35">
      <c r="D920" s="8"/>
    </row>
    <row r="921" spans="4:4" ht="15.75" customHeight="1" x14ac:dyDescent="0.35">
      <c r="D921" s="8"/>
    </row>
    <row r="922" spans="4:4" ht="15.75" customHeight="1" x14ac:dyDescent="0.35">
      <c r="D922" s="8"/>
    </row>
    <row r="923" spans="4:4" ht="15.75" customHeight="1" x14ac:dyDescent="0.35">
      <c r="D923" s="8"/>
    </row>
    <row r="924" spans="4:4" ht="15.75" customHeight="1" x14ac:dyDescent="0.35">
      <c r="D924" s="8"/>
    </row>
    <row r="925" spans="4:4" ht="15.75" customHeight="1" x14ac:dyDescent="0.35">
      <c r="D925" s="8"/>
    </row>
    <row r="926" spans="4:4" ht="15.75" customHeight="1" x14ac:dyDescent="0.35">
      <c r="D926" s="8"/>
    </row>
    <row r="927" spans="4:4" ht="15.75" customHeight="1" x14ac:dyDescent="0.35">
      <c r="D927" s="8"/>
    </row>
    <row r="928" spans="4:4" ht="15.75" customHeight="1" x14ac:dyDescent="0.35">
      <c r="D928" s="8"/>
    </row>
    <row r="929" spans="4:4" ht="15.75" customHeight="1" x14ac:dyDescent="0.35">
      <c r="D929" s="8"/>
    </row>
    <row r="930" spans="4:4" ht="15.75" customHeight="1" x14ac:dyDescent="0.35">
      <c r="D930" s="8"/>
    </row>
    <row r="931" spans="4:4" ht="15.75" customHeight="1" x14ac:dyDescent="0.35">
      <c r="D931" s="8"/>
    </row>
    <row r="932" spans="4:4" ht="15.75" customHeight="1" x14ac:dyDescent="0.35">
      <c r="D932" s="8"/>
    </row>
    <row r="933" spans="4:4" ht="15.75" customHeight="1" x14ac:dyDescent="0.35">
      <c r="D933" s="8"/>
    </row>
    <row r="934" spans="4:4" ht="15.75" customHeight="1" x14ac:dyDescent="0.35">
      <c r="D934" s="8"/>
    </row>
    <row r="935" spans="4:4" ht="15.75" customHeight="1" x14ac:dyDescent="0.35">
      <c r="D935" s="8"/>
    </row>
    <row r="936" spans="4:4" ht="15.75" customHeight="1" x14ac:dyDescent="0.35">
      <c r="D936" s="8"/>
    </row>
    <row r="937" spans="4:4" ht="15.75" customHeight="1" x14ac:dyDescent="0.35">
      <c r="D937" s="8"/>
    </row>
    <row r="938" spans="4:4" ht="15.75" customHeight="1" x14ac:dyDescent="0.35">
      <c r="D938" s="8"/>
    </row>
    <row r="939" spans="4:4" ht="15.75" customHeight="1" x14ac:dyDescent="0.35">
      <c r="D939" s="8"/>
    </row>
    <row r="940" spans="4:4" ht="15.75" customHeight="1" x14ac:dyDescent="0.35">
      <c r="D940" s="8"/>
    </row>
    <row r="941" spans="4:4" ht="15.75" customHeight="1" x14ac:dyDescent="0.35">
      <c r="D941" s="8"/>
    </row>
    <row r="942" spans="4:4" ht="15.75" customHeight="1" x14ac:dyDescent="0.35">
      <c r="D942" s="8"/>
    </row>
    <row r="943" spans="4:4" ht="15.75" customHeight="1" x14ac:dyDescent="0.35">
      <c r="D943" s="8"/>
    </row>
    <row r="944" spans="4:4" ht="15.75" customHeight="1" x14ac:dyDescent="0.35">
      <c r="D944" s="8"/>
    </row>
    <row r="945" spans="4:4" ht="15.75" customHeight="1" x14ac:dyDescent="0.35">
      <c r="D945" s="8"/>
    </row>
    <row r="946" spans="4:4" ht="15.75" customHeight="1" x14ac:dyDescent="0.35">
      <c r="D946" s="8"/>
    </row>
    <row r="947" spans="4:4" ht="15.75" customHeight="1" x14ac:dyDescent="0.35">
      <c r="D947" s="8"/>
    </row>
    <row r="948" spans="4:4" ht="15.75" customHeight="1" x14ac:dyDescent="0.35">
      <c r="D948" s="8"/>
    </row>
    <row r="949" spans="4:4" ht="15.75" customHeight="1" x14ac:dyDescent="0.35">
      <c r="D949" s="8"/>
    </row>
    <row r="950" spans="4:4" ht="15.75" customHeight="1" x14ac:dyDescent="0.35">
      <c r="D950" s="8"/>
    </row>
    <row r="951" spans="4:4" ht="15.75" customHeight="1" x14ac:dyDescent="0.35">
      <c r="D951" s="8"/>
    </row>
    <row r="952" spans="4:4" ht="15.75" customHeight="1" x14ac:dyDescent="0.35">
      <c r="D952" s="8"/>
    </row>
    <row r="953" spans="4:4" ht="15.75" customHeight="1" x14ac:dyDescent="0.35">
      <c r="D953" s="8"/>
    </row>
    <row r="954" spans="4:4" ht="15.75" customHeight="1" x14ac:dyDescent="0.35">
      <c r="D954" s="8"/>
    </row>
    <row r="955" spans="4:4" ht="15.75" customHeight="1" x14ac:dyDescent="0.35">
      <c r="D955" s="8"/>
    </row>
    <row r="956" spans="4:4" ht="15.75" customHeight="1" x14ac:dyDescent="0.35">
      <c r="D956" s="8"/>
    </row>
    <row r="957" spans="4:4" ht="15.75" customHeight="1" x14ac:dyDescent="0.35">
      <c r="D957" s="8"/>
    </row>
    <row r="958" spans="4:4" ht="15.75" customHeight="1" x14ac:dyDescent="0.35">
      <c r="D958" s="8"/>
    </row>
    <row r="959" spans="4:4" ht="15.75" customHeight="1" x14ac:dyDescent="0.35">
      <c r="D959" s="8"/>
    </row>
    <row r="960" spans="4:4" ht="15.75" customHeight="1" x14ac:dyDescent="0.35">
      <c r="D960" s="8"/>
    </row>
    <row r="961" spans="4:4" ht="15.75" customHeight="1" x14ac:dyDescent="0.35">
      <c r="D961" s="8"/>
    </row>
    <row r="962" spans="4:4" ht="15.75" customHeight="1" x14ac:dyDescent="0.35">
      <c r="D962" s="8"/>
    </row>
    <row r="963" spans="4:4" ht="15.75" customHeight="1" x14ac:dyDescent="0.35">
      <c r="D963" s="8"/>
    </row>
    <row r="964" spans="4:4" ht="15.75" customHeight="1" x14ac:dyDescent="0.35">
      <c r="D964" s="8"/>
    </row>
    <row r="965" spans="4:4" ht="15.75" customHeight="1" x14ac:dyDescent="0.35">
      <c r="D965" s="8"/>
    </row>
    <row r="966" spans="4:4" ht="15.75" customHeight="1" x14ac:dyDescent="0.35">
      <c r="D966" s="8"/>
    </row>
    <row r="967" spans="4:4" ht="15.75" customHeight="1" x14ac:dyDescent="0.35">
      <c r="D967" s="8"/>
    </row>
    <row r="968" spans="4:4" ht="15.75" customHeight="1" x14ac:dyDescent="0.35">
      <c r="D968" s="8"/>
    </row>
    <row r="969" spans="4:4" ht="15.75" customHeight="1" x14ac:dyDescent="0.35">
      <c r="D969" s="8"/>
    </row>
    <row r="970" spans="4:4" ht="15.75" customHeight="1" x14ac:dyDescent="0.35">
      <c r="D970" s="8"/>
    </row>
    <row r="971" spans="4:4" ht="15.75" customHeight="1" x14ac:dyDescent="0.35">
      <c r="D971" s="8"/>
    </row>
    <row r="972" spans="4:4" ht="15.75" customHeight="1" x14ac:dyDescent="0.35">
      <c r="D972" s="8"/>
    </row>
    <row r="973" spans="4:4" ht="15.75" customHeight="1" x14ac:dyDescent="0.35">
      <c r="D973" s="8"/>
    </row>
    <row r="974" spans="4:4" ht="15.75" customHeight="1" x14ac:dyDescent="0.35">
      <c r="D974" s="8"/>
    </row>
    <row r="975" spans="4:4" ht="15.75" customHeight="1" x14ac:dyDescent="0.35">
      <c r="D975" s="8"/>
    </row>
    <row r="976" spans="4:4" ht="15.75" customHeight="1" x14ac:dyDescent="0.35">
      <c r="D976" s="8"/>
    </row>
    <row r="977" spans="4:4" ht="15.75" customHeight="1" x14ac:dyDescent="0.35">
      <c r="D977" s="8"/>
    </row>
    <row r="978" spans="4:4" ht="15.75" customHeight="1" x14ac:dyDescent="0.35">
      <c r="D978" s="8"/>
    </row>
    <row r="979" spans="4:4" ht="15.75" customHeight="1" x14ac:dyDescent="0.35">
      <c r="D979" s="8"/>
    </row>
    <row r="980" spans="4:4" ht="15.75" customHeight="1" x14ac:dyDescent="0.35">
      <c r="D980" s="8"/>
    </row>
    <row r="981" spans="4:4" ht="15.75" customHeight="1" x14ac:dyDescent="0.35">
      <c r="D981" s="8"/>
    </row>
    <row r="982" spans="4:4" ht="15.75" customHeight="1" x14ac:dyDescent="0.35">
      <c r="D982" s="8"/>
    </row>
    <row r="983" spans="4:4" ht="15.75" customHeight="1" x14ac:dyDescent="0.35">
      <c r="D983" s="8"/>
    </row>
    <row r="984" spans="4:4" ht="15.75" customHeight="1" x14ac:dyDescent="0.35">
      <c r="D984" s="8"/>
    </row>
    <row r="985" spans="4:4" ht="15.75" customHeight="1" x14ac:dyDescent="0.35">
      <c r="D985" s="8"/>
    </row>
    <row r="986" spans="4:4" ht="15.75" customHeight="1" x14ac:dyDescent="0.35">
      <c r="D986" s="8"/>
    </row>
    <row r="987" spans="4:4" ht="15.75" customHeight="1" x14ac:dyDescent="0.35">
      <c r="D987" s="8"/>
    </row>
    <row r="988" spans="4:4" ht="15.75" customHeight="1" x14ac:dyDescent="0.35">
      <c r="D988" s="8"/>
    </row>
    <row r="989" spans="4:4" ht="15.75" customHeight="1" x14ac:dyDescent="0.35">
      <c r="D989" s="8"/>
    </row>
    <row r="990" spans="4:4" ht="15.75" customHeight="1" x14ac:dyDescent="0.35">
      <c r="D990" s="8"/>
    </row>
    <row r="991" spans="4:4" ht="15.75" customHeight="1" x14ac:dyDescent="0.35">
      <c r="D991" s="8"/>
    </row>
    <row r="992" spans="4:4" ht="15.75" customHeight="1" x14ac:dyDescent="0.35">
      <c r="D992" s="8"/>
    </row>
    <row r="993" spans="4:4" ht="15.75" customHeight="1" x14ac:dyDescent="0.35">
      <c r="D993" s="8"/>
    </row>
    <row r="994" spans="4:4" ht="15.75" customHeight="1" x14ac:dyDescent="0.35">
      <c r="D994" s="8"/>
    </row>
    <row r="995" spans="4:4" ht="15.75" customHeight="1" x14ac:dyDescent="0.35">
      <c r="D995" s="8"/>
    </row>
    <row r="996" spans="4:4" ht="15.75" customHeight="1" x14ac:dyDescent="0.35">
      <c r="D996" s="8"/>
    </row>
    <row r="997" spans="4:4" ht="15.75" customHeight="1" x14ac:dyDescent="0.35">
      <c r="D997" s="8"/>
    </row>
    <row r="998" spans="4:4" ht="15.75" customHeight="1" x14ac:dyDescent="0.35">
      <c r="D998" s="8"/>
    </row>
    <row r="999" spans="4:4" ht="15.75" customHeight="1" x14ac:dyDescent="0.35">
      <c r="D999" s="8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46BDC-0790-44DB-925E-D8C353E8AC17}">
  <dimension ref="A1:N39"/>
  <sheetViews>
    <sheetView workbookViewId="0">
      <selection activeCell="P5" sqref="P5"/>
    </sheetView>
  </sheetViews>
  <sheetFormatPr defaultRowHeight="14.5" x14ac:dyDescent="0.35"/>
  <cols>
    <col min="1" max="1" width="27.54296875" bestFit="1" customWidth="1"/>
    <col min="2" max="2" width="21.453125" bestFit="1" customWidth="1"/>
  </cols>
  <sheetData>
    <row r="1" spans="1:14" ht="19.5" customHeight="1" x14ac:dyDescent="0.35">
      <c r="A1" s="35" t="s">
        <v>2</v>
      </c>
      <c r="B1" t="s">
        <v>9</v>
      </c>
      <c r="D1" s="46" t="s">
        <v>159</v>
      </c>
      <c r="E1" s="47"/>
      <c r="F1" s="47"/>
      <c r="G1" s="47"/>
      <c r="H1" s="47"/>
      <c r="I1" s="47"/>
      <c r="J1" s="47"/>
      <c r="K1" s="47"/>
      <c r="L1" s="47"/>
      <c r="M1" s="47"/>
      <c r="N1" s="47"/>
    </row>
    <row r="2" spans="1:14" ht="19.5" customHeight="1" x14ac:dyDescent="0.35"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1:14" x14ac:dyDescent="0.35">
      <c r="A3" s="35" t="s">
        <v>134</v>
      </c>
      <c r="B3" t="s">
        <v>144</v>
      </c>
    </row>
    <row r="4" spans="1:14" x14ac:dyDescent="0.35">
      <c r="A4" s="36" t="s">
        <v>8</v>
      </c>
      <c r="B4" s="37">
        <v>63.028868426778509</v>
      </c>
      <c r="D4" s="36" t="s">
        <v>8</v>
      </c>
      <c r="E4" s="37">
        <v>63.028868426778509</v>
      </c>
      <c r="F4" t="str">
        <f>IF(E4&lt;=50,"red",IF(E4&lt;=69, "yellow", IF(E4&lt;=99, "green","blue")))</f>
        <v>yellow</v>
      </c>
    </row>
    <row r="5" spans="1:14" x14ac:dyDescent="0.35">
      <c r="A5" s="36" t="s">
        <v>13</v>
      </c>
      <c r="B5" s="37">
        <v>50.409943456983235</v>
      </c>
      <c r="D5" s="36" t="s">
        <v>13</v>
      </c>
      <c r="E5" s="37">
        <v>50.409943456983235</v>
      </c>
      <c r="F5" t="str">
        <f t="shared" ref="F5:F38" si="0">IF(E5&lt;=50,"red",IF(E5&lt;=69, "yellow", IF(E5&lt;=99, "green","blue")))</f>
        <v>yellow</v>
      </c>
    </row>
    <row r="6" spans="1:14" x14ac:dyDescent="0.35">
      <c r="A6" s="36" t="s">
        <v>15</v>
      </c>
      <c r="B6" s="37">
        <v>51.184433589003007</v>
      </c>
      <c r="D6" s="36" t="s">
        <v>15</v>
      </c>
      <c r="E6" s="37">
        <v>51.184433589003007</v>
      </c>
      <c r="F6" t="str">
        <f t="shared" si="0"/>
        <v>yellow</v>
      </c>
    </row>
    <row r="7" spans="1:14" x14ac:dyDescent="0.35">
      <c r="A7" s="36" t="s">
        <v>17</v>
      </c>
      <c r="B7" s="37">
        <v>38.100683265868767</v>
      </c>
      <c r="D7" s="36" t="s">
        <v>17</v>
      </c>
      <c r="E7" s="37">
        <v>38.100683265868767</v>
      </c>
      <c r="F7" t="str">
        <f t="shared" si="0"/>
        <v>red</v>
      </c>
    </row>
    <row r="8" spans="1:14" x14ac:dyDescent="0.35">
      <c r="A8" s="36" t="s">
        <v>19</v>
      </c>
      <c r="B8" s="37">
        <v>13.112663860299261</v>
      </c>
      <c r="D8" s="36" t="s">
        <v>19</v>
      </c>
      <c r="E8" s="37">
        <v>13.112663860299261</v>
      </c>
      <c r="F8" t="str">
        <f t="shared" si="0"/>
        <v>red</v>
      </c>
    </row>
    <row r="9" spans="1:14" x14ac:dyDescent="0.35">
      <c r="A9" s="36" t="s">
        <v>21</v>
      </c>
      <c r="B9" s="37">
        <v>57.720369486715811</v>
      </c>
      <c r="D9" s="36" t="s">
        <v>21</v>
      </c>
      <c r="E9" s="37">
        <v>57.720369486715811</v>
      </c>
      <c r="F9" t="str">
        <f t="shared" si="0"/>
        <v>yellow</v>
      </c>
    </row>
    <row r="10" spans="1:14" x14ac:dyDescent="0.35">
      <c r="A10" s="36" t="s">
        <v>23</v>
      </c>
      <c r="B10" s="37">
        <v>42.483728576679752</v>
      </c>
      <c r="D10" s="36" t="s">
        <v>23</v>
      </c>
      <c r="E10" s="37">
        <v>42.483728576679752</v>
      </c>
      <c r="F10" t="str">
        <f t="shared" si="0"/>
        <v>red</v>
      </c>
    </row>
    <row r="11" spans="1:14" x14ac:dyDescent="0.35">
      <c r="A11" s="36" t="s">
        <v>25</v>
      </c>
      <c r="B11" s="37">
        <v>53.000930791245004</v>
      </c>
      <c r="D11" s="36" t="s">
        <v>25</v>
      </c>
      <c r="E11" s="37">
        <v>53.000930791245004</v>
      </c>
      <c r="F11" t="str">
        <f t="shared" si="0"/>
        <v>yellow</v>
      </c>
    </row>
    <row r="12" spans="1:14" x14ac:dyDescent="0.35">
      <c r="A12" s="36" t="s">
        <v>27</v>
      </c>
      <c r="B12" s="37">
        <v>57.095566819776487</v>
      </c>
      <c r="D12" s="36" t="s">
        <v>27</v>
      </c>
      <c r="E12" s="37">
        <v>57.095566819776487</v>
      </c>
      <c r="F12" t="str">
        <f t="shared" si="0"/>
        <v>yellow</v>
      </c>
    </row>
    <row r="13" spans="1:14" x14ac:dyDescent="0.35">
      <c r="A13" s="36" t="s">
        <v>29</v>
      </c>
      <c r="B13" s="37">
        <v>73.074785378948206</v>
      </c>
      <c r="D13" s="36" t="s">
        <v>29</v>
      </c>
      <c r="E13" s="37">
        <v>73.074785378948206</v>
      </c>
      <c r="F13" t="str">
        <f t="shared" si="0"/>
        <v>green</v>
      </c>
    </row>
    <row r="14" spans="1:14" x14ac:dyDescent="0.35">
      <c r="A14" s="36" t="s">
        <v>31</v>
      </c>
      <c r="B14" s="37">
        <v>50.881122277124859</v>
      </c>
      <c r="D14" s="36" t="s">
        <v>31</v>
      </c>
      <c r="E14" s="37">
        <v>50.881122277124859</v>
      </c>
      <c r="F14" t="str">
        <f t="shared" si="0"/>
        <v>yellow</v>
      </c>
    </row>
    <row r="15" spans="1:14" x14ac:dyDescent="0.35">
      <c r="A15" s="36" t="s">
        <v>33</v>
      </c>
      <c r="B15" s="37">
        <v>43.756335775459938</v>
      </c>
      <c r="D15" s="36" t="s">
        <v>33</v>
      </c>
      <c r="E15" s="37">
        <v>43.756335775459938</v>
      </c>
      <c r="F15" t="str">
        <f t="shared" si="0"/>
        <v>red</v>
      </c>
    </row>
    <row r="16" spans="1:14" x14ac:dyDescent="0.35">
      <c r="A16" s="36" t="s">
        <v>35</v>
      </c>
      <c r="B16" s="37">
        <v>62.68186760270968</v>
      </c>
      <c r="D16" s="36" t="s">
        <v>35</v>
      </c>
      <c r="E16" s="37">
        <v>62.68186760270968</v>
      </c>
      <c r="F16" t="str">
        <f t="shared" si="0"/>
        <v>yellow</v>
      </c>
    </row>
    <row r="17" spans="1:6" x14ac:dyDescent="0.35">
      <c r="A17" s="36" t="s">
        <v>37</v>
      </c>
      <c r="B17" s="37">
        <v>52.579293910518913</v>
      </c>
      <c r="D17" s="36" t="s">
        <v>37</v>
      </c>
      <c r="E17" s="37">
        <v>52.579293910518913</v>
      </c>
      <c r="F17" t="str">
        <f t="shared" si="0"/>
        <v>yellow</v>
      </c>
    </row>
    <row r="18" spans="1:6" x14ac:dyDescent="0.35">
      <c r="A18" s="36" t="s">
        <v>39</v>
      </c>
      <c r="B18" s="37">
        <v>28.185279066640927</v>
      </c>
      <c r="D18" s="36" t="s">
        <v>39</v>
      </c>
      <c r="E18" s="37">
        <v>28.185279066640927</v>
      </c>
      <c r="F18" t="str">
        <f t="shared" si="0"/>
        <v>red</v>
      </c>
    </row>
    <row r="19" spans="1:6" x14ac:dyDescent="0.35">
      <c r="A19" s="36" t="s">
        <v>41</v>
      </c>
      <c r="B19" s="37">
        <v>52.159406255046861</v>
      </c>
      <c r="D19" s="36" t="s">
        <v>41</v>
      </c>
      <c r="E19" s="37">
        <v>52.159406255046861</v>
      </c>
      <c r="F19" t="str">
        <f t="shared" si="0"/>
        <v>yellow</v>
      </c>
    </row>
    <row r="20" spans="1:6" x14ac:dyDescent="0.35">
      <c r="A20" s="36" t="s">
        <v>43</v>
      </c>
      <c r="B20" s="37">
        <v>68.034219191742892</v>
      </c>
      <c r="D20" s="36" t="s">
        <v>43</v>
      </c>
      <c r="E20" s="37">
        <v>68.034219191742892</v>
      </c>
      <c r="F20" t="str">
        <f t="shared" si="0"/>
        <v>yellow</v>
      </c>
    </row>
    <row r="21" spans="1:6" x14ac:dyDescent="0.35">
      <c r="A21" s="36" t="s">
        <v>45</v>
      </c>
      <c r="B21" s="37">
        <v>55.010949579815012</v>
      </c>
      <c r="D21" s="36" t="s">
        <v>45</v>
      </c>
      <c r="E21" s="37">
        <v>55.010949579815012</v>
      </c>
      <c r="F21" t="str">
        <f t="shared" si="0"/>
        <v>yellow</v>
      </c>
    </row>
    <row r="22" spans="1:6" x14ac:dyDescent="0.35">
      <c r="A22" s="36" t="s">
        <v>47</v>
      </c>
      <c r="B22" s="37">
        <v>39.003829107323973</v>
      </c>
      <c r="D22" s="36" t="s">
        <v>47</v>
      </c>
      <c r="E22" s="37">
        <v>39.003829107323973</v>
      </c>
      <c r="F22" t="str">
        <f t="shared" si="0"/>
        <v>red</v>
      </c>
    </row>
    <row r="23" spans="1:6" x14ac:dyDescent="0.35">
      <c r="A23" s="36" t="s">
        <v>49</v>
      </c>
      <c r="B23" s="37">
        <v>56.087610091328138</v>
      </c>
      <c r="D23" s="36" t="s">
        <v>49</v>
      </c>
      <c r="E23" s="37">
        <v>56.087610091328138</v>
      </c>
      <c r="F23" t="str">
        <f t="shared" si="0"/>
        <v>yellow</v>
      </c>
    </row>
    <row r="24" spans="1:6" x14ac:dyDescent="0.35">
      <c r="A24" s="36" t="s">
        <v>51</v>
      </c>
      <c r="B24" s="37">
        <v>48.88095392403995</v>
      </c>
      <c r="D24" s="36" t="s">
        <v>51</v>
      </c>
      <c r="E24" s="37">
        <v>48.88095392403995</v>
      </c>
      <c r="F24" t="str">
        <f t="shared" si="0"/>
        <v>red</v>
      </c>
    </row>
    <row r="25" spans="1:6" x14ac:dyDescent="0.35">
      <c r="A25" s="36" t="s">
        <v>53</v>
      </c>
      <c r="B25" s="37">
        <v>51.06984561686923</v>
      </c>
      <c r="D25" s="36" t="s">
        <v>53</v>
      </c>
      <c r="E25" s="37">
        <v>51.06984561686923</v>
      </c>
      <c r="F25" t="str">
        <f t="shared" si="0"/>
        <v>yellow</v>
      </c>
    </row>
    <row r="26" spans="1:6" x14ac:dyDescent="0.35">
      <c r="A26" s="36" t="s">
        <v>55</v>
      </c>
      <c r="B26" s="37">
        <v>67.984789941511664</v>
      </c>
      <c r="D26" s="36" t="s">
        <v>55</v>
      </c>
      <c r="E26" s="37">
        <v>67.984789941511664</v>
      </c>
      <c r="F26" t="str">
        <f t="shared" si="0"/>
        <v>yellow</v>
      </c>
    </row>
    <row r="27" spans="1:6" x14ac:dyDescent="0.35">
      <c r="A27" s="36" t="s">
        <v>57</v>
      </c>
      <c r="B27" s="37">
        <v>50.088824128182154</v>
      </c>
      <c r="D27" s="36" t="s">
        <v>57</v>
      </c>
      <c r="E27" s="37">
        <v>50.088824128182154</v>
      </c>
      <c r="F27" t="str">
        <f t="shared" si="0"/>
        <v>yellow</v>
      </c>
    </row>
    <row r="28" spans="1:6" x14ac:dyDescent="0.35">
      <c r="A28" s="36" t="s">
        <v>59</v>
      </c>
      <c r="B28" s="37">
        <v>56.819738885313882</v>
      </c>
      <c r="D28" s="36" t="s">
        <v>59</v>
      </c>
      <c r="E28" s="37">
        <v>56.819738885313882</v>
      </c>
      <c r="F28" t="str">
        <f t="shared" si="0"/>
        <v>yellow</v>
      </c>
    </row>
    <row r="29" spans="1:6" x14ac:dyDescent="0.35">
      <c r="A29" s="36" t="s">
        <v>61</v>
      </c>
      <c r="B29" s="37">
        <v>30.603061818844079</v>
      </c>
      <c r="D29" s="36" t="s">
        <v>61</v>
      </c>
      <c r="E29" s="37">
        <v>30.603061818844079</v>
      </c>
      <c r="F29" t="str">
        <f t="shared" si="0"/>
        <v>red</v>
      </c>
    </row>
    <row r="30" spans="1:6" x14ac:dyDescent="0.35">
      <c r="A30" s="36" t="s">
        <v>63</v>
      </c>
      <c r="B30" s="37">
        <v>65.193922590201794</v>
      </c>
      <c r="D30" s="36" t="s">
        <v>63</v>
      </c>
      <c r="E30" s="37">
        <v>65.193922590201794</v>
      </c>
      <c r="F30" t="str">
        <f t="shared" si="0"/>
        <v>yellow</v>
      </c>
    </row>
    <row r="31" spans="1:6" x14ac:dyDescent="0.35">
      <c r="A31" s="36" t="s">
        <v>65</v>
      </c>
      <c r="B31" s="37">
        <v>47.597063738042294</v>
      </c>
      <c r="D31" s="36" t="s">
        <v>65</v>
      </c>
      <c r="E31" s="37">
        <v>47.597063738042294</v>
      </c>
      <c r="F31" t="str">
        <f t="shared" si="0"/>
        <v>red</v>
      </c>
    </row>
    <row r="32" spans="1:6" x14ac:dyDescent="0.35">
      <c r="A32" s="36" t="s">
        <v>67</v>
      </c>
      <c r="B32" s="37">
        <v>40.222822976499643</v>
      </c>
      <c r="D32" s="36" t="s">
        <v>67</v>
      </c>
      <c r="E32" s="37">
        <v>40.222822976499643</v>
      </c>
      <c r="F32" t="str">
        <f t="shared" si="0"/>
        <v>red</v>
      </c>
    </row>
    <row r="33" spans="1:6" x14ac:dyDescent="0.35">
      <c r="A33" s="36" t="s">
        <v>69</v>
      </c>
      <c r="B33" s="37">
        <v>65.363104107900384</v>
      </c>
      <c r="D33" s="36" t="s">
        <v>69</v>
      </c>
      <c r="E33" s="37">
        <v>65.363104107900384</v>
      </c>
      <c r="F33" t="str">
        <f t="shared" si="0"/>
        <v>yellow</v>
      </c>
    </row>
    <row r="34" spans="1:6" x14ac:dyDescent="0.35">
      <c r="A34" s="36" t="s">
        <v>71</v>
      </c>
      <c r="B34" s="37">
        <v>56.7091359110658</v>
      </c>
      <c r="D34" s="36" t="s">
        <v>71</v>
      </c>
      <c r="E34" s="37">
        <v>56.7091359110658</v>
      </c>
      <c r="F34" t="str">
        <f t="shared" si="0"/>
        <v>yellow</v>
      </c>
    </row>
    <row r="35" spans="1:6" x14ac:dyDescent="0.35">
      <c r="A35" s="36" t="s">
        <v>73</v>
      </c>
      <c r="B35" s="37">
        <v>46.248900093910876</v>
      </c>
      <c r="D35" s="36" t="s">
        <v>73</v>
      </c>
      <c r="E35" s="37">
        <v>46.248900093910876</v>
      </c>
      <c r="F35" t="str">
        <f t="shared" si="0"/>
        <v>red</v>
      </c>
    </row>
    <row r="36" spans="1:6" x14ac:dyDescent="0.35">
      <c r="A36" s="36" t="s">
        <v>75</v>
      </c>
      <c r="B36" s="37">
        <v>25.885706009214001</v>
      </c>
      <c r="D36" s="36" t="s">
        <v>75</v>
      </c>
      <c r="E36" s="37">
        <v>25.885706009214001</v>
      </c>
      <c r="F36" t="str">
        <f t="shared" si="0"/>
        <v>red</v>
      </c>
    </row>
    <row r="37" spans="1:6" x14ac:dyDescent="0.35">
      <c r="A37" s="36" t="s">
        <v>77</v>
      </c>
      <c r="B37" s="37">
        <v>49.830428272478429</v>
      </c>
      <c r="D37" s="36" t="s">
        <v>77</v>
      </c>
      <c r="E37" s="37">
        <v>49.830428272478429</v>
      </c>
      <c r="F37" t="str">
        <f t="shared" si="0"/>
        <v>red</v>
      </c>
    </row>
    <row r="38" spans="1:6" x14ac:dyDescent="0.35">
      <c r="A38" s="36" t="s">
        <v>79</v>
      </c>
      <c r="B38" s="37">
        <v>39.96736235301023</v>
      </c>
      <c r="D38" s="36" t="s">
        <v>79</v>
      </c>
      <c r="E38" s="37">
        <v>39.96736235301023</v>
      </c>
      <c r="F38" t="str">
        <f t="shared" si="0"/>
        <v>red</v>
      </c>
    </row>
    <row r="39" spans="1:6" x14ac:dyDescent="0.35">
      <c r="A39" s="36" t="s">
        <v>135</v>
      </c>
      <c r="B39">
        <v>1750.0575468770933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06"/>
  <sheetViews>
    <sheetView zoomScale="70" zoomScaleNormal="70" workbookViewId="0">
      <selection activeCell="S15" activeCellId="1" sqref="S30 S15"/>
    </sheetView>
  </sheetViews>
  <sheetFormatPr defaultColWidth="14.453125" defaultRowHeight="15" customHeight="1" x14ac:dyDescent="0.35"/>
  <cols>
    <col min="1" max="1" width="23.453125" customWidth="1"/>
    <col min="2" max="2" width="5" customWidth="1"/>
    <col min="3" max="11" width="10.36328125" bestFit="1" customWidth="1"/>
    <col min="12" max="16" width="11.26953125" bestFit="1" customWidth="1"/>
    <col min="17" max="17" width="15.81640625" customWidth="1"/>
  </cols>
  <sheetData>
    <row r="1" spans="1:27" x14ac:dyDescent="0.35">
      <c r="A1" s="33" t="s">
        <v>1</v>
      </c>
      <c r="B1" s="33" t="s">
        <v>2</v>
      </c>
      <c r="C1" s="33" t="s">
        <v>119</v>
      </c>
      <c r="D1" s="33" t="s">
        <v>120</v>
      </c>
      <c r="E1" s="33" t="s">
        <v>121</v>
      </c>
      <c r="F1" s="33" t="s">
        <v>122</v>
      </c>
      <c r="G1" s="33" t="s">
        <v>123</v>
      </c>
      <c r="H1" s="33" t="s">
        <v>124</v>
      </c>
      <c r="I1" s="33" t="s">
        <v>125</v>
      </c>
      <c r="J1" s="33" t="s">
        <v>126</v>
      </c>
      <c r="K1" s="33" t="s">
        <v>127</v>
      </c>
      <c r="L1" s="33" t="s">
        <v>128</v>
      </c>
      <c r="M1" s="33" t="s">
        <v>129</v>
      </c>
      <c r="N1" s="33" t="s">
        <v>130</v>
      </c>
      <c r="O1" s="33" t="s">
        <v>131</v>
      </c>
      <c r="P1" s="33" t="s">
        <v>132</v>
      </c>
      <c r="Q1" s="33" t="s">
        <v>133</v>
      </c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x14ac:dyDescent="0.35">
      <c r="A2" s="4" t="s">
        <v>8</v>
      </c>
      <c r="B2" s="4" t="s">
        <v>9</v>
      </c>
      <c r="C2" s="34"/>
      <c r="D2" s="34">
        <v>22.647914645974776</v>
      </c>
      <c r="E2" s="34">
        <v>70.392703700912023</v>
      </c>
      <c r="F2" s="34">
        <v>37.957157784743991</v>
      </c>
      <c r="G2" s="34">
        <v>60.405156537753214</v>
      </c>
      <c r="H2" s="34">
        <v>67.987828794194471</v>
      </c>
      <c r="I2" s="34">
        <v>81.127161669437243</v>
      </c>
      <c r="J2" s="34">
        <v>46.217494089834474</v>
      </c>
      <c r="K2" s="34">
        <v>88.177908046655318</v>
      </c>
      <c r="L2" s="34">
        <v>49.121627765225959</v>
      </c>
      <c r="M2" s="34"/>
      <c r="N2" s="34">
        <v>42.891506666051995</v>
      </c>
      <c r="O2" s="34">
        <v>99.187053832279048</v>
      </c>
      <c r="P2" s="34">
        <v>90.232907588279517</v>
      </c>
      <c r="Q2" s="34">
        <f t="shared" ref="Q2:Q106" si="0">AVERAGE(C2:P2)</f>
        <v>63.028868426778509</v>
      </c>
    </row>
    <row r="3" spans="1:27" x14ac:dyDescent="0.35">
      <c r="A3" s="4" t="s">
        <v>8</v>
      </c>
      <c r="B3" s="4" t="s">
        <v>10</v>
      </c>
      <c r="C3" s="34"/>
      <c r="D3" s="34">
        <v>18.283220174587779</v>
      </c>
      <c r="E3" s="34">
        <v>99.035200120599981</v>
      </c>
      <c r="F3" s="34">
        <v>31.556948798328111</v>
      </c>
      <c r="G3" s="34">
        <v>69.613259668508277</v>
      </c>
      <c r="H3" s="34">
        <v>53.750280714451762</v>
      </c>
      <c r="I3" s="34">
        <v>71.944223454130324</v>
      </c>
      <c r="J3" s="34">
        <v>53.309692671394757</v>
      </c>
      <c r="K3" s="34">
        <v>83.641478177601755</v>
      </c>
      <c r="L3" s="34">
        <v>56.840624975101569</v>
      </c>
      <c r="M3" s="34"/>
      <c r="N3" s="34">
        <v>29.493177862278024</v>
      </c>
      <c r="O3" s="34"/>
      <c r="P3" s="34">
        <v>91.735537190082638</v>
      </c>
      <c r="Q3" s="34">
        <f t="shared" si="0"/>
        <v>59.927603982460454</v>
      </c>
    </row>
    <row r="4" spans="1:27" x14ac:dyDescent="0.35">
      <c r="A4" s="4" t="s">
        <v>8</v>
      </c>
      <c r="B4" s="4" t="s">
        <v>11</v>
      </c>
      <c r="C4" s="34"/>
      <c r="D4" s="34">
        <v>27.982541222114456</v>
      </c>
      <c r="E4" s="34">
        <v>39.639707545036558</v>
      </c>
      <c r="F4" s="34">
        <v>47.361546499477541</v>
      </c>
      <c r="G4" s="34">
        <v>46.593001841620605</v>
      </c>
      <c r="H4" s="34">
        <v>92.457707765463667</v>
      </c>
      <c r="I4" s="34">
        <v>96.90975186478947</v>
      </c>
      <c r="J4" s="34">
        <v>37.352245862884118</v>
      </c>
      <c r="K4" s="34">
        <v>95.781642134902498</v>
      </c>
      <c r="L4" s="34">
        <v>39.008661739942603</v>
      </c>
      <c r="M4" s="34">
        <v>69.691392109945383</v>
      </c>
      <c r="N4" s="34">
        <v>65.919030956705271</v>
      </c>
      <c r="O4" s="34"/>
      <c r="P4" s="34">
        <v>88.354620586025561</v>
      </c>
      <c r="Q4" s="34">
        <f t="shared" si="0"/>
        <v>62.254320844075636</v>
      </c>
    </row>
    <row r="5" spans="1:27" x14ac:dyDescent="0.35">
      <c r="A5" s="4" t="s">
        <v>13</v>
      </c>
      <c r="B5" s="4" t="s">
        <v>9</v>
      </c>
      <c r="C5" s="34">
        <v>79.99702188911499</v>
      </c>
      <c r="D5" s="34">
        <v>22.647914645974776</v>
      </c>
      <c r="E5" s="34">
        <v>47.47870656516168</v>
      </c>
      <c r="F5" s="34">
        <v>21.107628004179727</v>
      </c>
      <c r="G5" s="34">
        <v>30.939226519336994</v>
      </c>
      <c r="H5" s="34">
        <v>47.575281499378939</v>
      </c>
      <c r="I5" s="34">
        <v>89.587556832594032</v>
      </c>
      <c r="J5" s="34">
        <v>75.768321513002348</v>
      </c>
      <c r="K5" s="34">
        <v>65.864596355502101</v>
      </c>
      <c r="L5" s="34">
        <v>50.46363602090014</v>
      </c>
      <c r="M5" s="34"/>
      <c r="N5" s="34">
        <v>34.634994225470514</v>
      </c>
      <c r="O5" s="34">
        <v>18.565658105327341</v>
      </c>
      <c r="P5" s="34">
        <v>70.698722764838479</v>
      </c>
      <c r="Q5" s="34">
        <f t="shared" si="0"/>
        <v>50.409943456983235</v>
      </c>
    </row>
    <row r="6" spans="1:27" x14ac:dyDescent="0.35">
      <c r="A6" s="4" t="s">
        <v>13</v>
      </c>
      <c r="B6" s="4" t="s">
        <v>10</v>
      </c>
      <c r="C6" s="34">
        <v>80.989725517446772</v>
      </c>
      <c r="D6" s="34">
        <v>25.072744907856443</v>
      </c>
      <c r="E6" s="34">
        <v>40.84570739428657</v>
      </c>
      <c r="F6" s="34">
        <v>14.184952978056419</v>
      </c>
      <c r="G6" s="34">
        <v>29.788213627992604</v>
      </c>
      <c r="H6" s="34">
        <v>34.620859121005189</v>
      </c>
      <c r="I6" s="34">
        <v>86.195296140320224</v>
      </c>
      <c r="J6" s="34">
        <v>80.496453900709199</v>
      </c>
      <c r="K6" s="34">
        <v>55.677853224295383</v>
      </c>
      <c r="L6" s="34">
        <v>60.119221097567923</v>
      </c>
      <c r="M6" s="34"/>
      <c r="N6" s="34">
        <v>18.913101597207515</v>
      </c>
      <c r="O6" s="34"/>
      <c r="P6" s="34">
        <v>68.444778362133718</v>
      </c>
      <c r="Q6" s="34">
        <f t="shared" si="0"/>
        <v>49.612408989073174</v>
      </c>
    </row>
    <row r="7" spans="1:27" x14ac:dyDescent="0.35">
      <c r="A7" s="4" t="s">
        <v>13</v>
      </c>
      <c r="B7" s="4" t="s">
        <v>11</v>
      </c>
      <c r="C7" s="34">
        <v>81.585347694445815</v>
      </c>
      <c r="D7" s="34">
        <v>16.585838991270606</v>
      </c>
      <c r="E7" s="34">
        <v>64.061204492349432</v>
      </c>
      <c r="F7" s="34">
        <v>36.259143155694879</v>
      </c>
      <c r="G7" s="34">
        <v>33.70165745856351</v>
      </c>
      <c r="H7" s="34">
        <v>74.802572437467802</v>
      </c>
      <c r="I7" s="34">
        <v>96.717328126802627</v>
      </c>
      <c r="J7" s="34">
        <v>64.539007092198545</v>
      </c>
      <c r="K7" s="34">
        <v>86.667931555127481</v>
      </c>
      <c r="L7" s="34">
        <v>30.606365253227665</v>
      </c>
      <c r="M7" s="34">
        <v>0</v>
      </c>
      <c r="N7" s="34">
        <v>67.678887050960483</v>
      </c>
      <c r="O7" s="34"/>
      <c r="P7" s="34">
        <v>76.70924117205108</v>
      </c>
      <c r="Q7" s="34">
        <f t="shared" si="0"/>
        <v>56.147271113858444</v>
      </c>
    </row>
    <row r="8" spans="1:27" x14ac:dyDescent="0.35">
      <c r="A8" s="4" t="s">
        <v>15</v>
      </c>
      <c r="B8" s="4" t="s">
        <v>9</v>
      </c>
      <c r="C8" s="34">
        <v>48.106417828957163</v>
      </c>
      <c r="D8" s="34">
        <v>85.208535402521832</v>
      </c>
      <c r="E8" s="34">
        <v>84.261701967287252</v>
      </c>
      <c r="F8" s="34">
        <v>20.846394984326015</v>
      </c>
      <c r="G8" s="34">
        <v>42.90976058931858</v>
      </c>
      <c r="H8" s="34">
        <v>24.395202496628578</v>
      </c>
      <c r="I8" s="34">
        <v>56.804160317414919</v>
      </c>
      <c r="J8" s="34">
        <v>66.312056737588634</v>
      </c>
      <c r="K8" s="34">
        <v>32.929446049358631</v>
      </c>
      <c r="L8" s="34">
        <v>26.44105721689019</v>
      </c>
      <c r="M8" s="34"/>
      <c r="N8" s="34">
        <v>27.27566218660991</v>
      </c>
      <c r="O8" s="34">
        <v>96.113101135584174</v>
      </c>
      <c r="P8" s="34">
        <v>53.794139744552979</v>
      </c>
      <c r="Q8" s="34">
        <f t="shared" si="0"/>
        <v>51.184433589003007</v>
      </c>
    </row>
    <row r="9" spans="1:27" x14ac:dyDescent="0.35">
      <c r="A9" s="4" t="s">
        <v>15</v>
      </c>
      <c r="B9" s="4" t="s">
        <v>10</v>
      </c>
      <c r="C9" s="34">
        <v>49.148756638705514</v>
      </c>
      <c r="D9" s="34">
        <v>83.51115421920467</v>
      </c>
      <c r="E9" s="34">
        <v>86.673701665787277</v>
      </c>
      <c r="F9" s="34">
        <v>16.666666666666668</v>
      </c>
      <c r="G9" s="34">
        <v>40.147329650092054</v>
      </c>
      <c r="H9" s="34">
        <v>17.451103028494714</v>
      </c>
      <c r="I9" s="34">
        <v>44.071582948877953</v>
      </c>
      <c r="J9" s="34">
        <v>71.631205673758842</v>
      </c>
      <c r="K9" s="34">
        <v>17.763618737685178</v>
      </c>
      <c r="L9" s="34">
        <v>27.409712756234121</v>
      </c>
      <c r="M9" s="34"/>
      <c r="N9" s="34">
        <v>10.487401002341954</v>
      </c>
      <c r="O9" s="34"/>
      <c r="P9" s="34">
        <v>52.667167543200634</v>
      </c>
      <c r="Q9" s="34">
        <f t="shared" si="0"/>
        <v>43.135783377587472</v>
      </c>
    </row>
    <row r="10" spans="1:27" x14ac:dyDescent="0.35">
      <c r="A10" s="4" t="s">
        <v>15</v>
      </c>
      <c r="B10" s="4" t="s">
        <v>11</v>
      </c>
      <c r="C10" s="34">
        <v>49.372114955080157</v>
      </c>
      <c r="D10" s="34">
        <v>96.120271580989353</v>
      </c>
      <c r="E10" s="34">
        <v>69.789703776287027</v>
      </c>
      <c r="F10" s="34">
        <v>41.745036572622773</v>
      </c>
      <c r="G10" s="34">
        <v>57.412523020257808</v>
      </c>
      <c r="H10" s="34">
        <v>45.021994929609761</v>
      </c>
      <c r="I10" s="34">
        <v>94.625080326250085</v>
      </c>
      <c r="J10" s="34">
        <v>37.352245862884118</v>
      </c>
      <c r="K10" s="34">
        <v>75.050469271068948</v>
      </c>
      <c r="L10" s="34">
        <v>22.501695069685056</v>
      </c>
      <c r="M10" s="34">
        <v>84.968402969507324</v>
      </c>
      <c r="N10" s="34">
        <v>77.143608397298408</v>
      </c>
      <c r="O10" s="34"/>
      <c r="P10" s="34">
        <v>61.307287753568765</v>
      </c>
      <c r="Q10" s="34">
        <f t="shared" si="0"/>
        <v>62.493110345008439</v>
      </c>
    </row>
    <row r="11" spans="1:27" x14ac:dyDescent="0.35">
      <c r="A11" s="4" t="s">
        <v>17</v>
      </c>
      <c r="B11" s="4" t="s">
        <v>9</v>
      </c>
      <c r="C11" s="34">
        <v>63.617412021640938</v>
      </c>
      <c r="D11" s="34">
        <v>21.435499515033939</v>
      </c>
      <c r="E11" s="34">
        <v>39.639707545036558</v>
      </c>
      <c r="F11" s="34">
        <v>8.0459770114942533</v>
      </c>
      <c r="G11" s="34">
        <v>38.766114180478795</v>
      </c>
      <c r="H11" s="34">
        <v>6.6508921441583988</v>
      </c>
      <c r="I11" s="34">
        <v>14.512588974704538</v>
      </c>
      <c r="J11" s="34">
        <v>75.768321513002348</v>
      </c>
      <c r="K11" s="34">
        <v>64.434710504694593</v>
      </c>
      <c r="L11" s="34">
        <v>18.46014268652409</v>
      </c>
      <c r="M11" s="34"/>
      <c r="N11" s="34">
        <v>16.688414497267754</v>
      </c>
      <c r="O11" s="34">
        <v>41.188425678937072</v>
      </c>
      <c r="P11" s="34">
        <v>86.1006761833208</v>
      </c>
      <c r="Q11" s="34">
        <f t="shared" si="0"/>
        <v>38.100683265868767</v>
      </c>
    </row>
    <row r="12" spans="1:27" x14ac:dyDescent="0.35">
      <c r="A12" s="4" t="s">
        <v>17</v>
      </c>
      <c r="B12" s="4" t="s">
        <v>10</v>
      </c>
      <c r="C12" s="34">
        <v>65.13128505484687</v>
      </c>
      <c r="D12" s="34">
        <v>17.313288069835114</v>
      </c>
      <c r="E12" s="34">
        <v>36.926207884224013</v>
      </c>
      <c r="F12" s="34">
        <v>3.6050156739811885</v>
      </c>
      <c r="G12" s="34">
        <v>24.26335174953957</v>
      </c>
      <c r="H12" s="34">
        <v>3.1869262707941717</v>
      </c>
      <c r="I12" s="34">
        <v>2.6966293085793063</v>
      </c>
      <c r="J12" s="34">
        <v>78.723404255319139</v>
      </c>
      <c r="K12" s="34">
        <v>59.236262680987615</v>
      </c>
      <c r="L12" s="34">
        <v>19.315660544470987</v>
      </c>
      <c r="M12" s="34"/>
      <c r="N12" s="34">
        <v>7.35284938730143</v>
      </c>
      <c r="O12" s="34"/>
      <c r="P12" s="34">
        <v>85.725018782870038</v>
      </c>
      <c r="Q12" s="34">
        <f t="shared" si="0"/>
        <v>33.622991638562453</v>
      </c>
    </row>
    <row r="13" spans="1:27" x14ac:dyDescent="0.35">
      <c r="A13" s="4" t="s">
        <v>17</v>
      </c>
      <c r="B13" s="4" t="s">
        <v>11</v>
      </c>
      <c r="C13" s="34">
        <v>67.935672804884092</v>
      </c>
      <c r="D13" s="34">
        <v>52.473326867119304</v>
      </c>
      <c r="E13" s="34">
        <v>61.6492047938494</v>
      </c>
      <c r="F13" s="34">
        <v>33.385579937304072</v>
      </c>
      <c r="G13" s="34">
        <v>26.335174953959456</v>
      </c>
      <c r="H13" s="34">
        <v>25.404272354311015</v>
      </c>
      <c r="I13" s="34">
        <v>78.482383212736522</v>
      </c>
      <c r="J13" s="34">
        <v>53.900709219858122</v>
      </c>
      <c r="K13" s="34">
        <v>92.795914123849371</v>
      </c>
      <c r="L13" s="34">
        <v>12.725706276435183</v>
      </c>
      <c r="M13" s="34">
        <v>86.256825572120988</v>
      </c>
      <c r="N13" s="34">
        <v>67.229732854368407</v>
      </c>
      <c r="O13" s="34"/>
      <c r="P13" s="34">
        <v>88.730277986476338</v>
      </c>
      <c r="Q13" s="34">
        <f t="shared" si="0"/>
        <v>57.484983150559408</v>
      </c>
    </row>
    <row r="14" spans="1:27" x14ac:dyDescent="0.35">
      <c r="A14" s="4" t="s">
        <v>19</v>
      </c>
      <c r="B14" s="4" t="s">
        <v>9</v>
      </c>
      <c r="C14" s="34">
        <v>39.891795304511831</v>
      </c>
      <c r="D14" s="34">
        <v>-0.14548981571290565</v>
      </c>
      <c r="E14" s="34">
        <v>3.4597120675359938</v>
      </c>
      <c r="F14" s="34">
        <v>7.0010449320794148</v>
      </c>
      <c r="G14" s="34">
        <v>7.9189686924493197</v>
      </c>
      <c r="H14" s="34">
        <v>0.4015683035454809</v>
      </c>
      <c r="I14" s="34">
        <v>0</v>
      </c>
      <c r="J14" s="34">
        <v>72.813238770685558</v>
      </c>
      <c r="K14" s="34">
        <v>20.30971435571378</v>
      </c>
      <c r="L14" s="34">
        <v>-0.45266185920800328</v>
      </c>
      <c r="M14" s="34"/>
      <c r="N14" s="34">
        <v>5.622671397903181</v>
      </c>
      <c r="O14" s="34">
        <v>5.3044737443792389</v>
      </c>
      <c r="P14" s="34">
        <v>8.3395942900075077</v>
      </c>
      <c r="Q14" s="34">
        <f t="shared" si="0"/>
        <v>13.112663860299261</v>
      </c>
    </row>
    <row r="15" spans="1:27" x14ac:dyDescent="0.35">
      <c r="A15" s="4" t="s">
        <v>19</v>
      </c>
      <c r="B15" s="4" t="s">
        <v>10</v>
      </c>
      <c r="C15" s="34">
        <v>44.110785724921818</v>
      </c>
      <c r="D15" s="34">
        <v>0</v>
      </c>
      <c r="E15" s="34">
        <v>1.3492123313484525</v>
      </c>
      <c r="F15" s="34">
        <v>2.2988505747126409</v>
      </c>
      <c r="G15" s="34">
        <v>8.1491712707182007</v>
      </c>
      <c r="H15" s="34">
        <v>0</v>
      </c>
      <c r="I15" s="34">
        <v>0</v>
      </c>
      <c r="J15" s="34">
        <v>75.768321513002348</v>
      </c>
      <c r="K15" s="34">
        <v>15.127325292227187</v>
      </c>
      <c r="L15" s="34">
        <v>0.30177457280533621</v>
      </c>
      <c r="M15" s="34"/>
      <c r="N15" s="34">
        <v>0.78465155769055084</v>
      </c>
      <c r="O15" s="34"/>
      <c r="P15" s="34">
        <v>8.715251690458329</v>
      </c>
      <c r="Q15" s="34">
        <f t="shared" si="0"/>
        <v>13.05044537732374</v>
      </c>
    </row>
    <row r="16" spans="1:27" x14ac:dyDescent="0.35">
      <c r="A16" s="4" t="s">
        <v>19</v>
      </c>
      <c r="B16" s="4" t="s">
        <v>11</v>
      </c>
      <c r="C16" s="34">
        <v>44.631955129795998</v>
      </c>
      <c r="D16" s="34">
        <v>16.828322017458774</v>
      </c>
      <c r="E16" s="34">
        <v>18.534710183161227</v>
      </c>
      <c r="F16" s="34">
        <v>32.079414838035525</v>
      </c>
      <c r="G16" s="34">
        <v>6.5377532228360566</v>
      </c>
      <c r="H16" s="34">
        <v>12.747587754835918</v>
      </c>
      <c r="I16" s="34">
        <v>54.621632215933062</v>
      </c>
      <c r="J16" s="34">
        <v>43.262411347517691</v>
      </c>
      <c r="K16" s="34">
        <v>62.006605329597953</v>
      </c>
      <c r="L16" s="34">
        <v>0</v>
      </c>
      <c r="M16" s="34">
        <v>67.697404748757577</v>
      </c>
      <c r="N16" s="34">
        <v>46.291161254709941</v>
      </c>
      <c r="O16" s="34"/>
      <c r="P16" s="34">
        <v>7.5882794891059726</v>
      </c>
      <c r="Q16" s="34">
        <f t="shared" si="0"/>
        <v>31.755941348595819</v>
      </c>
    </row>
    <row r="17" spans="1:17" x14ac:dyDescent="0.35">
      <c r="A17" s="4" t="s">
        <v>21</v>
      </c>
      <c r="B17" s="4" t="s">
        <v>9</v>
      </c>
      <c r="C17" s="34">
        <v>11.301930808557094</v>
      </c>
      <c r="D17" s="34">
        <v>7.1290009699321004</v>
      </c>
      <c r="E17" s="34"/>
      <c r="F17" s="34">
        <v>47.230929989550674</v>
      </c>
      <c r="G17" s="34">
        <v>77.670349907918961</v>
      </c>
      <c r="H17" s="34">
        <v>93.527622474668789</v>
      </c>
      <c r="I17" s="34">
        <v>97.85054190700933</v>
      </c>
      <c r="J17" s="34">
        <v>58.037825059101621</v>
      </c>
      <c r="K17" s="34">
        <v>94.011669008872843</v>
      </c>
      <c r="L17" s="34">
        <v>23.214254046756025</v>
      </c>
      <c r="M17" s="34"/>
      <c r="N17" s="34">
        <v>70.846720360869327</v>
      </c>
      <c r="O17" s="34">
        <v>20.839366918171887</v>
      </c>
      <c r="P17" s="34">
        <v>90.984222389181042</v>
      </c>
      <c r="Q17" s="34">
        <f t="shared" si="0"/>
        <v>57.720369486715811</v>
      </c>
    </row>
    <row r="18" spans="1:17" x14ac:dyDescent="0.35">
      <c r="A18" s="4" t="s">
        <v>21</v>
      </c>
      <c r="B18" s="4" t="s">
        <v>10</v>
      </c>
      <c r="C18" s="34">
        <v>11.426018762098575</v>
      </c>
      <c r="D18" s="34">
        <v>7.1290009699321004</v>
      </c>
      <c r="E18" s="34"/>
      <c r="F18" s="34">
        <v>9.6133751306165074</v>
      </c>
      <c r="G18" s="34">
        <v>77.670349907918961</v>
      </c>
      <c r="H18" s="34">
        <v>88.490130069894107</v>
      </c>
      <c r="I18" s="34">
        <v>96.332408638416595</v>
      </c>
      <c r="J18" s="34">
        <v>91.134751773049643</v>
      </c>
      <c r="K18" s="34">
        <v>91.847002765167034</v>
      </c>
      <c r="L18" s="34">
        <v>6.5270663336847834</v>
      </c>
      <c r="M18" s="34"/>
      <c r="N18" s="34">
        <v>66.227380359026725</v>
      </c>
      <c r="O18" s="34"/>
      <c r="P18" s="34">
        <v>92.486851990984221</v>
      </c>
      <c r="Q18" s="34">
        <f t="shared" si="0"/>
        <v>58.080394245526286</v>
      </c>
    </row>
    <row r="19" spans="1:17" x14ac:dyDescent="0.35">
      <c r="A19" s="4" t="s">
        <v>21</v>
      </c>
      <c r="B19" s="4" t="s">
        <v>11</v>
      </c>
      <c r="C19" s="34">
        <v>12.071276120514215</v>
      </c>
      <c r="D19" s="34">
        <v>7.1290009699321004</v>
      </c>
      <c r="E19" s="34"/>
      <c r="F19" s="34">
        <v>47.622779519331232</v>
      </c>
      <c r="G19" s="34">
        <v>77.670349907918961</v>
      </c>
      <c r="H19" s="34">
        <v>93.677350812147964</v>
      </c>
      <c r="I19" s="34">
        <v>97.895665065937138</v>
      </c>
      <c r="J19" s="34">
        <v>56.264775413711554</v>
      </c>
      <c r="K19" s="34">
        <v>94.078519967068516</v>
      </c>
      <c r="L19" s="34">
        <v>24.100867675678224</v>
      </c>
      <c r="M19" s="34">
        <v>71.562672556598557</v>
      </c>
      <c r="N19" s="34">
        <v>70.984020041573814</v>
      </c>
      <c r="O19" s="34"/>
      <c r="P19" s="34">
        <v>92.486851990984221</v>
      </c>
      <c r="Q19" s="34">
        <f t="shared" si="0"/>
        <v>62.128677503449701</v>
      </c>
    </row>
    <row r="20" spans="1:17" x14ac:dyDescent="0.35">
      <c r="A20" s="4" t="s">
        <v>23</v>
      </c>
      <c r="B20" s="4" t="s">
        <v>9</v>
      </c>
      <c r="C20" s="34">
        <v>72.799920583709735</v>
      </c>
      <c r="D20" s="34">
        <v>27.255092143549959</v>
      </c>
      <c r="E20" s="34">
        <v>9.791211276098597</v>
      </c>
      <c r="F20" s="34">
        <v>17.580982236154647</v>
      </c>
      <c r="G20" s="34">
        <v>53.499079189686903</v>
      </c>
      <c r="H20" s="34">
        <v>9.8638962854905792</v>
      </c>
      <c r="I20" s="34">
        <v>67.208563303347518</v>
      </c>
      <c r="J20" s="34">
        <v>85.224586288416063</v>
      </c>
      <c r="K20" s="34">
        <v>0</v>
      </c>
      <c r="L20" s="34">
        <v>65.385953103754176</v>
      </c>
      <c r="M20" s="34"/>
      <c r="N20" s="34">
        <v>8.7595436812507312</v>
      </c>
      <c r="O20" s="34">
        <v>47.691995020704724</v>
      </c>
      <c r="P20" s="34">
        <v>87.227648384673159</v>
      </c>
      <c r="Q20" s="34">
        <f t="shared" si="0"/>
        <v>42.483728576679752</v>
      </c>
    </row>
    <row r="21" spans="1:17" x14ac:dyDescent="0.35">
      <c r="A21" s="4" t="s">
        <v>23</v>
      </c>
      <c r="B21" s="4" t="s">
        <v>10</v>
      </c>
      <c r="C21" s="34">
        <v>73.469995532833678</v>
      </c>
      <c r="D21" s="34">
        <v>20.223084384093106</v>
      </c>
      <c r="E21" s="34">
        <v>0.14321248209843801</v>
      </c>
      <c r="F21" s="34">
        <v>11.311389759665621</v>
      </c>
      <c r="G21" s="34">
        <v>48.895027624309371</v>
      </c>
      <c r="H21" s="34">
        <v>0.59492314149360481</v>
      </c>
      <c r="I21" s="34">
        <v>60.352114658607483</v>
      </c>
      <c r="J21" s="34">
        <v>89.361702127659555</v>
      </c>
      <c r="K21" s="34">
        <v>0</v>
      </c>
      <c r="L21" s="34">
        <v>75.140087687917983</v>
      </c>
      <c r="M21" s="34"/>
      <c r="N21" s="34">
        <v>0</v>
      </c>
      <c r="O21" s="34"/>
      <c r="P21" s="34">
        <v>86.47633358377162</v>
      </c>
      <c r="Q21" s="34">
        <f t="shared" si="0"/>
        <v>38.830655915204211</v>
      </c>
    </row>
    <row r="22" spans="1:17" x14ac:dyDescent="0.35">
      <c r="A22" s="4" t="s">
        <v>23</v>
      </c>
      <c r="B22" s="4" t="s">
        <v>11</v>
      </c>
      <c r="C22" s="34">
        <v>73.991164937707836</v>
      </c>
      <c r="D22" s="34">
        <v>58.777885548011653</v>
      </c>
      <c r="E22" s="34">
        <v>49.287706339036703</v>
      </c>
      <c r="F22" s="34">
        <v>37.826541274817131</v>
      </c>
      <c r="G22" s="34">
        <v>67.771639042357251</v>
      </c>
      <c r="H22" s="34">
        <v>42.668425078725996</v>
      </c>
      <c r="I22" s="34">
        <v>91.47474289966938</v>
      </c>
      <c r="J22" s="34">
        <v>63.947990543735202</v>
      </c>
      <c r="K22" s="34">
        <v>44.553718507191107</v>
      </c>
      <c r="L22" s="34">
        <v>24.429348554903481</v>
      </c>
      <c r="M22" s="34">
        <v>1.8958218295600699</v>
      </c>
      <c r="N22" s="34">
        <v>43.476457995753613</v>
      </c>
      <c r="O22" s="34"/>
      <c r="P22" s="34">
        <v>89.857250187828697</v>
      </c>
      <c r="Q22" s="34">
        <f t="shared" si="0"/>
        <v>53.073745595330628</v>
      </c>
    </row>
    <row r="23" spans="1:17" x14ac:dyDescent="0.35">
      <c r="A23" s="4" t="s">
        <v>25</v>
      </c>
      <c r="B23" s="4" t="s">
        <v>9</v>
      </c>
      <c r="C23" s="34">
        <v>77.167816548369487</v>
      </c>
      <c r="D23" s="34">
        <v>5.6741028128030955</v>
      </c>
      <c r="E23" s="34">
        <v>42.956207130474112</v>
      </c>
      <c r="F23" s="34">
        <v>16.144200626959243</v>
      </c>
      <c r="G23" s="34">
        <v>61.325966850828721</v>
      </c>
      <c r="H23" s="34">
        <v>23.981211672402409</v>
      </c>
      <c r="I23" s="34">
        <v>93.442210075692842</v>
      </c>
      <c r="J23" s="34">
        <v>75.17730496453899</v>
      </c>
      <c r="K23" s="34">
        <v>89.644060220476518</v>
      </c>
      <c r="L23" s="34">
        <v>28.787351640200718</v>
      </c>
      <c r="M23" s="34"/>
      <c r="N23" s="34">
        <v>38.45053527957549</v>
      </c>
      <c r="O23" s="34">
        <v>43.398623072428421</v>
      </c>
      <c r="P23" s="34">
        <v>92.862509391434983</v>
      </c>
      <c r="Q23" s="34">
        <f t="shared" si="0"/>
        <v>53.000930791245004</v>
      </c>
    </row>
    <row r="24" spans="1:17" x14ac:dyDescent="0.35">
      <c r="A24" s="4" t="s">
        <v>25</v>
      </c>
      <c r="B24" s="4" t="s">
        <v>10</v>
      </c>
      <c r="C24" s="34">
        <v>77.316722092619244</v>
      </c>
      <c r="D24" s="34">
        <v>6.4015518913676059</v>
      </c>
      <c r="E24" s="34">
        <v>39.639707545036558</v>
      </c>
      <c r="F24" s="34">
        <v>0.99268547544409358</v>
      </c>
      <c r="G24" s="34">
        <v>75.138121546961329</v>
      </c>
      <c r="H24" s="34">
        <v>13.454987533951277</v>
      </c>
      <c r="I24" s="34">
        <v>88.59606408209946</v>
      </c>
      <c r="J24" s="34">
        <v>69.26713947990541</v>
      </c>
      <c r="K24" s="34">
        <v>82.319521919414896</v>
      </c>
      <c r="L24" s="34">
        <v>57.032577692755162</v>
      </c>
      <c r="M24" s="34"/>
      <c r="N24" s="34">
        <v>9.3391333960714675</v>
      </c>
      <c r="O24" s="34"/>
      <c r="P24" s="34">
        <v>98.121712997746059</v>
      </c>
      <c r="Q24" s="34">
        <f t="shared" si="0"/>
        <v>51.468327137781046</v>
      </c>
    </row>
    <row r="25" spans="1:17" x14ac:dyDescent="0.35">
      <c r="A25" s="4" t="s">
        <v>25</v>
      </c>
      <c r="B25" s="4" t="s">
        <v>11</v>
      </c>
      <c r="C25" s="34">
        <v>77.366357274035849</v>
      </c>
      <c r="D25" s="34">
        <v>6.1590688651794361</v>
      </c>
      <c r="E25" s="34">
        <v>46.272706715911653</v>
      </c>
      <c r="F25" s="34">
        <v>32.863113897596655</v>
      </c>
      <c r="G25" s="34">
        <v>49.815837937384877</v>
      </c>
      <c r="H25" s="34">
        <v>33.879300752053929</v>
      </c>
      <c r="I25" s="34">
        <v>97.999170302519417</v>
      </c>
      <c r="J25" s="34">
        <v>79.905437352245841</v>
      </c>
      <c r="K25" s="34">
        <v>95.827143340544168</v>
      </c>
      <c r="L25" s="34">
        <v>6.8716357192922368</v>
      </c>
      <c r="M25" s="34">
        <v>96.932327136634143</v>
      </c>
      <c r="N25" s="34">
        <v>65.824762285049161</v>
      </c>
      <c r="O25" s="34"/>
      <c r="P25" s="34">
        <v>87.227648384673159</v>
      </c>
      <c r="Q25" s="34">
        <f t="shared" si="0"/>
        <v>59.764962304855423</v>
      </c>
    </row>
    <row r="26" spans="1:17" x14ac:dyDescent="0.35">
      <c r="A26" s="4" t="s">
        <v>27</v>
      </c>
      <c r="B26" s="4" t="s">
        <v>9</v>
      </c>
      <c r="C26" s="34">
        <v>75.579490743038662</v>
      </c>
      <c r="D26" s="34">
        <v>5.6741028128030955</v>
      </c>
      <c r="E26" s="34">
        <v>42.956207130474112</v>
      </c>
      <c r="F26" s="34">
        <v>16.144200626959243</v>
      </c>
      <c r="G26" s="34">
        <v>61.325966850828721</v>
      </c>
      <c r="H26" s="34">
        <v>53.345383441283957</v>
      </c>
      <c r="I26" s="34">
        <v>98.749958989129837</v>
      </c>
      <c r="J26" s="34">
        <v>75.17730496453899</v>
      </c>
      <c r="K26" s="34">
        <v>95.631308050594839</v>
      </c>
      <c r="L26" s="34">
        <v>28.787351640200718</v>
      </c>
      <c r="M26" s="34"/>
      <c r="N26" s="34">
        <v>52.609960943378574</v>
      </c>
      <c r="O26" s="34">
        <v>43.398623072428421</v>
      </c>
      <c r="P26" s="34">
        <v>92.862509391434983</v>
      </c>
      <c r="Q26" s="34">
        <f t="shared" si="0"/>
        <v>57.095566819776487</v>
      </c>
    </row>
    <row r="27" spans="1:17" x14ac:dyDescent="0.35">
      <c r="A27" s="4" t="s">
        <v>27</v>
      </c>
      <c r="B27" s="4" t="s">
        <v>10</v>
      </c>
      <c r="C27" s="34">
        <v>77.01891100411973</v>
      </c>
      <c r="D27" s="34">
        <v>6.4015518913676059</v>
      </c>
      <c r="E27" s="34">
        <v>39.639707545036558</v>
      </c>
      <c r="F27" s="34">
        <v>0.99268547544409358</v>
      </c>
      <c r="G27" s="34">
        <v>75.138121546961329</v>
      </c>
      <c r="H27" s="34">
        <v>75.81408700776251</v>
      </c>
      <c r="I27" s="34">
        <v>97.692425097560175</v>
      </c>
      <c r="J27" s="34">
        <v>69.26713947990541</v>
      </c>
      <c r="K27" s="34">
        <v>93.402195726525036</v>
      </c>
      <c r="L27" s="34">
        <v>57.032577692755162</v>
      </c>
      <c r="M27" s="34"/>
      <c r="N27" s="34">
        <v>41.513221902702711</v>
      </c>
      <c r="O27" s="34"/>
      <c r="P27" s="34">
        <v>98.121712997746059</v>
      </c>
      <c r="Q27" s="34">
        <f t="shared" si="0"/>
        <v>61.002861447323859</v>
      </c>
    </row>
    <row r="28" spans="1:17" x14ac:dyDescent="0.35">
      <c r="A28" s="4" t="s">
        <v>27</v>
      </c>
      <c r="B28" s="4" t="s">
        <v>11</v>
      </c>
      <c r="C28" s="34">
        <v>77.068546185536306</v>
      </c>
      <c r="D28" s="34">
        <v>6.1590688651794361</v>
      </c>
      <c r="E28" s="34">
        <v>46.272706715911653</v>
      </c>
      <c r="F28" s="34">
        <v>32.863113897596655</v>
      </c>
      <c r="G28" s="34">
        <v>49.815837937384877</v>
      </c>
      <c r="H28" s="34">
        <v>47.33089769728106</v>
      </c>
      <c r="I28" s="34">
        <v>99.033042634602594</v>
      </c>
      <c r="J28" s="34">
        <v>79.905437352245841</v>
      </c>
      <c r="K28" s="34">
        <v>96.293804853230284</v>
      </c>
      <c r="L28" s="34">
        <v>6.8716357192922368</v>
      </c>
      <c r="M28" s="34">
        <v>96.932327136634143</v>
      </c>
      <c r="N28" s="34">
        <v>55.5803672495367</v>
      </c>
      <c r="O28" s="34"/>
      <c r="P28" s="34">
        <v>87.227648384673159</v>
      </c>
      <c r="Q28" s="34">
        <f t="shared" si="0"/>
        <v>60.104187279161927</v>
      </c>
    </row>
    <row r="29" spans="1:17" x14ac:dyDescent="0.35">
      <c r="A29" s="4" t="s">
        <v>29</v>
      </c>
      <c r="B29" s="4" t="s">
        <v>9</v>
      </c>
      <c r="C29" s="34">
        <v>83.397031816151284</v>
      </c>
      <c r="D29" s="34">
        <v>53.443258971871977</v>
      </c>
      <c r="E29" s="34">
        <v>90.593201175849842</v>
      </c>
      <c r="F29" s="34">
        <v>62.774294670846395</v>
      </c>
      <c r="G29" s="34">
        <v>80.89318600368324</v>
      </c>
      <c r="H29" s="34">
        <v>81.554025429121225</v>
      </c>
      <c r="I29" s="34">
        <v>95.96423142379038</v>
      </c>
      <c r="J29" s="34">
        <v>37.943262411347476</v>
      </c>
      <c r="K29" s="34">
        <v>90.025235649194158</v>
      </c>
      <c r="L29" s="34">
        <v>28.723545236226439</v>
      </c>
      <c r="M29" s="34"/>
      <c r="N29" s="34">
        <v>72.313809124627284</v>
      </c>
      <c r="O29" s="34">
        <v>72.347128013616839</v>
      </c>
      <c r="P29" s="34">
        <v>100</v>
      </c>
      <c r="Q29" s="34">
        <f t="shared" si="0"/>
        <v>73.074785378948206</v>
      </c>
    </row>
    <row r="30" spans="1:17" x14ac:dyDescent="0.35">
      <c r="A30" s="4" t="s">
        <v>29</v>
      </c>
      <c r="B30" s="4" t="s">
        <v>10</v>
      </c>
      <c r="C30" s="34">
        <v>83.769295676775698</v>
      </c>
      <c r="D30" s="34">
        <v>61.930164888457817</v>
      </c>
      <c r="E30" s="34">
        <v>90.593201175849842</v>
      </c>
      <c r="F30" s="34">
        <v>59.900731452455588</v>
      </c>
      <c r="G30" s="34">
        <v>73.756906077348063</v>
      </c>
      <c r="H30" s="34">
        <v>72.132266906928166</v>
      </c>
      <c r="I30" s="34">
        <v>94.269018036731666</v>
      </c>
      <c r="J30" s="34">
        <v>40.898345153664259</v>
      </c>
      <c r="K30" s="34">
        <v>87.813647375930273</v>
      </c>
      <c r="L30" s="34">
        <v>42.692124914714881</v>
      </c>
      <c r="M30" s="34"/>
      <c r="N30" s="34">
        <v>58.66959229937995</v>
      </c>
      <c r="O30" s="34"/>
      <c r="P30" s="34">
        <v>100</v>
      </c>
      <c r="Q30" s="34">
        <f t="shared" si="0"/>
        <v>72.20210782985302</v>
      </c>
    </row>
    <row r="31" spans="1:17" x14ac:dyDescent="0.35">
      <c r="A31" s="4" t="s">
        <v>29</v>
      </c>
      <c r="B31" s="4" t="s">
        <v>11</v>
      </c>
      <c r="C31" s="34">
        <v>84.216012309524984</v>
      </c>
      <c r="D31" s="34">
        <v>41.076624636275461</v>
      </c>
      <c r="E31" s="34">
        <v>90.593201175849842</v>
      </c>
      <c r="F31" s="34">
        <v>64.733542319749219</v>
      </c>
      <c r="G31" s="34">
        <v>86.187845303867391</v>
      </c>
      <c r="H31" s="34">
        <v>87.482430851556472</v>
      </c>
      <c r="I31" s="34">
        <v>97.030901962241472</v>
      </c>
      <c r="J31" s="34">
        <v>35.579196217494044</v>
      </c>
      <c r="K31" s="34">
        <v>91.364980216685424</v>
      </c>
      <c r="L31" s="34">
        <v>21.038141735970957</v>
      </c>
      <c r="M31" s="34">
        <v>91.134425424872688</v>
      </c>
      <c r="N31" s="34">
        <v>80.899090611214405</v>
      </c>
      <c r="O31" s="34"/>
      <c r="P31" s="34">
        <v>100</v>
      </c>
      <c r="Q31" s="34">
        <f t="shared" si="0"/>
        <v>74.718184058869426</v>
      </c>
    </row>
    <row r="32" spans="1:17" x14ac:dyDescent="0.35">
      <c r="A32" s="4" t="s">
        <v>31</v>
      </c>
      <c r="B32" s="4" t="s">
        <v>9</v>
      </c>
      <c r="C32" s="34">
        <v>75.405767608080609</v>
      </c>
      <c r="D32" s="34">
        <v>1.0669253152279286</v>
      </c>
      <c r="E32" s="34">
        <v>41.750207281224085</v>
      </c>
      <c r="F32" s="34">
        <v>13.531870428422147</v>
      </c>
      <c r="G32" s="34">
        <v>67.771639042357251</v>
      </c>
      <c r="H32" s="34">
        <v>38.187314997119735</v>
      </c>
      <c r="I32" s="34">
        <v>86.9929116921993</v>
      </c>
      <c r="J32" s="34">
        <v>86.997635933806137</v>
      </c>
      <c r="K32" s="34">
        <v>85.034626333644113</v>
      </c>
      <c r="L32" s="34">
        <v>31.658481331063498</v>
      </c>
      <c r="M32" s="34"/>
      <c r="N32" s="34">
        <v>37.436323435393533</v>
      </c>
      <c r="O32" s="34">
        <v>5.0123212153545209</v>
      </c>
      <c r="P32" s="34">
        <v>90.608564988730279</v>
      </c>
      <c r="Q32" s="34">
        <f t="shared" si="0"/>
        <v>50.881122277124859</v>
      </c>
    </row>
    <row r="33" spans="1:17" x14ac:dyDescent="0.35">
      <c r="A33" s="4" t="s">
        <v>31</v>
      </c>
      <c r="B33" s="4" t="s">
        <v>10</v>
      </c>
      <c r="C33" s="34">
        <v>75.529855561622071</v>
      </c>
      <c r="D33" s="34">
        <v>100</v>
      </c>
      <c r="E33" s="34">
        <v>32.705208411848943</v>
      </c>
      <c r="F33" s="34">
        <v>0.20898641588296779</v>
      </c>
      <c r="G33" s="34">
        <v>61.325966850828721</v>
      </c>
      <c r="H33" s="34">
        <v>14.381019404787596</v>
      </c>
      <c r="I33" s="34">
        <v>79.632483440469088</v>
      </c>
      <c r="J33" s="34">
        <v>95.271867612293136</v>
      </c>
      <c r="K33" s="34">
        <v>76.331670940726795</v>
      </c>
      <c r="L33" s="34">
        <v>46.497047141392969</v>
      </c>
      <c r="M33" s="34"/>
      <c r="N33" s="34">
        <v>12.768748123270251</v>
      </c>
      <c r="O33" s="34"/>
      <c r="P33" s="34">
        <v>87.603305785123979</v>
      </c>
      <c r="Q33" s="34">
        <f t="shared" si="0"/>
        <v>56.854679974020542</v>
      </c>
    </row>
    <row r="34" spans="1:17" x14ac:dyDescent="0.35">
      <c r="A34" s="4" t="s">
        <v>31</v>
      </c>
      <c r="B34" s="4" t="s">
        <v>11</v>
      </c>
      <c r="C34" s="34">
        <v>75.554673152330366</v>
      </c>
      <c r="D34" s="34">
        <v>18.040737148399607</v>
      </c>
      <c r="E34" s="34">
        <v>56.82520539684932</v>
      </c>
      <c r="F34" s="34">
        <v>31.948798328108669</v>
      </c>
      <c r="G34" s="34">
        <v>76.979742173112328</v>
      </c>
      <c r="H34" s="34">
        <v>67.923248675137103</v>
      </c>
      <c r="I34" s="34">
        <v>96.186664894430038</v>
      </c>
      <c r="J34" s="34">
        <v>72.813238770685558</v>
      </c>
      <c r="K34" s="34">
        <v>95.151686689324265</v>
      </c>
      <c r="L34" s="34">
        <v>10.685251811663493</v>
      </c>
      <c r="M34" s="34">
        <v>79.968096202220977</v>
      </c>
      <c r="N34" s="34">
        <v>68.248063154993432</v>
      </c>
      <c r="O34" s="34"/>
      <c r="P34" s="34">
        <v>95.116453794139758</v>
      </c>
      <c r="Q34" s="34">
        <f t="shared" si="0"/>
        <v>65.03398924549191</v>
      </c>
    </row>
    <row r="35" spans="1:17" x14ac:dyDescent="0.35">
      <c r="A35" s="4" t="s">
        <v>33</v>
      </c>
      <c r="B35" s="4" t="s">
        <v>9</v>
      </c>
      <c r="C35" s="34">
        <v>16.265448950215902</v>
      </c>
      <c r="D35" s="34">
        <v>15.858389912706111</v>
      </c>
      <c r="E35" s="34">
        <v>42.353207205849088</v>
      </c>
      <c r="F35" s="34">
        <v>34.03866248693835</v>
      </c>
      <c r="G35" s="34">
        <v>58.103130755064448</v>
      </c>
      <c r="H35" s="34">
        <v>54.642137379272967</v>
      </c>
      <c r="I35" s="34">
        <v>87.173880689894304</v>
      </c>
      <c r="J35" s="34">
        <v>62.765957446808471</v>
      </c>
      <c r="K35" s="34">
        <v>60.547265502310168</v>
      </c>
      <c r="L35" s="34">
        <v>12.925472024362348</v>
      </c>
      <c r="M35" s="34"/>
      <c r="N35" s="34">
        <v>42.609213114805982</v>
      </c>
      <c r="O35" s="34">
        <v>-4.3187765160176118E-2</v>
      </c>
      <c r="P35" s="34">
        <v>81.592787377911321</v>
      </c>
      <c r="Q35" s="34">
        <f t="shared" si="0"/>
        <v>43.756335775459938</v>
      </c>
    </row>
    <row r="36" spans="1:17" x14ac:dyDescent="0.35">
      <c r="A36" s="4" t="s">
        <v>33</v>
      </c>
      <c r="B36" s="4" t="s">
        <v>10</v>
      </c>
      <c r="C36" s="34">
        <v>19.119471881669714</v>
      </c>
      <c r="D36" s="34">
        <v>14.161008729388936</v>
      </c>
      <c r="E36" s="34">
        <v>39.036707620411548</v>
      </c>
      <c r="F36" s="34">
        <v>26.985370950888193</v>
      </c>
      <c r="G36" s="34">
        <v>58.103130755064448</v>
      </c>
      <c r="H36" s="34">
        <v>45.937377673785811</v>
      </c>
      <c r="I36" s="34">
        <v>82.613959294185719</v>
      </c>
      <c r="J36" s="34">
        <v>68.085106382978694</v>
      </c>
      <c r="K36" s="34">
        <v>47.233954002361841</v>
      </c>
      <c r="L36" s="34">
        <v>12.865073095594456</v>
      </c>
      <c r="M36" s="34"/>
      <c r="N36" s="34">
        <v>22.207270819167839</v>
      </c>
      <c r="O36" s="34"/>
      <c r="P36" s="34">
        <v>80.841472577009782</v>
      </c>
      <c r="Q36" s="34">
        <f t="shared" si="0"/>
        <v>43.09915864854225</v>
      </c>
    </row>
    <row r="37" spans="1:17" x14ac:dyDescent="0.35">
      <c r="A37" s="4" t="s">
        <v>33</v>
      </c>
      <c r="B37" s="4" t="s">
        <v>11</v>
      </c>
      <c r="C37" s="34">
        <v>19.119471881669714</v>
      </c>
      <c r="D37" s="34">
        <v>20.465567410281277</v>
      </c>
      <c r="E37" s="34">
        <v>50.192206225974225</v>
      </c>
      <c r="F37" s="34">
        <v>47.884012539184944</v>
      </c>
      <c r="G37" s="34">
        <v>58.563535911602195</v>
      </c>
      <c r="H37" s="34">
        <v>69.379715951771857</v>
      </c>
      <c r="I37" s="34">
        <v>94.894047831476882</v>
      </c>
      <c r="J37" s="34">
        <v>52.127659574468055</v>
      </c>
      <c r="K37" s="34">
        <v>84.05457421862782</v>
      </c>
      <c r="L37" s="34">
        <v>12.883357625424363</v>
      </c>
      <c r="M37" s="34">
        <v>42.327750168721991</v>
      </c>
      <c r="N37" s="34">
        <v>77.150686720794241</v>
      </c>
      <c r="O37" s="34"/>
      <c r="P37" s="34">
        <v>83.846731780616096</v>
      </c>
      <c r="Q37" s="34">
        <f t="shared" si="0"/>
        <v>54.837639833893363</v>
      </c>
    </row>
    <row r="38" spans="1:17" x14ac:dyDescent="0.35">
      <c r="A38" s="4" t="s">
        <v>35</v>
      </c>
      <c r="B38" s="4" t="s">
        <v>9</v>
      </c>
      <c r="C38" s="34">
        <v>0.90336030178189608</v>
      </c>
      <c r="D38" s="34">
        <v>50.53346265761396</v>
      </c>
      <c r="E38" s="34">
        <v>45.669706791286643</v>
      </c>
      <c r="F38" s="34">
        <v>55.459770114942543</v>
      </c>
      <c r="G38" s="34">
        <v>80.89318600368324</v>
      </c>
      <c r="H38" s="34">
        <v>83.490162188552162</v>
      </c>
      <c r="I38" s="34">
        <v>95.720305600267068</v>
      </c>
      <c r="J38" s="34">
        <v>80.496453900709199</v>
      </c>
      <c r="K38" s="34">
        <v>89.81439981509692</v>
      </c>
      <c r="L38" s="34">
        <v>72.348811887670593</v>
      </c>
      <c r="M38" s="34"/>
      <c r="N38" s="34">
        <v>36.854148620006079</v>
      </c>
      <c r="O38" s="34">
        <v>30.569316363082084</v>
      </c>
      <c r="P38" s="34">
        <v>92.111194590533458</v>
      </c>
      <c r="Q38" s="34">
        <f t="shared" si="0"/>
        <v>62.68186760270968</v>
      </c>
    </row>
    <row r="39" spans="1:17" x14ac:dyDescent="0.35">
      <c r="A39" s="4" t="s">
        <v>35</v>
      </c>
      <c r="B39" s="4" t="s">
        <v>10</v>
      </c>
      <c r="C39" s="34">
        <v>2.4420509256961203</v>
      </c>
      <c r="D39" s="34">
        <v>46.411251212415138</v>
      </c>
      <c r="E39" s="34">
        <v>43.25770709278661</v>
      </c>
      <c r="F39" s="34">
        <v>52.716823406478575</v>
      </c>
      <c r="G39" s="34">
        <v>79.97237569060772</v>
      </c>
      <c r="H39" s="34">
        <v>82.270832155883113</v>
      </c>
      <c r="I39" s="34">
        <v>95.501712091751273</v>
      </c>
      <c r="J39" s="34">
        <v>82.269503546099273</v>
      </c>
      <c r="K39" s="34">
        <v>89.04646360150906</v>
      </c>
      <c r="L39" s="34">
        <v>75.454528175613746</v>
      </c>
      <c r="M39" s="34"/>
      <c r="N39" s="34">
        <v>30.782361973048573</v>
      </c>
      <c r="O39" s="34"/>
      <c r="P39" s="34">
        <v>92.111194590533458</v>
      </c>
      <c r="Q39" s="34">
        <f t="shared" si="0"/>
        <v>64.353067038535215</v>
      </c>
    </row>
    <row r="40" spans="1:17" x14ac:dyDescent="0.35">
      <c r="A40" s="4" t="s">
        <v>35</v>
      </c>
      <c r="B40" s="4" t="s">
        <v>11</v>
      </c>
      <c r="C40" s="34">
        <v>3.3851193726113005</v>
      </c>
      <c r="D40" s="34">
        <v>52.230843840931144</v>
      </c>
      <c r="E40" s="34">
        <v>39.639707545036558</v>
      </c>
      <c r="F40" s="34">
        <v>73.615464994775337</v>
      </c>
      <c r="G40" s="34">
        <v>86.187845303867391</v>
      </c>
      <c r="H40" s="34">
        <v>93.114044811451208</v>
      </c>
      <c r="I40" s="34">
        <v>97.445612294697156</v>
      </c>
      <c r="J40" s="34">
        <v>59.219858156028337</v>
      </c>
      <c r="K40" s="34">
        <v>96.631880652271079</v>
      </c>
      <c r="L40" s="34">
        <v>35.127959060440247</v>
      </c>
      <c r="M40" s="34">
        <v>72.697711516043924</v>
      </c>
      <c r="N40" s="34">
        <v>84.777319899315685</v>
      </c>
      <c r="O40" s="34"/>
      <c r="P40" s="34">
        <v>92.111194590533458</v>
      </c>
      <c r="Q40" s="34">
        <f t="shared" si="0"/>
        <v>68.168043233692529</v>
      </c>
    </row>
    <row r="41" spans="1:17" x14ac:dyDescent="0.35">
      <c r="A41" s="4" t="s">
        <v>37</v>
      </c>
      <c r="B41" s="4" t="s">
        <v>9</v>
      </c>
      <c r="C41" s="34">
        <v>0</v>
      </c>
      <c r="D41" s="34">
        <v>45.926285160038802</v>
      </c>
      <c r="E41" s="34">
        <v>77.930202758724647</v>
      </c>
      <c r="F41" s="34">
        <v>36.389759665621732</v>
      </c>
      <c r="G41" s="34">
        <v>77.900552486187834</v>
      </c>
      <c r="H41" s="34">
        <v>32.897222584156751</v>
      </c>
      <c r="I41" s="34">
        <v>80.983822676906811</v>
      </c>
      <c r="J41" s="34">
        <v>65.130023640661918</v>
      </c>
      <c r="K41" s="34">
        <v>57.5304029240597</v>
      </c>
      <c r="L41" s="34">
        <v>51.090616029018129</v>
      </c>
      <c r="M41" s="34"/>
      <c r="N41" s="34">
        <v>30.332506189203734</v>
      </c>
      <c r="O41" s="34">
        <v>45.075324543352892</v>
      </c>
      <c r="P41" s="34">
        <v>82.344102178812918</v>
      </c>
      <c r="Q41" s="34">
        <f t="shared" si="0"/>
        <v>52.579293910518913</v>
      </c>
    </row>
    <row r="42" spans="1:17" x14ac:dyDescent="0.35">
      <c r="A42" s="4" t="s">
        <v>37</v>
      </c>
      <c r="B42" s="4" t="s">
        <v>10</v>
      </c>
      <c r="C42" s="34">
        <v>0</v>
      </c>
      <c r="D42" s="34">
        <v>45.926285160038802</v>
      </c>
      <c r="E42" s="34">
        <v>75.819703022537112</v>
      </c>
      <c r="F42" s="34">
        <v>29.728317659352143</v>
      </c>
      <c r="G42" s="34">
        <v>74.677716390423569</v>
      </c>
      <c r="H42" s="34">
        <v>20.143579828579821</v>
      </c>
      <c r="I42" s="34">
        <v>75.29808907671655</v>
      </c>
      <c r="J42" s="34">
        <v>74.586288416075632</v>
      </c>
      <c r="K42" s="34">
        <v>47.224953563959879</v>
      </c>
      <c r="L42" s="34">
        <v>57.598597938586437</v>
      </c>
      <c r="M42" s="34"/>
      <c r="N42" s="34">
        <v>14.472899580766752</v>
      </c>
      <c r="O42" s="34"/>
      <c r="P42" s="34">
        <v>79.71450037565738</v>
      </c>
      <c r="Q42" s="34">
        <f t="shared" si="0"/>
        <v>49.599244251057854</v>
      </c>
    </row>
    <row r="43" spans="1:17" x14ac:dyDescent="0.35">
      <c r="A43" s="4" t="s">
        <v>37</v>
      </c>
      <c r="B43" s="4" t="s">
        <v>11</v>
      </c>
      <c r="C43" s="34">
        <v>0</v>
      </c>
      <c r="D43" s="34">
        <v>45.926285160038802</v>
      </c>
      <c r="E43" s="34">
        <v>84.864701891912247</v>
      </c>
      <c r="F43" s="34">
        <v>54.41483803552768</v>
      </c>
      <c r="G43" s="34">
        <v>86.418047882136278</v>
      </c>
      <c r="H43" s="34">
        <v>69.836740412858077</v>
      </c>
      <c r="I43" s="34">
        <v>97.451922161787934</v>
      </c>
      <c r="J43" s="34">
        <v>21.394799054373458</v>
      </c>
      <c r="K43" s="34">
        <v>88.672476790931384</v>
      </c>
      <c r="L43" s="34">
        <v>25.773951155506392</v>
      </c>
      <c r="M43" s="34">
        <v>40.855267194306386</v>
      </c>
      <c r="N43" s="34">
        <v>76.268105319292815</v>
      </c>
      <c r="O43" s="34"/>
      <c r="P43" s="34">
        <v>91.735537190082638</v>
      </c>
      <c r="Q43" s="34">
        <f t="shared" si="0"/>
        <v>60.277897865288772</v>
      </c>
    </row>
    <row r="44" spans="1:17" x14ac:dyDescent="0.35">
      <c r="A44" s="4" t="s">
        <v>39</v>
      </c>
      <c r="B44" s="4" t="s">
        <v>9</v>
      </c>
      <c r="C44" s="34">
        <v>71.112324415545743</v>
      </c>
      <c r="D44" s="34">
        <v>15.130940834141619</v>
      </c>
      <c r="E44" s="34">
        <v>22.454209693223788</v>
      </c>
      <c r="F44" s="34">
        <v>12.748171368861025</v>
      </c>
      <c r="G44" s="34">
        <v>27.486187845303839</v>
      </c>
      <c r="H44" s="34">
        <v>7.4920873911361614</v>
      </c>
      <c r="I44" s="34">
        <v>26.453583951855975</v>
      </c>
      <c r="J44" s="34">
        <v>81.678486997635929</v>
      </c>
      <c r="K44" s="34">
        <v>11.549380366685096</v>
      </c>
      <c r="L44" s="34">
        <v>47.532118721951733</v>
      </c>
      <c r="M44" s="34"/>
      <c r="N44" s="34">
        <v>9.1724674106280855</v>
      </c>
      <c r="O44" s="34">
        <v>33.147879988821991</v>
      </c>
      <c r="P44" s="34">
        <v>0.45078888054096367</v>
      </c>
      <c r="Q44" s="34">
        <f t="shared" si="0"/>
        <v>28.185279066640927</v>
      </c>
    </row>
    <row r="45" spans="1:17" x14ac:dyDescent="0.35">
      <c r="A45" s="4" t="s">
        <v>39</v>
      </c>
      <c r="B45" s="4" t="s">
        <v>10</v>
      </c>
      <c r="C45" s="34">
        <v>71.161959596962333</v>
      </c>
      <c r="D45" s="34">
        <v>9.311348205625599</v>
      </c>
      <c r="E45" s="34">
        <v>15.821210522348689</v>
      </c>
      <c r="F45" s="34">
        <v>3.7356321839080451</v>
      </c>
      <c r="G45" s="34">
        <v>22.882136279926307</v>
      </c>
      <c r="H45" s="34">
        <v>0</v>
      </c>
      <c r="I45" s="34">
        <v>8.1616325504775258</v>
      </c>
      <c r="J45" s="34">
        <v>88.770685579196211</v>
      </c>
      <c r="K45" s="34">
        <v>0</v>
      </c>
      <c r="L45" s="34">
        <v>56.52420076545657</v>
      </c>
      <c r="M45" s="34"/>
      <c r="N45" s="34">
        <v>0</v>
      </c>
      <c r="O45" s="34"/>
      <c r="P45" s="34">
        <v>0</v>
      </c>
      <c r="Q45" s="34">
        <f t="shared" si="0"/>
        <v>23.030733806991773</v>
      </c>
    </row>
    <row r="46" spans="1:17" x14ac:dyDescent="0.35">
      <c r="A46" s="4" t="s">
        <v>39</v>
      </c>
      <c r="B46" s="4" t="s">
        <v>11</v>
      </c>
      <c r="C46" s="34">
        <v>71.360500322628681</v>
      </c>
      <c r="D46" s="34">
        <v>42.531522793404463</v>
      </c>
      <c r="E46" s="34">
        <v>54.111705736036782</v>
      </c>
      <c r="F46" s="34">
        <v>40.438871473354226</v>
      </c>
      <c r="G46" s="34">
        <v>41.758747697974194</v>
      </c>
      <c r="H46" s="34">
        <v>32.85260937105555</v>
      </c>
      <c r="I46" s="34">
        <v>83.763718361400748</v>
      </c>
      <c r="J46" s="34">
        <v>45.035460992907758</v>
      </c>
      <c r="K46" s="34">
        <v>67.960765751300087</v>
      </c>
      <c r="L46" s="34">
        <v>11.903584246994116</v>
      </c>
      <c r="M46" s="34">
        <v>85.581937542180498</v>
      </c>
      <c r="N46" s="34">
        <v>40.566105468888722</v>
      </c>
      <c r="O46" s="34"/>
      <c r="P46" s="34">
        <v>39.143501126972204</v>
      </c>
      <c r="Q46" s="34">
        <f t="shared" si="0"/>
        <v>50.539156221930618</v>
      </c>
    </row>
    <row r="47" spans="1:17" x14ac:dyDescent="0.35">
      <c r="A47" s="4" t="s">
        <v>41</v>
      </c>
      <c r="B47" s="4" t="s">
        <v>9</v>
      </c>
      <c r="C47" s="34">
        <v>82.131334690028282</v>
      </c>
      <c r="D47" s="34">
        <v>42.046556741028127</v>
      </c>
      <c r="E47" s="34">
        <v>59.84020501997437</v>
      </c>
      <c r="F47" s="34">
        <v>34.952978056426332</v>
      </c>
      <c r="G47" s="34">
        <v>0</v>
      </c>
      <c r="H47" s="34">
        <v>39.599819436505676</v>
      </c>
      <c r="I47" s="34">
        <v>87.38472340098113</v>
      </c>
      <c r="J47" s="34">
        <v>84.042553191489361</v>
      </c>
      <c r="K47" s="34">
        <v>69.155600250784602</v>
      </c>
      <c r="L47" s="34">
        <v>35.882681160490037</v>
      </c>
      <c r="M47" s="34"/>
      <c r="N47" s="34">
        <v>31.435470054551384</v>
      </c>
      <c r="O47" s="34">
        <v>20.991794324619566</v>
      </c>
      <c r="P47" s="34">
        <v>90.608564988730279</v>
      </c>
      <c r="Q47" s="34">
        <f t="shared" si="0"/>
        <v>52.159406255046861</v>
      </c>
    </row>
    <row r="48" spans="1:17" x14ac:dyDescent="0.35">
      <c r="A48" s="4" t="s">
        <v>41</v>
      </c>
      <c r="B48" s="4" t="s">
        <v>10</v>
      </c>
      <c r="C48" s="34">
        <v>82.503598550652711</v>
      </c>
      <c r="D48" s="34">
        <v>30.164888457807955</v>
      </c>
      <c r="E48" s="34">
        <v>58.63420517072435</v>
      </c>
      <c r="F48" s="34">
        <v>24.242424242424239</v>
      </c>
      <c r="G48" s="34">
        <v>0</v>
      </c>
      <c r="H48" s="34">
        <v>20.730807053886682</v>
      </c>
      <c r="I48" s="34">
        <v>82.077226516248928</v>
      </c>
      <c r="J48" s="34">
        <v>87.588652482269495</v>
      </c>
      <c r="K48" s="34">
        <v>57.892252667477543</v>
      </c>
      <c r="L48" s="34">
        <v>43.362096814405355</v>
      </c>
      <c r="M48" s="34"/>
      <c r="N48" s="34">
        <v>9.3552359153950686</v>
      </c>
      <c r="O48" s="34"/>
      <c r="P48" s="34">
        <v>87.978963185574742</v>
      </c>
      <c r="Q48" s="34">
        <f t="shared" si="0"/>
        <v>48.710862588072246</v>
      </c>
    </row>
    <row r="49" spans="1:17" x14ac:dyDescent="0.35">
      <c r="A49" s="4" t="s">
        <v>41</v>
      </c>
      <c r="B49" s="4" t="s">
        <v>11</v>
      </c>
      <c r="C49" s="34">
        <v>83.099220727651755</v>
      </c>
      <c r="D49" s="34">
        <v>62.415130940834153</v>
      </c>
      <c r="E49" s="34">
        <v>61.950704756161898</v>
      </c>
      <c r="F49" s="34">
        <v>50.757575757575758</v>
      </c>
      <c r="G49" s="34">
        <v>0</v>
      </c>
      <c r="H49" s="34">
        <v>67.515087975797712</v>
      </c>
      <c r="I49" s="34">
        <v>95.236761324557435</v>
      </c>
      <c r="J49" s="34">
        <v>77.541371158392408</v>
      </c>
      <c r="K49" s="34">
        <v>85.517050409317477</v>
      </c>
      <c r="L49" s="34">
        <v>22.616254188590428</v>
      </c>
      <c r="M49" s="34">
        <v>57.267317013313686</v>
      </c>
      <c r="N49" s="34">
        <v>64.101496919463557</v>
      </c>
      <c r="O49" s="34"/>
      <c r="P49" s="34">
        <v>95.492111194590521</v>
      </c>
      <c r="Q49" s="34">
        <f t="shared" si="0"/>
        <v>63.346929412788214</v>
      </c>
    </row>
    <row r="50" spans="1:17" x14ac:dyDescent="0.35">
      <c r="A50" s="4" t="s">
        <v>43</v>
      </c>
      <c r="B50" s="4" t="s">
        <v>9</v>
      </c>
      <c r="C50" s="34">
        <v>87.665657417977854</v>
      </c>
      <c r="D50" s="34">
        <v>76.721629485935992</v>
      </c>
      <c r="E50" s="34">
        <v>97.226200346724951</v>
      </c>
      <c r="F50" s="34">
        <v>69.958202716823408</v>
      </c>
      <c r="G50" s="34">
        <v>77.209944751381215</v>
      </c>
      <c r="H50" s="34">
        <v>21.245191205727878</v>
      </c>
      <c r="I50" s="34">
        <v>92.549902989144641</v>
      </c>
      <c r="J50" s="34">
        <v>40.307328605200901</v>
      </c>
      <c r="K50" s="34">
        <v>89.778288333431263</v>
      </c>
      <c r="L50" s="34">
        <v>36.110440252994728</v>
      </c>
      <c r="M50" s="34"/>
      <c r="N50" s="34">
        <v>34.601261429624557</v>
      </c>
      <c r="O50" s="34">
        <v>64.827375962198005</v>
      </c>
      <c r="P50" s="34">
        <v>96.243425995492117</v>
      </c>
      <c r="Q50" s="34">
        <f t="shared" si="0"/>
        <v>68.034219191742892</v>
      </c>
    </row>
    <row r="51" spans="1:17" x14ac:dyDescent="0.35">
      <c r="A51" s="4" t="s">
        <v>43</v>
      </c>
      <c r="B51" s="4" t="s">
        <v>10</v>
      </c>
      <c r="C51" s="34">
        <v>89.25398322330868</v>
      </c>
      <c r="D51" s="34">
        <v>87.148399612027163</v>
      </c>
      <c r="E51" s="34">
        <v>94.814200648224912</v>
      </c>
      <c r="F51" s="34">
        <v>67.737722048066871</v>
      </c>
      <c r="G51" s="34">
        <v>77.209944751381215</v>
      </c>
      <c r="H51" s="34">
        <v>14.892493772568915</v>
      </c>
      <c r="I51" s="34">
        <v>89.508624170090329</v>
      </c>
      <c r="J51" s="34">
        <v>47.399527186761183</v>
      </c>
      <c r="K51" s="34">
        <v>88.486427266508343</v>
      </c>
      <c r="L51" s="34">
        <v>37.033195673382998</v>
      </c>
      <c r="M51" s="34"/>
      <c r="N51" s="34">
        <v>23.211276091292383</v>
      </c>
      <c r="O51" s="34"/>
      <c r="P51" s="34">
        <v>94.365138993238162</v>
      </c>
      <c r="Q51" s="34">
        <f t="shared" si="0"/>
        <v>67.588411119737586</v>
      </c>
    </row>
    <row r="52" spans="1:17" x14ac:dyDescent="0.35">
      <c r="A52" s="4" t="s">
        <v>43</v>
      </c>
      <c r="B52" s="4" t="s">
        <v>11</v>
      </c>
      <c r="C52" s="34">
        <v>89.849605400307723</v>
      </c>
      <c r="D52" s="34">
        <v>67.022308438409311</v>
      </c>
      <c r="E52" s="34">
        <v>99.638200045224977</v>
      </c>
      <c r="F52" s="34">
        <v>72.309299895506783</v>
      </c>
      <c r="G52" s="34">
        <v>77.209944751381215</v>
      </c>
      <c r="H52" s="34">
        <v>28.431261979649776</v>
      </c>
      <c r="I52" s="34">
        <v>95.990149446166015</v>
      </c>
      <c r="J52" s="34">
        <v>31.442080378250541</v>
      </c>
      <c r="K52" s="34">
        <v>91.213229493515541</v>
      </c>
      <c r="L52" s="34">
        <v>34.558819576825655</v>
      </c>
      <c r="M52" s="34">
        <v>96.10405546352537</v>
      </c>
      <c r="N52" s="34">
        <v>47.485432542191944</v>
      </c>
      <c r="O52" s="34"/>
      <c r="P52" s="34">
        <v>98.121712997746059</v>
      </c>
      <c r="Q52" s="34">
        <f t="shared" si="0"/>
        <v>71.490469262207768</v>
      </c>
    </row>
    <row r="53" spans="1:17" x14ac:dyDescent="0.35">
      <c r="A53" s="4" t="s">
        <v>45</v>
      </c>
      <c r="B53" s="4" t="s">
        <v>9</v>
      </c>
      <c r="C53" s="34">
        <v>84.364917853774756</v>
      </c>
      <c r="D53" s="34">
        <v>0</v>
      </c>
      <c r="E53" s="34">
        <v>37.227707846536518</v>
      </c>
      <c r="F53" s="34">
        <v>57.941483803552764</v>
      </c>
      <c r="G53" s="34">
        <v>97.007366482504608</v>
      </c>
      <c r="H53" s="34">
        <v>6.6143672043745356</v>
      </c>
      <c r="I53" s="34">
        <v>99.614638833821928</v>
      </c>
      <c r="J53" s="34">
        <v>20.803782505910103</v>
      </c>
      <c r="K53" s="34">
        <v>84.703610821364251</v>
      </c>
      <c r="L53" s="34">
        <v>12.522208096117261</v>
      </c>
      <c r="M53" s="34"/>
      <c r="N53" s="34">
        <v>14.342261089638427</v>
      </c>
      <c r="O53" s="34">
        <v>100</v>
      </c>
      <c r="P53" s="34">
        <v>100</v>
      </c>
      <c r="Q53" s="34">
        <f t="shared" si="0"/>
        <v>55.010949579815012</v>
      </c>
    </row>
    <row r="54" spans="1:17" x14ac:dyDescent="0.35">
      <c r="A54" s="4" t="s">
        <v>45</v>
      </c>
      <c r="B54" s="4" t="s">
        <v>10</v>
      </c>
      <c r="C54" s="34">
        <v>85.580979798481167</v>
      </c>
      <c r="D54" s="34">
        <v>0</v>
      </c>
      <c r="E54" s="34">
        <v>37.227707846536518</v>
      </c>
      <c r="F54" s="34">
        <v>55.982236154649947</v>
      </c>
      <c r="G54" s="34">
        <v>96.546961325966848</v>
      </c>
      <c r="H54" s="34">
        <v>0</v>
      </c>
      <c r="I54" s="34">
        <v>99.673046328846311</v>
      </c>
      <c r="J54" s="34">
        <v>81.087470449172571</v>
      </c>
      <c r="K54" s="34">
        <v>73.569202251552852</v>
      </c>
      <c r="L54" s="34">
        <v>10.515930143984752</v>
      </c>
      <c r="M54" s="34"/>
      <c r="N54" s="34">
        <v>0.11883395167314907</v>
      </c>
      <c r="O54" s="34"/>
      <c r="P54" s="34">
        <v>100</v>
      </c>
      <c r="Q54" s="34">
        <f t="shared" si="0"/>
        <v>53.358530687572006</v>
      </c>
    </row>
    <row r="55" spans="1:17" x14ac:dyDescent="0.35">
      <c r="A55" s="4" t="s">
        <v>45</v>
      </c>
      <c r="B55" s="4" t="s">
        <v>11</v>
      </c>
      <c r="C55" s="34">
        <v>87.367846329478326</v>
      </c>
      <c r="D55" s="34">
        <v>98.78758486905916</v>
      </c>
      <c r="E55" s="34">
        <v>37.227707846536518</v>
      </c>
      <c r="F55" s="34">
        <v>58.463949843260188</v>
      </c>
      <c r="G55" s="34">
        <v>97.697974217311241</v>
      </c>
      <c r="H55" s="34">
        <v>9.2658057879494358</v>
      </c>
      <c r="I55" s="34">
        <v>99.59662390595561</v>
      </c>
      <c r="J55" s="34">
        <v>3.0732860520093932</v>
      </c>
      <c r="K55" s="34">
        <v>88.510920394024481</v>
      </c>
      <c r="L55" s="34">
        <v>13.459194070439548</v>
      </c>
      <c r="M55" s="34">
        <v>96.932327136634143</v>
      </c>
      <c r="N55" s="34">
        <v>18.729266794905719</v>
      </c>
      <c r="O55" s="34"/>
      <c r="P55" s="34">
        <v>100</v>
      </c>
      <c r="Q55" s="34">
        <f t="shared" si="0"/>
        <v>62.239422095966454</v>
      </c>
    </row>
    <row r="56" spans="1:17" x14ac:dyDescent="0.35">
      <c r="A56" s="4" t="s">
        <v>47</v>
      </c>
      <c r="B56" s="4" t="s">
        <v>9</v>
      </c>
      <c r="C56" s="34">
        <v>74.313793616915675</v>
      </c>
      <c r="D56" s="34">
        <v>24.587778855480121</v>
      </c>
      <c r="E56" s="34">
        <v>20.042209994723752</v>
      </c>
      <c r="F56" s="34">
        <v>7.6541274817136875</v>
      </c>
      <c r="G56" s="34">
        <v>35.313075506445642</v>
      </c>
      <c r="H56" s="34">
        <v>14.145509142417174</v>
      </c>
      <c r="I56" s="34">
        <v>55.148727909774067</v>
      </c>
      <c r="J56" s="34">
        <v>88.770685579196211</v>
      </c>
      <c r="K56" s="34">
        <v>25.279595422084451</v>
      </c>
      <c r="L56" s="34">
        <v>40.570594045954891</v>
      </c>
      <c r="M56" s="34"/>
      <c r="N56" s="34">
        <v>16.108042626516188</v>
      </c>
      <c r="O56" s="34">
        <v>27.279424840586337</v>
      </c>
      <c r="P56" s="34">
        <v>77.836213373403439</v>
      </c>
      <c r="Q56" s="34">
        <f t="shared" si="0"/>
        <v>39.003829107323973</v>
      </c>
    </row>
    <row r="57" spans="1:17" x14ac:dyDescent="0.35">
      <c r="A57" s="4" t="s">
        <v>47</v>
      </c>
      <c r="B57" s="4" t="s">
        <v>10</v>
      </c>
      <c r="C57" s="34">
        <v>74.487516751873727</v>
      </c>
      <c r="D57" s="34">
        <v>19.738118331716784</v>
      </c>
      <c r="E57" s="34">
        <v>15.821210522348689</v>
      </c>
      <c r="F57" s="34">
        <v>0</v>
      </c>
      <c r="G57" s="34">
        <v>33.93186003683239</v>
      </c>
      <c r="H57" s="34">
        <v>2.029393351296962</v>
      </c>
      <c r="I57" s="34">
        <v>43.053347906975837</v>
      </c>
      <c r="J57" s="34">
        <v>93.498817966903076</v>
      </c>
      <c r="K57" s="34">
        <v>7.1484527313233004</v>
      </c>
      <c r="L57" s="34">
        <v>49.146347947193568</v>
      </c>
      <c r="M57" s="34"/>
      <c r="N57" s="34">
        <v>1.1166134559485745</v>
      </c>
      <c r="O57" s="34"/>
      <c r="P57" s="34">
        <v>76.333583771600317</v>
      </c>
      <c r="Q57" s="34">
        <f t="shared" si="0"/>
        <v>34.692105231167773</v>
      </c>
    </row>
    <row r="58" spans="1:17" x14ac:dyDescent="0.35">
      <c r="A58" s="4" t="s">
        <v>47</v>
      </c>
      <c r="B58" s="4" t="s">
        <v>11</v>
      </c>
      <c r="C58" s="34">
        <v>74.834963021789846</v>
      </c>
      <c r="D58" s="34">
        <v>43.501454898157128</v>
      </c>
      <c r="E58" s="34">
        <v>35.117208110348983</v>
      </c>
      <c r="F58" s="34">
        <v>33.516196447230925</v>
      </c>
      <c r="G58" s="34">
        <v>39.226519337016555</v>
      </c>
      <c r="H58" s="34">
        <v>49.191473133953373</v>
      </c>
      <c r="I58" s="34">
        <v>90.134713464045632</v>
      </c>
      <c r="J58" s="34">
        <v>72.222222222222214</v>
      </c>
      <c r="K58" s="34">
        <v>76.415121395265516</v>
      </c>
      <c r="L58" s="34">
        <v>17.388586841008824</v>
      </c>
      <c r="M58" s="34">
        <v>13.031474323578108</v>
      </c>
      <c r="N58" s="34">
        <v>59.470874077700486</v>
      </c>
      <c r="O58" s="34"/>
      <c r="P58" s="34">
        <v>83.0954169797145</v>
      </c>
      <c r="Q58" s="34">
        <f t="shared" si="0"/>
        <v>52.857401865540936</v>
      </c>
    </row>
    <row r="59" spans="1:17" x14ac:dyDescent="0.35">
      <c r="A59" s="4" t="s">
        <v>49</v>
      </c>
      <c r="B59" s="4" t="s">
        <v>9</v>
      </c>
      <c r="C59" s="34">
        <v>78.954683079366646</v>
      </c>
      <c r="D59" s="34">
        <v>42.046556741028127</v>
      </c>
      <c r="E59" s="34">
        <v>57.729705283786835</v>
      </c>
      <c r="F59" s="34">
        <v>35.214211076280037</v>
      </c>
      <c r="G59" s="34">
        <v>41.988950276243074</v>
      </c>
      <c r="H59" s="34">
        <v>55.13956142108588</v>
      </c>
      <c r="I59" s="34">
        <v>78.256782595264923</v>
      </c>
      <c r="J59" s="34">
        <v>78.132387706855781</v>
      </c>
      <c r="K59" s="34">
        <v>78.666520417109027</v>
      </c>
      <c r="L59" s="34">
        <v>38.194466156188895</v>
      </c>
      <c r="M59" s="34"/>
      <c r="N59" s="34">
        <v>42.397076390511685</v>
      </c>
      <c r="O59" s="34">
        <v>16.31735386022407</v>
      </c>
      <c r="P59" s="34">
        <v>86.1006761833208</v>
      </c>
      <c r="Q59" s="34">
        <f t="shared" si="0"/>
        <v>56.087610091328138</v>
      </c>
    </row>
    <row r="60" spans="1:17" x14ac:dyDescent="0.35">
      <c r="A60" s="4" t="s">
        <v>49</v>
      </c>
      <c r="B60" s="4" t="s">
        <v>10</v>
      </c>
      <c r="C60" s="34">
        <v>79.500670074949127</v>
      </c>
      <c r="D60" s="34">
        <v>40.106692531522796</v>
      </c>
      <c r="E60" s="34">
        <v>54.413205698349273</v>
      </c>
      <c r="F60" s="34">
        <v>22.544409613375134</v>
      </c>
      <c r="G60" s="34">
        <v>34.162062615101263</v>
      </c>
      <c r="H60" s="34">
        <v>30.086495223404082</v>
      </c>
      <c r="I60" s="34">
        <v>64.481057041324192</v>
      </c>
      <c r="J60" s="34">
        <v>86.997635933806137</v>
      </c>
      <c r="K60" s="34">
        <v>67.679910244809363</v>
      </c>
      <c r="L60" s="34">
        <v>48.715573945868428</v>
      </c>
      <c r="M60" s="34"/>
      <c r="N60" s="34">
        <v>16.537048379775001</v>
      </c>
      <c r="O60" s="34"/>
      <c r="P60" s="34">
        <v>85.349361382419218</v>
      </c>
      <c r="Q60" s="34">
        <f t="shared" si="0"/>
        <v>52.547843557058677</v>
      </c>
    </row>
    <row r="61" spans="1:17" x14ac:dyDescent="0.35">
      <c r="A61" s="4" t="s">
        <v>49</v>
      </c>
      <c r="B61" s="4" t="s">
        <v>11</v>
      </c>
      <c r="C61" s="34">
        <v>79.674393209907194</v>
      </c>
      <c r="D61" s="34">
        <v>45.683802133850627</v>
      </c>
      <c r="E61" s="34">
        <v>61.950704756161898</v>
      </c>
      <c r="F61" s="34">
        <v>49.190177638453498</v>
      </c>
      <c r="G61" s="34">
        <v>51.657458563535897</v>
      </c>
      <c r="H61" s="34">
        <v>85.295767771654099</v>
      </c>
      <c r="I61" s="34">
        <v>94.838530280579064</v>
      </c>
      <c r="J61" s="34">
        <v>61.583924349881769</v>
      </c>
      <c r="K61" s="34">
        <v>91.243050916875845</v>
      </c>
      <c r="L61" s="34">
        <v>21.846548114969487</v>
      </c>
      <c r="M61" s="34">
        <v>28.461868826308347</v>
      </c>
      <c r="N61" s="34">
        <v>73.524617218045549</v>
      </c>
      <c r="O61" s="34"/>
      <c r="P61" s="34">
        <v>86.851990984222397</v>
      </c>
      <c r="Q61" s="34">
        <f t="shared" si="0"/>
        <v>63.984833443418893</v>
      </c>
    </row>
    <row r="62" spans="1:17" x14ac:dyDescent="0.35">
      <c r="A62" s="4" t="s">
        <v>51</v>
      </c>
      <c r="B62" s="4" t="s">
        <v>9</v>
      </c>
      <c r="C62" s="34">
        <v>53.144388742740858</v>
      </c>
      <c r="D62" s="34">
        <v>74.296799224054325</v>
      </c>
      <c r="E62" s="34">
        <v>55.619205547599307</v>
      </c>
      <c r="F62" s="34">
        <v>32.210031347962378</v>
      </c>
      <c r="G62" s="34">
        <v>8.8397790055248233</v>
      </c>
      <c r="H62" s="34">
        <v>22.631101321843211</v>
      </c>
      <c r="I62" s="34">
        <v>60.305301173438167</v>
      </c>
      <c r="J62" s="34">
        <v>66.903073286051978</v>
      </c>
      <c r="K62" s="34">
        <v>72.941840372186931</v>
      </c>
      <c r="L62" s="34">
        <v>20.424859482362443</v>
      </c>
      <c r="M62" s="34"/>
      <c r="N62" s="34">
        <v>25.694192481419524</v>
      </c>
      <c r="O62" s="34">
        <v>89.774661484134853</v>
      </c>
      <c r="P62" s="34">
        <v>52.667167543200634</v>
      </c>
      <c r="Q62" s="34">
        <f t="shared" si="0"/>
        <v>48.88095392403995</v>
      </c>
    </row>
    <row r="63" spans="1:17" x14ac:dyDescent="0.35">
      <c r="A63" s="4" t="s">
        <v>51</v>
      </c>
      <c r="B63" s="4" t="s">
        <v>10</v>
      </c>
      <c r="C63" s="34">
        <v>56.941480121109834</v>
      </c>
      <c r="D63" s="34">
        <v>73.569350145489821</v>
      </c>
      <c r="E63" s="34">
        <v>39.036707620411548</v>
      </c>
      <c r="F63" s="34">
        <v>22.413793103448278</v>
      </c>
      <c r="G63" s="34">
        <v>1.4732965009207795</v>
      </c>
      <c r="H63" s="34">
        <v>10.617749181381807</v>
      </c>
      <c r="I63" s="34">
        <v>53.136504846079411</v>
      </c>
      <c r="J63" s="34">
        <v>77.541371158392408</v>
      </c>
      <c r="K63" s="34">
        <v>64.351446792776827</v>
      </c>
      <c r="L63" s="34">
        <v>16.988660232737189</v>
      </c>
      <c r="M63" s="34"/>
      <c r="N63" s="34">
        <v>12.396018835126805</v>
      </c>
      <c r="O63" s="34"/>
      <c r="P63" s="34">
        <v>51.540195341848218</v>
      </c>
      <c r="Q63" s="34">
        <f t="shared" si="0"/>
        <v>40.000547823310249</v>
      </c>
    </row>
    <row r="64" spans="1:17" x14ac:dyDescent="0.35">
      <c r="A64" s="4" t="s">
        <v>51</v>
      </c>
      <c r="B64" s="4" t="s">
        <v>11</v>
      </c>
      <c r="C64" s="34">
        <v>57.090385665359612</v>
      </c>
      <c r="D64" s="34">
        <v>75.994180407371488</v>
      </c>
      <c r="E64" s="34">
        <v>90.291701213537351</v>
      </c>
      <c r="F64" s="34">
        <v>47.753396029258099</v>
      </c>
      <c r="G64" s="34">
        <v>19.429097605893155</v>
      </c>
      <c r="H64" s="34">
        <v>49.497344314939362</v>
      </c>
      <c r="I64" s="34">
        <v>76.337348003244813</v>
      </c>
      <c r="J64" s="34">
        <v>41.489361702127617</v>
      </c>
      <c r="K64" s="34">
        <v>91.373009624037721</v>
      </c>
      <c r="L64" s="34">
        <v>28.344094918009937</v>
      </c>
      <c r="M64" s="34">
        <v>96.932327136634143</v>
      </c>
      <c r="N64" s="34">
        <v>55.433765613749742</v>
      </c>
      <c r="O64" s="34"/>
      <c r="P64" s="34">
        <v>55.672426746806934</v>
      </c>
      <c r="Q64" s="34">
        <f t="shared" si="0"/>
        <v>60.433726075459234</v>
      </c>
    </row>
    <row r="65" spans="1:17" x14ac:dyDescent="0.35">
      <c r="A65" s="4" t="s">
        <v>53</v>
      </c>
      <c r="B65" s="4" t="s">
        <v>9</v>
      </c>
      <c r="C65" s="34">
        <v>61.830545490643765</v>
      </c>
      <c r="D65" s="34">
        <v>43.743937924345303</v>
      </c>
      <c r="E65" s="34">
        <v>47.780206527474178</v>
      </c>
      <c r="F65" s="34">
        <v>15.229885057471265</v>
      </c>
      <c r="G65" s="34">
        <v>63.167587476979726</v>
      </c>
      <c r="H65" s="34">
        <v>25.821876897420932</v>
      </c>
      <c r="I65" s="34">
        <v>47.376700062461751</v>
      </c>
      <c r="J65" s="34">
        <v>89.952718676122927</v>
      </c>
      <c r="K65" s="34">
        <v>72.255382778951756</v>
      </c>
      <c r="L65" s="34">
        <v>62.665692754246081</v>
      </c>
      <c r="M65" s="34"/>
      <c r="N65" s="34">
        <v>9.4428934472125903</v>
      </c>
      <c r="O65" s="34">
        <v>91.883240606661076</v>
      </c>
      <c r="P65" s="34">
        <v>32.757325319308784</v>
      </c>
      <c r="Q65" s="34">
        <f t="shared" si="0"/>
        <v>51.06984561686923</v>
      </c>
    </row>
    <row r="66" spans="1:17" x14ac:dyDescent="0.35">
      <c r="A66" s="4" t="s">
        <v>53</v>
      </c>
      <c r="B66" s="4" t="s">
        <v>10</v>
      </c>
      <c r="C66" s="34">
        <v>62.153174169851589</v>
      </c>
      <c r="D66" s="34">
        <v>41.561590688651798</v>
      </c>
      <c r="E66" s="34">
        <v>45.368206828974138</v>
      </c>
      <c r="F66" s="34">
        <v>5.0417972831765923</v>
      </c>
      <c r="G66" s="34">
        <v>67.311233885819505</v>
      </c>
      <c r="H66" s="34">
        <v>14.423605307405008</v>
      </c>
      <c r="I66" s="34">
        <v>34.79590095522579</v>
      </c>
      <c r="J66" s="34">
        <v>95.862884160756494</v>
      </c>
      <c r="K66" s="34">
        <v>66.226896799562454</v>
      </c>
      <c r="L66" s="34">
        <v>67.937720620228163</v>
      </c>
      <c r="M66" s="34"/>
      <c r="N66" s="34">
        <v>-0.17825092750972407</v>
      </c>
      <c r="O66" s="34"/>
      <c r="P66" s="34">
        <v>29.376408715251713</v>
      </c>
      <c r="Q66" s="34">
        <f t="shared" si="0"/>
        <v>44.156764040616117</v>
      </c>
    </row>
    <row r="67" spans="1:17" x14ac:dyDescent="0.35">
      <c r="A67" s="4" t="s">
        <v>53</v>
      </c>
      <c r="B67" s="4" t="s">
        <v>11</v>
      </c>
      <c r="C67" s="34">
        <v>63.493324068099469</v>
      </c>
      <c r="D67" s="34">
        <v>55.3831231813773</v>
      </c>
      <c r="E67" s="34">
        <v>64.664204416974442</v>
      </c>
      <c r="F67" s="34">
        <v>49.582027168234056</v>
      </c>
      <c r="G67" s="34">
        <v>46.593001841620605</v>
      </c>
      <c r="H67" s="34">
        <v>67.270913696872725</v>
      </c>
      <c r="I67" s="34">
        <v>93.125917480574358</v>
      </c>
      <c r="J67" s="34">
        <v>58.037825059101621</v>
      </c>
      <c r="K67" s="34">
        <v>93.654813399587994</v>
      </c>
      <c r="L67" s="34">
        <v>41.638208488039766</v>
      </c>
      <c r="M67" s="34">
        <v>70.427633597153189</v>
      </c>
      <c r="N67" s="34">
        <v>44.429528402464328</v>
      </c>
      <c r="O67" s="34"/>
      <c r="P67" s="34">
        <v>53.042824943651404</v>
      </c>
      <c r="Q67" s="34">
        <f t="shared" si="0"/>
        <v>61.641795826442419</v>
      </c>
    </row>
    <row r="68" spans="1:17" x14ac:dyDescent="0.35">
      <c r="A68" s="4" t="s">
        <v>55</v>
      </c>
      <c r="B68" s="4" t="s">
        <v>9</v>
      </c>
      <c r="C68" s="34">
        <v>57.661190251650375</v>
      </c>
      <c r="D68" s="34">
        <v>70.417070805043664</v>
      </c>
      <c r="E68" s="34">
        <v>73.106203361724582</v>
      </c>
      <c r="F68" s="34">
        <v>34.69174503657262</v>
      </c>
      <c r="G68" s="34">
        <v>74.907918968692442</v>
      </c>
      <c r="H68" s="34">
        <v>37.768823604307606</v>
      </c>
      <c r="I68" s="34">
        <v>80.108451703333756</v>
      </c>
      <c r="J68" s="34">
        <v>79.314420803782497</v>
      </c>
      <c r="K68" s="34">
        <v>74.951026298328301</v>
      </c>
      <c r="L68" s="34">
        <v>51.881376622976227</v>
      </c>
      <c r="M68" s="34"/>
      <c r="N68" s="34">
        <v>51.247986185944313</v>
      </c>
      <c r="O68" s="34">
        <v>100</v>
      </c>
      <c r="P68" s="34">
        <v>97.746055597295296</v>
      </c>
      <c r="Q68" s="34">
        <f t="shared" si="0"/>
        <v>67.984789941511664</v>
      </c>
    </row>
    <row r="69" spans="1:17" x14ac:dyDescent="0.35">
      <c r="A69" s="4" t="s">
        <v>55</v>
      </c>
      <c r="B69" s="4" t="s">
        <v>10</v>
      </c>
      <c r="C69" s="34">
        <v>58.728346652107014</v>
      </c>
      <c r="D69" s="34">
        <v>65.809893307468485</v>
      </c>
      <c r="E69" s="34">
        <v>82.151202231099717</v>
      </c>
      <c r="F69" s="34">
        <v>12.095088819226751</v>
      </c>
      <c r="G69" s="34">
        <v>76.289134438305709</v>
      </c>
      <c r="H69" s="34">
        <v>12.258625608185085</v>
      </c>
      <c r="I69" s="34">
        <v>60.849946268303235</v>
      </c>
      <c r="J69" s="34">
        <v>84.042553191489361</v>
      </c>
      <c r="K69" s="34">
        <v>55.025918010737541</v>
      </c>
      <c r="L69" s="34">
        <v>53.950589592811482</v>
      </c>
      <c r="M69" s="34"/>
      <c r="N69" s="34">
        <v>15.588841818297022</v>
      </c>
      <c r="O69" s="34"/>
      <c r="P69" s="34">
        <v>97.746055597295296</v>
      </c>
      <c r="Q69" s="34">
        <f t="shared" si="0"/>
        <v>56.211349627943896</v>
      </c>
    </row>
    <row r="70" spans="1:17" x14ac:dyDescent="0.35">
      <c r="A70" s="4" t="s">
        <v>55</v>
      </c>
      <c r="B70" s="4" t="s">
        <v>11</v>
      </c>
      <c r="C70" s="34">
        <v>58.976522559189945</v>
      </c>
      <c r="D70" s="34">
        <v>75.509214354995152</v>
      </c>
      <c r="E70" s="34">
        <v>64.061204492349432</v>
      </c>
      <c r="F70" s="34">
        <v>50.757575757575758</v>
      </c>
      <c r="G70" s="34">
        <v>73.987108655616936</v>
      </c>
      <c r="H70" s="34">
        <v>60.791951274379407</v>
      </c>
      <c r="I70" s="34">
        <v>97.489384200716714</v>
      </c>
      <c r="J70" s="34">
        <v>73.99527186761226</v>
      </c>
      <c r="K70" s="34">
        <v>92.119846700525912</v>
      </c>
      <c r="L70" s="34">
        <v>50.112977474563891</v>
      </c>
      <c r="M70" s="34">
        <v>57.850174857353196</v>
      </c>
      <c r="N70" s="34">
        <v>83.430607171741954</v>
      </c>
      <c r="O70" s="34"/>
      <c r="P70" s="34">
        <v>97.746055597295296</v>
      </c>
      <c r="Q70" s="34">
        <f t="shared" si="0"/>
        <v>72.063684227993519</v>
      </c>
    </row>
    <row r="71" spans="1:17" x14ac:dyDescent="0.35">
      <c r="A71" s="4" t="s">
        <v>57</v>
      </c>
      <c r="B71" s="4" t="s">
        <v>9</v>
      </c>
      <c r="C71" s="34">
        <v>49.545838090038217</v>
      </c>
      <c r="D71" s="34">
        <v>99.030067895247356</v>
      </c>
      <c r="E71" s="34">
        <v>76.724202909474641</v>
      </c>
      <c r="F71" s="34">
        <v>27.37722048066875</v>
      </c>
      <c r="G71" s="34">
        <v>85.267034990791885</v>
      </c>
      <c r="H71" s="34">
        <v>3.4899136400015789</v>
      </c>
      <c r="I71" s="34">
        <v>75.146557810004452</v>
      </c>
      <c r="J71" s="34">
        <v>0</v>
      </c>
      <c r="K71" s="34">
        <v>69.950154004047121</v>
      </c>
      <c r="L71" s="34">
        <v>57.700994960398248</v>
      </c>
      <c r="M71" s="34"/>
      <c r="N71" s="34">
        <v>17.706967891869006</v>
      </c>
      <c r="O71" s="34">
        <v>89.215760993826692</v>
      </c>
      <c r="P71" s="34">
        <v>0</v>
      </c>
      <c r="Q71" s="34">
        <f t="shared" si="0"/>
        <v>50.088824128182154</v>
      </c>
    </row>
    <row r="72" spans="1:17" x14ac:dyDescent="0.35">
      <c r="A72" s="4" t="s">
        <v>57</v>
      </c>
      <c r="B72" s="4" t="s">
        <v>10</v>
      </c>
      <c r="C72" s="34">
        <v>50.414453764828501</v>
      </c>
      <c r="D72" s="34">
        <v>99.27255092143551</v>
      </c>
      <c r="E72" s="34">
        <v>74.915203135599597</v>
      </c>
      <c r="F72" s="34">
        <v>13.923719958202716</v>
      </c>
      <c r="G72" s="34">
        <v>83.885819521178632</v>
      </c>
      <c r="H72" s="34">
        <v>3.5156309751921451</v>
      </c>
      <c r="I72" s="34">
        <v>66.496983494073874</v>
      </c>
      <c r="J72" s="34">
        <v>0</v>
      </c>
      <c r="K72" s="34">
        <v>61.00910987025869</v>
      </c>
      <c r="L72" s="34">
        <v>66.472492692425575</v>
      </c>
      <c r="M72" s="34"/>
      <c r="N72" s="34">
        <v>4.0403462292912202</v>
      </c>
      <c r="O72" s="34"/>
      <c r="P72" s="34">
        <v>0</v>
      </c>
      <c r="Q72" s="34">
        <f t="shared" si="0"/>
        <v>43.662192546873875</v>
      </c>
    </row>
    <row r="73" spans="1:17" x14ac:dyDescent="0.35">
      <c r="A73" s="4" t="s">
        <v>57</v>
      </c>
      <c r="B73" s="4" t="s">
        <v>11</v>
      </c>
      <c r="C73" s="34">
        <v>50.538541718369977</v>
      </c>
      <c r="D73" s="34">
        <v>98.78758486905916</v>
      </c>
      <c r="E73" s="34">
        <v>82.151202231099717</v>
      </c>
      <c r="F73" s="34">
        <v>52.586206896551722</v>
      </c>
      <c r="G73" s="34">
        <v>88.029465930018404</v>
      </c>
      <c r="H73" s="34">
        <v>3.4262291815170478</v>
      </c>
      <c r="I73" s="34">
        <v>96.565707669427809</v>
      </c>
      <c r="J73" s="34">
        <v>0</v>
      </c>
      <c r="K73" s="34">
        <v>90.394815193321847</v>
      </c>
      <c r="L73" s="34">
        <v>35.265828523722561</v>
      </c>
      <c r="M73" s="34">
        <v>55.764157310264416</v>
      </c>
      <c r="N73" s="34">
        <v>51.549953311817021</v>
      </c>
      <c r="O73" s="34"/>
      <c r="P73" s="34">
        <v>24.492862509391468</v>
      </c>
      <c r="Q73" s="34">
        <f t="shared" si="0"/>
        <v>56.119427334197013</v>
      </c>
    </row>
    <row r="74" spans="1:17" x14ac:dyDescent="0.35">
      <c r="A74" s="4" t="s">
        <v>59</v>
      </c>
      <c r="B74" s="4" t="s">
        <v>9</v>
      </c>
      <c r="C74" s="34">
        <v>20.633344914875657</v>
      </c>
      <c r="D74" s="34">
        <v>50.53346265761396</v>
      </c>
      <c r="E74" s="34">
        <v>54.714705660661792</v>
      </c>
      <c r="F74" s="34">
        <v>47.361546499477541</v>
      </c>
      <c r="G74" s="34">
        <v>47.974217311233865</v>
      </c>
      <c r="H74" s="34">
        <v>74.503051472340559</v>
      </c>
      <c r="I74" s="34">
        <v>98.843180111052348</v>
      </c>
      <c r="J74" s="34">
        <v>62.765957446808471</v>
      </c>
      <c r="K74" s="34">
        <v>96.29418574729975</v>
      </c>
      <c r="L74" s="34">
        <v>4.2982113333240628</v>
      </c>
      <c r="M74" s="34"/>
      <c r="N74" s="34">
        <v>89.722170299947678</v>
      </c>
      <c r="O74" s="34">
        <v>12.04938647968905</v>
      </c>
      <c r="P74" s="34">
        <v>78.96318557475584</v>
      </c>
      <c r="Q74" s="34">
        <f t="shared" si="0"/>
        <v>56.819738885313882</v>
      </c>
    </row>
    <row r="75" spans="1:17" x14ac:dyDescent="0.35">
      <c r="A75" s="4" t="s">
        <v>59</v>
      </c>
      <c r="B75" s="4" t="s">
        <v>10</v>
      </c>
      <c r="C75" s="34">
        <v>21.452325408249365</v>
      </c>
      <c r="D75" s="34">
        <v>50.53346265761396</v>
      </c>
      <c r="E75" s="34">
        <v>53.81020577372427</v>
      </c>
      <c r="F75" s="34">
        <v>59.117032392894465</v>
      </c>
      <c r="G75" s="34">
        <v>76.289134438305709</v>
      </c>
      <c r="H75" s="34">
        <v>48.174618539665524</v>
      </c>
      <c r="I75" s="34">
        <v>97.073587972891374</v>
      </c>
      <c r="J75" s="34">
        <v>65.721040189125262</v>
      </c>
      <c r="K75" s="34">
        <v>91.988754581182803</v>
      </c>
      <c r="L75" s="34">
        <v>0</v>
      </c>
      <c r="M75" s="34"/>
      <c r="N75" s="34">
        <v>74.575339183662251</v>
      </c>
      <c r="O75" s="34"/>
      <c r="P75" s="34">
        <v>98.873027798647641</v>
      </c>
      <c r="Q75" s="34">
        <f t="shared" si="0"/>
        <v>61.467377411330204</v>
      </c>
    </row>
    <row r="76" spans="1:17" x14ac:dyDescent="0.35">
      <c r="A76" s="4" t="s">
        <v>59</v>
      </c>
      <c r="B76" s="4" t="s">
        <v>11</v>
      </c>
      <c r="C76" s="34">
        <v>22.494664217997709</v>
      </c>
      <c r="D76" s="34">
        <v>50.53346265761396</v>
      </c>
      <c r="E76" s="34">
        <v>56.22220547222431</v>
      </c>
      <c r="F76" s="34">
        <v>47.100313479623829</v>
      </c>
      <c r="G76" s="34">
        <v>47.513812154696112</v>
      </c>
      <c r="H76" s="34">
        <v>75.141721761802728</v>
      </c>
      <c r="I76" s="34">
        <v>98.886106552060042</v>
      </c>
      <c r="J76" s="34">
        <v>62.765957446808471</v>
      </c>
      <c r="K76" s="34">
        <v>96.404277072156589</v>
      </c>
      <c r="L76" s="34">
        <v>4.4618041344636792</v>
      </c>
      <c r="M76" s="34">
        <v>66.531689060678559</v>
      </c>
      <c r="N76" s="34">
        <v>90.089599346644448</v>
      </c>
      <c r="O76" s="34"/>
      <c r="P76" s="34">
        <v>78.211870773854258</v>
      </c>
      <c r="Q76" s="34">
        <f t="shared" si="0"/>
        <v>61.258268010048056</v>
      </c>
    </row>
    <row r="77" spans="1:17" x14ac:dyDescent="0.35">
      <c r="A77" s="4" t="s">
        <v>61</v>
      </c>
      <c r="B77" s="4" t="s">
        <v>9</v>
      </c>
      <c r="C77" s="34">
        <v>72.005757681044329</v>
      </c>
      <c r="D77" s="34">
        <v>3.0067895247332737</v>
      </c>
      <c r="E77" s="34">
        <v>26.072209240973841</v>
      </c>
      <c r="F77" s="34">
        <v>12.486938349007312</v>
      </c>
      <c r="G77" s="34">
        <v>29.558011049723724</v>
      </c>
      <c r="H77" s="34">
        <v>7.5016016762774766</v>
      </c>
      <c r="I77" s="34">
        <v>22.144072928712074</v>
      </c>
      <c r="J77" s="34">
        <v>68.676122931442052</v>
      </c>
      <c r="K77" s="34">
        <v>14.972201763655571</v>
      </c>
      <c r="L77" s="34">
        <v>30.746326891349192</v>
      </c>
      <c r="M77" s="34"/>
      <c r="N77" s="34">
        <v>7.3317182930854266</v>
      </c>
      <c r="O77" s="34">
        <v>37.898534156441329</v>
      </c>
      <c r="P77" s="34">
        <v>65.439519158527418</v>
      </c>
      <c r="Q77" s="34">
        <f t="shared" si="0"/>
        <v>30.603061818844079</v>
      </c>
    </row>
    <row r="78" spans="1:17" x14ac:dyDescent="0.35">
      <c r="A78" s="4" t="s">
        <v>61</v>
      </c>
      <c r="B78" s="4" t="s">
        <v>10</v>
      </c>
      <c r="C78" s="34">
        <v>72.055392862460906</v>
      </c>
      <c r="D78" s="34">
        <v>2.0368574199805924</v>
      </c>
      <c r="E78" s="34">
        <v>24.564709429411323</v>
      </c>
      <c r="F78" s="34">
        <v>8.0459770114942533</v>
      </c>
      <c r="G78" s="34">
        <v>29.558011049723724</v>
      </c>
      <c r="H78" s="34">
        <v>1.3525339174807498</v>
      </c>
      <c r="I78" s="34">
        <v>11.93050766368472</v>
      </c>
      <c r="J78" s="34">
        <v>71.040189125295484</v>
      </c>
      <c r="K78" s="34">
        <v>4.9874218768589929</v>
      </c>
      <c r="L78" s="34">
        <v>32.663745293299726</v>
      </c>
      <c r="M78" s="34"/>
      <c r="N78" s="34">
        <v>0.35484887720393149</v>
      </c>
      <c r="O78" s="34"/>
      <c r="P78" s="34">
        <v>62.434259954921124</v>
      </c>
      <c r="Q78" s="34">
        <f t="shared" si="0"/>
        <v>26.752037873484628</v>
      </c>
    </row>
    <row r="79" spans="1:17" x14ac:dyDescent="0.35">
      <c r="A79" s="4" t="s">
        <v>61</v>
      </c>
      <c r="B79" s="4" t="s">
        <v>11</v>
      </c>
      <c r="C79" s="34">
        <v>72.303568769543844</v>
      </c>
      <c r="D79" s="34">
        <v>8.5838991270611054</v>
      </c>
      <c r="E79" s="34">
        <v>33.308208336473953</v>
      </c>
      <c r="F79" s="34">
        <v>31.948798328108669</v>
      </c>
      <c r="G79" s="34">
        <v>29.558011049723724</v>
      </c>
      <c r="H79" s="34">
        <v>40.511273337729264</v>
      </c>
      <c r="I79" s="34">
        <v>76.972942786105847</v>
      </c>
      <c r="J79" s="34">
        <v>53.900709219858122</v>
      </c>
      <c r="K79" s="34">
        <v>65.8777636140656</v>
      </c>
      <c r="L79" s="34">
        <v>20.120216002604273</v>
      </c>
      <c r="M79" s="34">
        <v>31.652248604208825</v>
      </c>
      <c r="N79" s="34">
        <v>44.785227943162838</v>
      </c>
      <c r="O79" s="34"/>
      <c r="P79" s="34">
        <v>81.968444778362155</v>
      </c>
      <c r="Q79" s="34">
        <f t="shared" si="0"/>
        <v>45.499331684385247</v>
      </c>
    </row>
    <row r="80" spans="1:17" x14ac:dyDescent="0.35">
      <c r="A80" s="4" t="s">
        <v>63</v>
      </c>
      <c r="B80" s="4" t="s">
        <v>9</v>
      </c>
      <c r="C80" s="34">
        <v>95.929915123839777</v>
      </c>
      <c r="D80" s="34">
        <v>49.80601357904947</v>
      </c>
      <c r="E80" s="34">
        <v>100</v>
      </c>
      <c r="F80" s="34">
        <v>54.806687565308266</v>
      </c>
      <c r="G80" s="34">
        <v>29.788213627992604</v>
      </c>
      <c r="H80" s="34">
        <v>90.551367864117879</v>
      </c>
      <c r="I80" s="34">
        <v>96.786916396233224</v>
      </c>
      <c r="J80" s="34">
        <v>60.401891252955053</v>
      </c>
      <c r="K80" s="34">
        <v>66.392148543159863</v>
      </c>
      <c r="L80" s="34">
        <v>26.78786043355408</v>
      </c>
      <c r="M80" s="34"/>
      <c r="N80" s="34">
        <v>69.733613048514925</v>
      </c>
      <c r="O80" s="34">
        <v>9.1659680410537838</v>
      </c>
      <c r="P80" s="34">
        <v>97.370398196844462</v>
      </c>
      <c r="Q80" s="34">
        <f t="shared" si="0"/>
        <v>65.193922590201794</v>
      </c>
    </row>
    <row r="81" spans="1:17" x14ac:dyDescent="0.35">
      <c r="A81" s="4" t="s">
        <v>63</v>
      </c>
      <c r="B81" s="4" t="s">
        <v>10</v>
      </c>
      <c r="C81" s="34">
        <v>96.10363825879783</v>
      </c>
      <c r="D81" s="34">
        <v>35.257032007759456</v>
      </c>
      <c r="E81" s="34">
        <v>100</v>
      </c>
      <c r="F81" s="34">
        <v>44.879832810867292</v>
      </c>
      <c r="G81" s="34">
        <v>25.184162062615073</v>
      </c>
      <c r="H81" s="34">
        <v>88.33353051979617</v>
      </c>
      <c r="I81" s="34">
        <v>94.210621141004268</v>
      </c>
      <c r="J81" s="34">
        <v>64.539007092198545</v>
      </c>
      <c r="K81" s="34">
        <v>36.894035256145564</v>
      </c>
      <c r="L81" s="34">
        <v>26.581516274419307</v>
      </c>
      <c r="M81" s="34"/>
      <c r="N81" s="34">
        <v>51.574880898700513</v>
      </c>
      <c r="O81" s="34"/>
      <c r="P81" s="34">
        <v>100</v>
      </c>
      <c r="Q81" s="34">
        <f t="shared" si="0"/>
        <v>63.629854693525338</v>
      </c>
    </row>
    <row r="82" spans="1:17" x14ac:dyDescent="0.35">
      <c r="A82" s="4" t="s">
        <v>63</v>
      </c>
      <c r="B82" s="4" t="s">
        <v>11</v>
      </c>
      <c r="C82" s="34">
        <v>97.518240929170602</v>
      </c>
      <c r="D82" s="34">
        <v>67.507274490785647</v>
      </c>
      <c r="E82" s="34">
        <v>97.829200271349947</v>
      </c>
      <c r="F82" s="34">
        <v>59.378265412748178</v>
      </c>
      <c r="G82" s="34">
        <v>31.39963167587474</v>
      </c>
      <c r="H82" s="34">
        <v>91.574878340230867</v>
      </c>
      <c r="I82" s="34">
        <v>97.975851730034037</v>
      </c>
      <c r="J82" s="34">
        <v>57.44680851063827</v>
      </c>
      <c r="K82" s="34">
        <v>80.045979432925506</v>
      </c>
      <c r="L82" s="34">
        <v>26.858980112213469</v>
      </c>
      <c r="M82" s="34">
        <v>48.002944965948821</v>
      </c>
      <c r="N82" s="34">
        <v>78.113692244065064</v>
      </c>
      <c r="O82" s="34"/>
      <c r="P82" s="34">
        <v>96.243425995492117</v>
      </c>
      <c r="Q82" s="34">
        <f t="shared" si="0"/>
        <v>71.530398008575162</v>
      </c>
    </row>
    <row r="83" spans="1:17" x14ac:dyDescent="0.35">
      <c r="A83" s="4" t="s">
        <v>65</v>
      </c>
      <c r="B83" s="4" t="s">
        <v>9</v>
      </c>
      <c r="C83" s="34">
        <v>3.707748051819129</v>
      </c>
      <c r="D83" s="34">
        <v>27.497575169738113</v>
      </c>
      <c r="E83" s="34">
        <v>41.750207281224085</v>
      </c>
      <c r="F83" s="34">
        <v>42.52873563218391</v>
      </c>
      <c r="G83" s="34">
        <v>73.296500920810303</v>
      </c>
      <c r="H83" s="34">
        <v>39.477523012033608</v>
      </c>
      <c r="I83" s="34">
        <v>95.472381568174384</v>
      </c>
      <c r="J83" s="34">
        <v>63.356973995271851</v>
      </c>
      <c r="K83" s="34">
        <v>68.575320322567919</v>
      </c>
      <c r="L83" s="34">
        <v>17.11375775109688</v>
      </c>
      <c r="M83" s="34"/>
      <c r="N83" s="34">
        <v>54.617603729675402</v>
      </c>
      <c r="O83" s="34">
        <v>7.6213703223836889E-3</v>
      </c>
      <c r="P83" s="34">
        <v>91.359879789631876</v>
      </c>
      <c r="Q83" s="34">
        <f t="shared" si="0"/>
        <v>47.597063738042294</v>
      </c>
    </row>
    <row r="84" spans="1:17" x14ac:dyDescent="0.35">
      <c r="A84" s="4" t="s">
        <v>65</v>
      </c>
      <c r="B84" s="4" t="s">
        <v>10</v>
      </c>
      <c r="C84" s="34">
        <v>8.2741847421452235</v>
      </c>
      <c r="D84" s="34">
        <v>20.950533462657617</v>
      </c>
      <c r="E84" s="34">
        <v>32.403708449536445</v>
      </c>
      <c r="F84" s="34">
        <v>37.565308254963433</v>
      </c>
      <c r="G84" s="34">
        <v>70.994475138121544</v>
      </c>
      <c r="H84" s="34">
        <v>23.266186227930298</v>
      </c>
      <c r="I84" s="34">
        <v>93.995519316134647</v>
      </c>
      <c r="J84" s="34">
        <v>62.765957446808471</v>
      </c>
      <c r="K84" s="34">
        <v>57.544582611870268</v>
      </c>
      <c r="L84" s="34">
        <v>18.540333250436085</v>
      </c>
      <c r="M84" s="34"/>
      <c r="N84" s="34">
        <v>38.862751674348637</v>
      </c>
      <c r="O84" s="34"/>
      <c r="P84" s="34">
        <v>92.862509391434983</v>
      </c>
      <c r="Q84" s="34">
        <f t="shared" si="0"/>
        <v>46.502170830532314</v>
      </c>
    </row>
    <row r="85" spans="1:17" x14ac:dyDescent="0.35">
      <c r="A85" s="4" t="s">
        <v>65</v>
      </c>
      <c r="B85" s="4" t="s">
        <v>11</v>
      </c>
      <c r="C85" s="34">
        <v>8.4479078771032814</v>
      </c>
      <c r="D85" s="34">
        <v>40.834141610087286</v>
      </c>
      <c r="E85" s="34">
        <v>59.237205095349353</v>
      </c>
      <c r="F85" s="34">
        <v>50.88819226750261</v>
      </c>
      <c r="G85" s="34">
        <v>76.519337016574568</v>
      </c>
      <c r="H85" s="34">
        <v>65.145673555521498</v>
      </c>
      <c r="I85" s="34">
        <v>97.810765078565908</v>
      </c>
      <c r="J85" s="34">
        <v>63.947990543735202</v>
      </c>
      <c r="K85" s="34">
        <v>85.534197008287421</v>
      </c>
      <c r="L85" s="34">
        <v>14.577292338263327</v>
      </c>
      <c r="M85" s="34">
        <v>56.929872998343441</v>
      </c>
      <c r="N85" s="34">
        <v>79.56298113637115</v>
      </c>
      <c r="O85" s="34"/>
      <c r="P85" s="34">
        <v>89.105935386927101</v>
      </c>
      <c r="Q85" s="34">
        <f t="shared" si="0"/>
        <v>60.657037839433237</v>
      </c>
    </row>
    <row r="86" spans="1:17" x14ac:dyDescent="0.35">
      <c r="A86" s="4" t="s">
        <v>67</v>
      </c>
      <c r="B86" s="4" t="s">
        <v>9</v>
      </c>
      <c r="C86" s="34">
        <v>24.554524246786119</v>
      </c>
      <c r="D86" s="34">
        <v>40.59165858389914</v>
      </c>
      <c r="E86" s="34">
        <v>46.574206678224165</v>
      </c>
      <c r="F86" s="34">
        <v>13.00940438871473</v>
      </c>
      <c r="G86" s="34">
        <v>44.060773480662959</v>
      </c>
      <c r="H86" s="34">
        <v>30.167615748929748</v>
      </c>
      <c r="I86" s="34">
        <v>55.491142695470828</v>
      </c>
      <c r="J86" s="34">
        <v>72.222222222222214</v>
      </c>
      <c r="K86" s="34">
        <v>62.267752349168823</v>
      </c>
      <c r="L86" s="34">
        <v>44.064228414568532</v>
      </c>
      <c r="M86" s="34"/>
      <c r="N86" s="34">
        <v>20.667810889816792</v>
      </c>
      <c r="O86" s="34">
        <v>1.5318954347991769</v>
      </c>
      <c r="P86" s="34">
        <v>67.693463561232178</v>
      </c>
      <c r="Q86" s="34">
        <f t="shared" si="0"/>
        <v>40.222822976499643</v>
      </c>
    </row>
    <row r="87" spans="1:17" x14ac:dyDescent="0.35">
      <c r="A87" s="4" t="s">
        <v>67</v>
      </c>
      <c r="B87" s="4" t="s">
        <v>10</v>
      </c>
      <c r="C87" s="34">
        <v>26.961830545490638</v>
      </c>
      <c r="D87" s="34">
        <v>37.681862269641123</v>
      </c>
      <c r="E87" s="34">
        <v>41.448707318911588</v>
      </c>
      <c r="F87" s="34">
        <v>5.6948798328108667</v>
      </c>
      <c r="G87" s="34">
        <v>42.679558011049707</v>
      </c>
      <c r="H87" s="34">
        <v>15.65720584431558</v>
      </c>
      <c r="I87" s="34">
        <v>43.698608785113045</v>
      </c>
      <c r="J87" s="34">
        <v>79.314420803782497</v>
      </c>
      <c r="K87" s="34">
        <v>52.084103709838658</v>
      </c>
      <c r="L87" s="34">
        <v>53.335792509303701</v>
      </c>
      <c r="M87" s="34"/>
      <c r="N87" s="34">
        <v>5.0411636396308745</v>
      </c>
      <c r="O87" s="34"/>
      <c r="P87" s="34">
        <v>64.312546957175059</v>
      </c>
      <c r="Q87" s="34">
        <f t="shared" si="0"/>
        <v>38.99255668558861</v>
      </c>
    </row>
    <row r="88" spans="1:17" x14ac:dyDescent="0.35">
      <c r="A88" s="4" t="s">
        <v>67</v>
      </c>
      <c r="B88" s="4" t="s">
        <v>11</v>
      </c>
      <c r="C88" s="34">
        <v>35.325358614185731</v>
      </c>
      <c r="D88" s="34">
        <v>52.473326867119304</v>
      </c>
      <c r="E88" s="34">
        <v>67.377704077786987</v>
      </c>
      <c r="F88" s="34">
        <v>36.259143155694879</v>
      </c>
      <c r="G88" s="34">
        <v>48.434622467771618</v>
      </c>
      <c r="H88" s="34">
        <v>74.720100518476812</v>
      </c>
      <c r="I88" s="34">
        <v>91.698713045948281</v>
      </c>
      <c r="J88" s="34">
        <v>39.716312056737543</v>
      </c>
      <c r="K88" s="34">
        <v>92.312693958859398</v>
      </c>
      <c r="L88" s="34">
        <v>10.84192337890874</v>
      </c>
      <c r="M88" s="34">
        <v>62.789128167372212</v>
      </c>
      <c r="N88" s="34">
        <v>68.647569434860102</v>
      </c>
      <c r="O88" s="34"/>
      <c r="P88" s="34">
        <v>82.344102178812918</v>
      </c>
      <c r="Q88" s="34">
        <f t="shared" si="0"/>
        <v>58.687745994041116</v>
      </c>
    </row>
    <row r="89" spans="1:17" x14ac:dyDescent="0.35">
      <c r="A89" s="4" t="s">
        <v>69</v>
      </c>
      <c r="B89" s="4" t="s">
        <v>9</v>
      </c>
      <c r="C89" s="34">
        <v>45.872834665210696</v>
      </c>
      <c r="D89" s="34">
        <v>54.170708050436467</v>
      </c>
      <c r="E89" s="34">
        <v>92.402200949724872</v>
      </c>
      <c r="F89" s="34">
        <v>33.385579937304072</v>
      </c>
      <c r="G89" s="34">
        <v>72.145488029465923</v>
      </c>
      <c r="H89" s="34">
        <v>27.245428261647568</v>
      </c>
      <c r="I89" s="34">
        <v>90.076935284015875</v>
      </c>
      <c r="J89" s="34">
        <v>93.498817966903076</v>
      </c>
      <c r="K89" s="34">
        <v>89.972983514203634</v>
      </c>
      <c r="L89" s="34">
        <v>69.31950863281962</v>
      </c>
      <c r="M89" s="34"/>
      <c r="N89" s="34">
        <v>39.629641473980456</v>
      </c>
      <c r="O89" s="34">
        <v>55.14823565277036</v>
      </c>
      <c r="P89" s="34">
        <v>86.851990984222397</v>
      </c>
      <c r="Q89" s="34">
        <f t="shared" si="0"/>
        <v>65.363104107900384</v>
      </c>
    </row>
    <row r="90" spans="1:17" x14ac:dyDescent="0.35">
      <c r="A90" s="4" t="s">
        <v>69</v>
      </c>
      <c r="B90" s="4" t="s">
        <v>10</v>
      </c>
      <c r="C90" s="34">
        <v>46.54290961433464</v>
      </c>
      <c r="D90" s="34">
        <v>70.417070805043664</v>
      </c>
      <c r="E90" s="34">
        <v>83.960202004974732</v>
      </c>
      <c r="F90" s="34">
        <v>23.197492163009407</v>
      </c>
      <c r="G90" s="34">
        <v>73.06629834254143</v>
      </c>
      <c r="H90" s="34">
        <v>11.001639837155089</v>
      </c>
      <c r="I90" s="34">
        <v>86.902031344190263</v>
      </c>
      <c r="J90" s="34">
        <v>97.04491725768321</v>
      </c>
      <c r="K90" s="34">
        <v>86.559243433534903</v>
      </c>
      <c r="L90" s="34">
        <v>81.150407573799839</v>
      </c>
      <c r="M90" s="34"/>
      <c r="N90" s="34">
        <v>22.158271242271706</v>
      </c>
      <c r="O90" s="34"/>
      <c r="P90" s="34">
        <v>89.481592787377934</v>
      </c>
      <c r="Q90" s="34">
        <f t="shared" si="0"/>
        <v>64.290173033826406</v>
      </c>
    </row>
    <row r="91" spans="1:17" x14ac:dyDescent="0.35">
      <c r="A91" s="4" t="s">
        <v>69</v>
      </c>
      <c r="B91" s="4" t="s">
        <v>11</v>
      </c>
      <c r="C91" s="34">
        <v>47.883059512582513</v>
      </c>
      <c r="D91" s="34">
        <v>42.531522793404463</v>
      </c>
      <c r="E91" s="34">
        <v>95.417200572849922</v>
      </c>
      <c r="F91" s="34">
        <v>48.014629049111811</v>
      </c>
      <c r="G91" s="34">
        <v>69.84346224677715</v>
      </c>
      <c r="H91" s="34">
        <v>69.202832606335079</v>
      </c>
      <c r="I91" s="34">
        <v>98.277653298660042</v>
      </c>
      <c r="J91" s="34">
        <v>82.269503546099273</v>
      </c>
      <c r="K91" s="34">
        <v>97.636837659086083</v>
      </c>
      <c r="L91" s="34">
        <v>35.69098415368844</v>
      </c>
      <c r="M91" s="34">
        <v>37.327443401435659</v>
      </c>
      <c r="N91" s="34">
        <v>84.757866867647806</v>
      </c>
      <c r="O91" s="34"/>
      <c r="P91" s="34">
        <v>82.719759579263737</v>
      </c>
      <c r="Q91" s="34">
        <f t="shared" si="0"/>
        <v>68.582519637457068</v>
      </c>
    </row>
    <row r="92" spans="1:17" x14ac:dyDescent="0.35">
      <c r="A92" s="4" t="s">
        <v>71</v>
      </c>
      <c r="B92" s="4" t="s">
        <v>9</v>
      </c>
      <c r="C92" s="34">
        <v>90.916761800764391</v>
      </c>
      <c r="D92" s="34">
        <v>35.741998060135799</v>
      </c>
      <c r="E92" s="34">
        <v>69.186703851662017</v>
      </c>
      <c r="F92" s="34">
        <v>43.312434691745032</v>
      </c>
      <c r="G92" s="34">
        <v>12.292817679557974</v>
      </c>
      <c r="H92" s="34">
        <v>54.609247026891282</v>
      </c>
      <c r="I92" s="34">
        <v>90.972617760815481</v>
      </c>
      <c r="J92" s="34">
        <v>69.26713947990541</v>
      </c>
      <c r="K92" s="34">
        <v>62.937940185843011</v>
      </c>
      <c r="L92" s="34">
        <v>46.511405981528924</v>
      </c>
      <c r="M92" s="34"/>
      <c r="N92" s="34">
        <v>46.711654401602317</v>
      </c>
      <c r="O92" s="34">
        <v>21.14422173106724</v>
      </c>
      <c r="P92" s="34">
        <v>93.61382419233658</v>
      </c>
      <c r="Q92" s="34">
        <f t="shared" si="0"/>
        <v>56.7091359110658</v>
      </c>
    </row>
    <row r="93" spans="1:17" x14ac:dyDescent="0.35">
      <c r="A93" s="4" t="s">
        <v>71</v>
      </c>
      <c r="B93" s="4" t="s">
        <v>10</v>
      </c>
      <c r="C93" s="34">
        <v>91.462748796346858</v>
      </c>
      <c r="D93" s="34">
        <v>24.102812803103781</v>
      </c>
      <c r="E93" s="34">
        <v>58.935705133036855</v>
      </c>
      <c r="F93" s="34">
        <v>34.56112852664576</v>
      </c>
      <c r="G93" s="34">
        <v>2.8545119705340265</v>
      </c>
      <c r="H93" s="34">
        <v>44.573383866331305</v>
      </c>
      <c r="I93" s="34">
        <v>87.468279854133797</v>
      </c>
      <c r="J93" s="34">
        <v>71.631205673758842</v>
      </c>
      <c r="K93" s="34">
        <v>48.773133442422093</v>
      </c>
      <c r="L93" s="34">
        <v>59.878091910163064</v>
      </c>
      <c r="M93" s="34"/>
      <c r="N93" s="34">
        <v>26.825983594805887</v>
      </c>
      <c r="O93" s="34"/>
      <c r="P93" s="34">
        <v>93.61382419233658</v>
      </c>
      <c r="Q93" s="34">
        <f t="shared" si="0"/>
        <v>53.723400813634896</v>
      </c>
    </row>
    <row r="94" spans="1:17" x14ac:dyDescent="0.35">
      <c r="A94" s="4" t="s">
        <v>71</v>
      </c>
      <c r="B94" s="4" t="s">
        <v>11</v>
      </c>
      <c r="C94" s="34">
        <v>93.125527373802541</v>
      </c>
      <c r="D94" s="34">
        <v>49.563530552861302</v>
      </c>
      <c r="E94" s="34">
        <v>81.849702268787212</v>
      </c>
      <c r="F94" s="34">
        <v>52.586206896551722</v>
      </c>
      <c r="G94" s="34">
        <v>24.26335174953957</v>
      </c>
      <c r="H94" s="34">
        <v>65.358587794499826</v>
      </c>
      <c r="I94" s="34">
        <v>94.72608885952539</v>
      </c>
      <c r="J94" s="34">
        <v>65.721040189125262</v>
      </c>
      <c r="K94" s="34">
        <v>77.727817042530603</v>
      </c>
      <c r="L94" s="34">
        <v>29.949140377045332</v>
      </c>
      <c r="M94" s="34">
        <v>49.045953739493207</v>
      </c>
      <c r="N94" s="34">
        <v>68.011053215128257</v>
      </c>
      <c r="O94" s="34"/>
      <c r="P94" s="34">
        <v>93.61382419233658</v>
      </c>
      <c r="Q94" s="34">
        <f t="shared" si="0"/>
        <v>65.041678788555913</v>
      </c>
    </row>
    <row r="95" spans="1:17" x14ac:dyDescent="0.35">
      <c r="A95" s="4" t="s">
        <v>73</v>
      </c>
      <c r="B95" s="4" t="s">
        <v>9</v>
      </c>
      <c r="C95" s="34">
        <v>59.100610512731421</v>
      </c>
      <c r="D95" s="34">
        <v>3.7342386032977672</v>
      </c>
      <c r="E95" s="34">
        <v>38.433707695786538</v>
      </c>
      <c r="F95" s="34">
        <v>-0.31347962382445399</v>
      </c>
      <c r="G95" s="34">
        <v>52.348066298342523</v>
      </c>
      <c r="H95" s="34">
        <v>18.113618579330637</v>
      </c>
      <c r="I95" s="34">
        <v>59.196603071982778</v>
      </c>
      <c r="J95" s="34">
        <v>81.087470449172571</v>
      </c>
      <c r="K95" s="34">
        <v>81.733910621914248</v>
      </c>
      <c r="L95" s="34">
        <v>26.920294762377601</v>
      </c>
      <c r="M95" s="34"/>
      <c r="N95" s="34">
        <v>15.285917464488652</v>
      </c>
      <c r="O95" s="34">
        <v>88.885501613190058</v>
      </c>
      <c r="P95" s="34">
        <v>76.70924117205108</v>
      </c>
      <c r="Q95" s="34">
        <f t="shared" si="0"/>
        <v>46.248900093910876</v>
      </c>
    </row>
    <row r="96" spans="1:17" x14ac:dyDescent="0.35">
      <c r="A96" s="4" t="s">
        <v>73</v>
      </c>
      <c r="B96" s="4" t="s">
        <v>10</v>
      </c>
      <c r="C96" s="34">
        <v>60.167766913188061</v>
      </c>
      <c r="D96" s="34">
        <v>4.2192046556741083</v>
      </c>
      <c r="E96" s="34">
        <v>30.594708675661415</v>
      </c>
      <c r="F96" s="34">
        <v>0</v>
      </c>
      <c r="G96" s="34">
        <v>46.132596685082852</v>
      </c>
      <c r="H96" s="34">
        <v>8.9103093984632764</v>
      </c>
      <c r="I96" s="34">
        <v>47.330355358185031</v>
      </c>
      <c r="J96" s="34">
        <v>82.860520094562631</v>
      </c>
      <c r="K96" s="34">
        <v>75.701054952192422</v>
      </c>
      <c r="L96" s="34">
        <v>29.03344286563415</v>
      </c>
      <c r="M96" s="34"/>
      <c r="N96" s="34">
        <v>2.5098444502313266</v>
      </c>
      <c r="O96" s="34"/>
      <c r="P96" s="34">
        <v>74.455296769346376</v>
      </c>
      <c r="Q96" s="34">
        <f t="shared" si="0"/>
        <v>38.49292506818513</v>
      </c>
    </row>
    <row r="97" spans="1:17" x14ac:dyDescent="0.35">
      <c r="A97" s="4" t="s">
        <v>73</v>
      </c>
      <c r="B97" s="4" t="s">
        <v>11</v>
      </c>
      <c r="C97" s="34">
        <v>60.713753908770542</v>
      </c>
      <c r="D97" s="34">
        <v>2.2793404461687627</v>
      </c>
      <c r="E97" s="34">
        <v>65.568704303911957</v>
      </c>
      <c r="F97" s="34">
        <v>17.189132706374085</v>
      </c>
      <c r="G97" s="34">
        <v>67.771639042357251</v>
      </c>
      <c r="H97" s="34">
        <v>41.915875796879348</v>
      </c>
      <c r="I97" s="34">
        <v>89.885942606302876</v>
      </c>
      <c r="J97" s="34">
        <v>72.813238770685558</v>
      </c>
      <c r="K97" s="34">
        <v>96.450156877678808</v>
      </c>
      <c r="L97" s="34">
        <v>18.516369645454432</v>
      </c>
      <c r="M97" s="34">
        <v>55.39603656666052</v>
      </c>
      <c r="N97" s="34">
        <v>48.328312339988869</v>
      </c>
      <c r="O97" s="34"/>
      <c r="P97" s="34">
        <v>83.471074380165263</v>
      </c>
      <c r="Q97" s="34">
        <f t="shared" si="0"/>
        <v>55.407659799338333</v>
      </c>
    </row>
    <row r="98" spans="1:17" x14ac:dyDescent="0.35">
      <c r="A98" s="4" t="s">
        <v>75</v>
      </c>
      <c r="B98" s="4" t="s">
        <v>9</v>
      </c>
      <c r="C98" s="34">
        <v>38.377922271305906</v>
      </c>
      <c r="D98" s="34">
        <v>41.561590688651798</v>
      </c>
      <c r="E98" s="34">
        <v>-0.15828748021407096</v>
      </c>
      <c r="F98" s="34">
        <v>20.715778474399158</v>
      </c>
      <c r="G98" s="34">
        <v>19.889502762430915</v>
      </c>
      <c r="H98" s="34">
        <v>18.01273524013623</v>
      </c>
      <c r="I98" s="34">
        <v>13.782140007305447</v>
      </c>
      <c r="J98" s="34">
        <v>75.17730496453899</v>
      </c>
      <c r="K98" s="34">
        <v>50.014380288985471</v>
      </c>
      <c r="L98" s="34">
        <v>16.302917739331352</v>
      </c>
      <c r="M98" s="34"/>
      <c r="N98" s="34">
        <v>16.690172485081398</v>
      </c>
      <c r="O98" s="34">
        <v>3.1577877702410899</v>
      </c>
      <c r="P98" s="34">
        <v>22.990232907588293</v>
      </c>
      <c r="Q98" s="34">
        <f t="shared" si="0"/>
        <v>25.885706009214001</v>
      </c>
    </row>
    <row r="99" spans="1:17" x14ac:dyDescent="0.35">
      <c r="A99" s="4" t="s">
        <v>75</v>
      </c>
      <c r="B99" s="4" t="s">
        <v>10</v>
      </c>
      <c r="C99" s="34">
        <v>38.576462996972246</v>
      </c>
      <c r="D99" s="34">
        <v>36.711930164888464</v>
      </c>
      <c r="E99" s="34">
        <v>0</v>
      </c>
      <c r="F99" s="34">
        <v>15.099268547544408</v>
      </c>
      <c r="G99" s="34">
        <v>18.278084714548772</v>
      </c>
      <c r="H99" s="34">
        <v>10.659928119620785</v>
      </c>
      <c r="I99" s="34">
        <v>0</v>
      </c>
      <c r="J99" s="34">
        <v>80.496453900709199</v>
      </c>
      <c r="K99" s="34">
        <v>40.666975674026304</v>
      </c>
      <c r="L99" s="34">
        <v>40.780301160105111</v>
      </c>
      <c r="M99" s="34"/>
      <c r="N99" s="34">
        <v>3.7708273630904663</v>
      </c>
      <c r="O99" s="34"/>
      <c r="P99" s="34">
        <v>18.106686701728048</v>
      </c>
      <c r="Q99" s="34">
        <f t="shared" si="0"/>
        <v>25.262243278602813</v>
      </c>
    </row>
    <row r="100" spans="1:17" x14ac:dyDescent="0.35">
      <c r="A100" s="4" t="s">
        <v>75</v>
      </c>
      <c r="B100" s="4" t="s">
        <v>11</v>
      </c>
      <c r="C100" s="34">
        <v>39.122449992554714</v>
      </c>
      <c r="D100" s="34">
        <v>62.900096993210475</v>
      </c>
      <c r="E100" s="34">
        <v>23.961709504786313</v>
      </c>
      <c r="F100" s="34">
        <v>37.173458725182854</v>
      </c>
      <c r="G100" s="34">
        <v>24.723756906077313</v>
      </c>
      <c r="H100" s="34">
        <v>43.158174907702509</v>
      </c>
      <c r="I100" s="34">
        <v>74.747953073436079</v>
      </c>
      <c r="J100" s="34">
        <v>52.718676122931406</v>
      </c>
      <c r="K100" s="34">
        <v>83.000641052298178</v>
      </c>
      <c r="L100" s="34">
        <v>2.8318938419105146</v>
      </c>
      <c r="M100" s="34">
        <v>56.991226455610764</v>
      </c>
      <c r="N100" s="34">
        <v>60.872293406365173</v>
      </c>
      <c r="O100" s="34"/>
      <c r="P100" s="34">
        <v>41.397445529676972</v>
      </c>
      <c r="Q100" s="34">
        <f t="shared" si="0"/>
        <v>46.430752039364862</v>
      </c>
    </row>
    <row r="101" spans="1:17" x14ac:dyDescent="0.35">
      <c r="A101" s="4" t="s">
        <v>77</v>
      </c>
      <c r="B101" s="4" t="s">
        <v>9</v>
      </c>
      <c r="C101" s="34">
        <v>13.957413014344558</v>
      </c>
      <c r="D101" s="34">
        <v>40.349175557710964</v>
      </c>
      <c r="E101" s="34">
        <v>9.791211276098597</v>
      </c>
      <c r="F101" s="34">
        <v>35.214211076280037</v>
      </c>
      <c r="G101" s="34">
        <v>65.239410681399619</v>
      </c>
      <c r="H101" s="34">
        <v>52.663157079482701</v>
      </c>
      <c r="I101" s="34">
        <v>83.847657978481834</v>
      </c>
      <c r="J101" s="34">
        <v>59.219858156028337</v>
      </c>
      <c r="K101" s="34">
        <v>88.688274396513293</v>
      </c>
      <c r="L101" s="34">
        <v>33.111980631977012</v>
      </c>
      <c r="M101" s="34"/>
      <c r="N101" s="34">
        <v>43.076406032431066</v>
      </c>
      <c r="O101" s="34">
        <v>53.065061097985414</v>
      </c>
      <c r="P101" s="34">
        <v>69.57175056348612</v>
      </c>
      <c r="Q101" s="34">
        <f t="shared" si="0"/>
        <v>49.830428272478429</v>
      </c>
    </row>
    <row r="102" spans="1:17" x14ac:dyDescent="0.35">
      <c r="A102" s="4" t="s">
        <v>77</v>
      </c>
      <c r="B102" s="4" t="s">
        <v>10</v>
      </c>
      <c r="C102" s="34">
        <v>15.471286047550493</v>
      </c>
      <c r="D102" s="34">
        <v>45.441319107662473</v>
      </c>
      <c r="E102" s="34">
        <v>15.218210597723672</v>
      </c>
      <c r="F102" s="34">
        <v>29.467084639498431</v>
      </c>
      <c r="G102" s="34">
        <v>62.70718232044198</v>
      </c>
      <c r="H102" s="34">
        <v>44.524355295368558</v>
      </c>
      <c r="I102" s="34">
        <v>79.027703973232704</v>
      </c>
      <c r="J102" s="34">
        <v>67.49408983451535</v>
      </c>
      <c r="K102" s="34">
        <v>86.763608734375069</v>
      </c>
      <c r="L102" s="34">
        <v>19.589338961273384</v>
      </c>
      <c r="M102" s="34"/>
      <c r="N102" s="34">
        <v>27.969299020362865</v>
      </c>
      <c r="O102" s="34"/>
      <c r="P102" s="34">
        <v>69.196093163035314</v>
      </c>
      <c r="Q102" s="34">
        <f t="shared" si="0"/>
        <v>46.905797641253365</v>
      </c>
    </row>
    <row r="103" spans="1:17" x14ac:dyDescent="0.35">
      <c r="A103" s="4" t="s">
        <v>77</v>
      </c>
      <c r="B103" s="4" t="s">
        <v>11</v>
      </c>
      <c r="C103" s="34">
        <v>15.893185089591494</v>
      </c>
      <c r="D103" s="34">
        <v>27.012609117361791</v>
      </c>
      <c r="E103" s="34">
        <v>0</v>
      </c>
      <c r="F103" s="34">
        <v>46.969696969696962</v>
      </c>
      <c r="G103" s="34">
        <v>71.224677716390417</v>
      </c>
      <c r="H103" s="34">
        <v>71.969659853613095</v>
      </c>
      <c r="I103" s="34">
        <v>95.281338001892252</v>
      </c>
      <c r="J103" s="34">
        <v>37.943262411347476</v>
      </c>
      <c r="K103" s="34">
        <v>94.188604989813541</v>
      </c>
      <c r="L103" s="34">
        <v>13.828699963428251</v>
      </c>
      <c r="M103" s="34">
        <v>50.947910914780024</v>
      </c>
      <c r="N103" s="34">
        <v>78.912811829519242</v>
      </c>
      <c r="O103" s="34"/>
      <c r="P103" s="34">
        <v>70.698722764838479</v>
      </c>
      <c r="Q103" s="34">
        <f t="shared" si="0"/>
        <v>51.913167663251777</v>
      </c>
    </row>
    <row r="104" spans="1:17" x14ac:dyDescent="0.35">
      <c r="A104" s="4" t="s">
        <v>79</v>
      </c>
      <c r="B104" s="4" t="s">
        <v>9</v>
      </c>
      <c r="C104" s="34">
        <v>68.680200526132921</v>
      </c>
      <c r="D104" s="34">
        <v>1.7943743937924397</v>
      </c>
      <c r="E104" s="34">
        <v>60.744704906911885</v>
      </c>
      <c r="F104" s="34">
        <v>12.356321839080456</v>
      </c>
      <c r="G104" s="34">
        <v>37.845303867403288</v>
      </c>
      <c r="H104" s="34">
        <v>18.859315663748603</v>
      </c>
      <c r="I104" s="34">
        <v>39.068603287894256</v>
      </c>
      <c r="J104" s="34">
        <v>79.314420803782497</v>
      </c>
      <c r="K104" s="34">
        <v>49.167357000352638</v>
      </c>
      <c r="L104" s="34">
        <v>23.27157225374561</v>
      </c>
      <c r="M104" s="34"/>
      <c r="N104" s="34">
        <v>15.805955845871797</v>
      </c>
      <c r="O104" s="34">
        <v>19.429413408530856</v>
      </c>
      <c r="P104" s="34">
        <v>93.238166791885817</v>
      </c>
      <c r="Q104" s="34">
        <f t="shared" si="0"/>
        <v>39.96736235301023</v>
      </c>
    </row>
    <row r="105" spans="1:17" x14ac:dyDescent="0.35">
      <c r="A105" s="4" t="s">
        <v>79</v>
      </c>
      <c r="B105" s="4" t="s">
        <v>10</v>
      </c>
      <c r="C105" s="34">
        <v>68.903558842507564</v>
      </c>
      <c r="D105" s="34">
        <v>9.6993210475264671E-2</v>
      </c>
      <c r="E105" s="34">
        <v>61.347704831536888</v>
      </c>
      <c r="F105" s="34">
        <v>3.2131661442006236</v>
      </c>
      <c r="G105" s="34">
        <v>33.93186003683239</v>
      </c>
      <c r="H105" s="34">
        <v>5.0971428039185103</v>
      </c>
      <c r="I105" s="34">
        <v>19.545397089308437</v>
      </c>
      <c r="J105" s="34">
        <v>81.087470449172571</v>
      </c>
      <c r="K105" s="34">
        <v>40.439876030511392</v>
      </c>
      <c r="L105" s="34">
        <v>24.257119426483282</v>
      </c>
      <c r="M105" s="34"/>
      <c r="N105" s="34">
        <v>1.3121156483111842</v>
      </c>
      <c r="O105" s="34"/>
      <c r="P105" s="34">
        <v>93.61382419233658</v>
      </c>
      <c r="Q105" s="34">
        <f t="shared" si="0"/>
        <v>36.070519058799555</v>
      </c>
    </row>
    <row r="106" spans="1:17" x14ac:dyDescent="0.35">
      <c r="A106" s="4" t="s">
        <v>79</v>
      </c>
      <c r="B106" s="4" t="s">
        <v>11</v>
      </c>
      <c r="C106" s="34">
        <v>70.54151982925498</v>
      </c>
      <c r="D106" s="34">
        <v>6.6440349175557776</v>
      </c>
      <c r="E106" s="34">
        <v>58.935705133036855</v>
      </c>
      <c r="F106" s="34">
        <v>31.556948798328111</v>
      </c>
      <c r="G106" s="34">
        <v>47.283609576427239</v>
      </c>
      <c r="H106" s="34">
        <v>48.587650400853491</v>
      </c>
      <c r="I106" s="34">
        <v>81.241624577807443</v>
      </c>
      <c r="J106" s="34">
        <v>73.99527186761226</v>
      </c>
      <c r="K106" s="34">
        <v>67.480096709841888</v>
      </c>
      <c r="L106" s="34">
        <v>20.943193829510083</v>
      </c>
      <c r="M106" s="34">
        <v>32.327136634149326</v>
      </c>
      <c r="N106" s="34">
        <v>47.11480056158247</v>
      </c>
      <c r="O106" s="34"/>
      <c r="P106" s="34">
        <v>92.862509391434983</v>
      </c>
      <c r="Q106" s="34">
        <f t="shared" si="0"/>
        <v>52.270315555953452</v>
      </c>
    </row>
  </sheetData>
  <conditionalFormatting sqref="C2:Q106">
    <cfRule type="cellIs" dxfId="3" priority="1" operator="between">
      <formula>-1</formula>
      <formula>50</formula>
    </cfRule>
    <cfRule type="cellIs" dxfId="2" priority="2" operator="between">
      <formula>49</formula>
      <formula>70.5</formula>
    </cfRule>
    <cfRule type="cellIs" dxfId="1" priority="3" operator="between">
      <formula>70.5</formula>
      <formula>99.5</formula>
    </cfRule>
    <cfRule type="cellIs" dxfId="0" priority="4" operator="between">
      <formula>99.5</formula>
      <formula>101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SDGIndia</vt:lpstr>
      <vt:lpstr>Dshbrd1</vt:lpstr>
      <vt:lpstr>SDG 1</vt:lpstr>
      <vt:lpstr>Dshbrd2</vt:lpstr>
      <vt:lpstr>SDG 2</vt:lpstr>
      <vt:lpstr>Dshbrd3</vt:lpstr>
      <vt:lpstr>SDG 3</vt:lpstr>
      <vt:lpstr>Dshbrd4</vt:lpstr>
      <vt:lpstr>SDG 4</vt:lpstr>
      <vt:lpstr>Dshbrd5</vt:lpstr>
      <vt:lpstr>SDG 5</vt:lpstr>
      <vt:lpstr>Dshbrd6</vt:lpstr>
      <vt:lpstr>SDG 6</vt:lpstr>
      <vt:lpstr>Dshbrd7</vt:lpstr>
      <vt:lpstr>SDG 7</vt:lpstr>
      <vt:lpstr>Dshbrd8</vt:lpstr>
      <vt:lpstr>SDG 8</vt:lpstr>
      <vt:lpstr>Dshbrd9</vt:lpstr>
      <vt:lpstr>SDG 9</vt:lpstr>
      <vt:lpstr>Dshbrd10</vt:lpstr>
      <vt:lpstr>SDG 10</vt:lpstr>
      <vt:lpstr>Dshbrd11</vt:lpstr>
      <vt:lpstr>SDG 11</vt:lpstr>
      <vt:lpstr>Dshbrd12</vt:lpstr>
      <vt:lpstr>SDG 12</vt:lpstr>
      <vt:lpstr>Dshbrd15</vt:lpstr>
      <vt:lpstr>SDG 15</vt:lpstr>
      <vt:lpstr>Dshbrd16</vt:lpstr>
      <vt:lpstr>SDG 16</vt:lpstr>
      <vt:lpstr>DshbrdComposite</vt:lpstr>
      <vt:lpstr>Composite Index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Aswal</dc:creator>
  <cp:lastModifiedBy>Neha Aswal</cp:lastModifiedBy>
  <dcterms:created xsi:type="dcterms:W3CDTF">2024-03-28T13:42:00Z</dcterms:created>
  <dcterms:modified xsi:type="dcterms:W3CDTF">2024-10-19T07:48:14Z</dcterms:modified>
</cp:coreProperties>
</file>