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filterPrivacy="1" codeName="ThisWorkbook"/>
  <xr:revisionPtr revIDLastSave="0" documentId="8_{BA37B4B9-75CE-6148-BD99-C39488A06F0B}" xr6:coauthVersionLast="46" xr6:coauthVersionMax="46" xr10:uidLastSave="{00000000-0000-0000-0000-000000000000}"/>
  <bookViews>
    <workbookView xWindow="0" yWindow="0" windowWidth="28800" windowHeight="18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9" i="11" s="1"/>
  <c r="E23" i="11" s="1"/>
  <c r="F23" i="11" s="1"/>
  <c r="E24" i="11" s="1"/>
  <c r="F24" i="11" l="1"/>
  <c r="H24" i="11" s="1"/>
  <c r="E25" i="11"/>
  <c r="F9" i="11"/>
  <c r="E10" i="11" s="1"/>
  <c r="I5" i="11"/>
  <c r="H35" i="11"/>
  <c r="H34" i="11"/>
  <c r="H33" i="11"/>
  <c r="H32" i="11"/>
  <c r="H31" i="11"/>
  <c r="H30" i="11"/>
  <c r="H28" i="11"/>
  <c r="H23" i="11"/>
  <c r="H22" i="11"/>
  <c r="H14" i="11"/>
  <c r="H8" i="11"/>
  <c r="H9" i="11" l="1"/>
  <c r="F25" i="11"/>
  <c r="E27" i="11"/>
  <c r="F10" i="11"/>
  <c r="E11" i="11" s="1"/>
  <c r="E13" i="11"/>
  <c r="E15" i="11" s="1"/>
  <c r="E16" i="11" s="1"/>
  <c r="I6" i="11"/>
  <c r="H29" i="11" l="1"/>
  <c r="F27" i="11"/>
  <c r="H27" i="11" s="1"/>
  <c r="H10" i="11"/>
  <c r="E26" i="11"/>
  <c r="H25" i="11"/>
  <c r="F16" i="11"/>
  <c r="F15" i="11"/>
  <c r="H15" i="11" s="1"/>
  <c r="F13" i="11"/>
  <c r="H13" i="11" s="1"/>
  <c r="F11" i="11"/>
  <c r="E12" i="11" s="1"/>
  <c r="J5" i="11"/>
  <c r="K5" i="11" s="1"/>
  <c r="L5" i="11" s="1"/>
  <c r="M5" i="11" s="1"/>
  <c r="N5" i="11" s="1"/>
  <c r="O5" i="11" s="1"/>
  <c r="P5" i="11" s="1"/>
  <c r="I4" i="11"/>
  <c r="F26" i="11" l="1"/>
  <c r="H26" i="11" s="1"/>
  <c r="H16" i="11"/>
  <c r="E17" i="11"/>
  <c r="E20" i="11" s="1"/>
  <c r="H11" i="11"/>
  <c r="F12" i="11"/>
  <c r="H12" i="11" s="1"/>
  <c r="P4" i="11"/>
  <c r="Q5" i="11"/>
  <c r="R5" i="11" s="1"/>
  <c r="S5" i="11" s="1"/>
  <c r="T5" i="11" s="1"/>
  <c r="U5" i="11" s="1"/>
  <c r="V5" i="11" s="1"/>
  <c r="W5" i="11" s="1"/>
  <c r="J6" i="11"/>
  <c r="F20" i="11" l="1"/>
  <c r="H20" i="11" s="1"/>
  <c r="E18" i="11"/>
  <c r="E21" i="11" s="1"/>
  <c r="F21" i="11" s="1"/>
  <c r="H21" i="11" s="1"/>
  <c r="E19" i="11"/>
  <c r="F17" i="11"/>
  <c r="H17" i="11" s="1"/>
  <c r="W4" i="11"/>
  <c r="X5" i="11"/>
  <c r="Y5" i="11" s="1"/>
  <c r="Z5" i="11" s="1"/>
  <c r="AA5" i="11" s="1"/>
  <c r="AB5" i="11" s="1"/>
  <c r="AC5" i="11" s="1"/>
  <c r="AD5" i="11" s="1"/>
  <c r="K6" i="11"/>
  <c r="F18" i="11" l="1"/>
  <c r="H18" i="11" s="1"/>
  <c r="F19" i="11"/>
  <c r="H19"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<sst xmlns="http://schemas.openxmlformats.org/spreadsheetml/2006/main" count="82" uniqueCount="65">
  <si>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</si>
  <si>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</si>
  <si>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</si>
  <si>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</si>
  <si>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</si>
  <si>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</si>
  <si>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</si>
  <si>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</si>
  <si>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</si>
  <si>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</si>
  <si>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</si>
  <si>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</si>
  <si>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</si>
  <si>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</si>
  <si>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PROJECT TITLE</t>
  </si>
  <si>
    <t>Company Name</t>
  </si>
  <si>
    <t>Project Lead</t>
  </si>
  <si>
    <t>TASK</t>
  </si>
  <si>
    <t>Task 1</t>
  </si>
  <si>
    <t>Task 2</t>
  </si>
  <si>
    <t>Task 3</t>
  </si>
  <si>
    <t>Task 4</t>
  </si>
  <si>
    <t>Task 5</t>
  </si>
  <si>
    <t>Phase 4 Title</t>
  </si>
  <si>
    <t>Insert new rows ABOVE this one</t>
  </si>
  <si>
    <t>Project Start:</t>
  </si>
  <si>
    <t>Display Week:</t>
  </si>
  <si>
    <t>ASSIGNED
TO</t>
  </si>
  <si>
    <t>PROGRESS</t>
  </si>
  <si>
    <t>START</t>
  </si>
  <si>
    <t>date</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</si>
  <si>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</si>
  <si>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</si>
  <si>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</si>
  <si>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</si>
  <si>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</si>
  <si>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</si>
  <si>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</si>
  <si>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</si>
  <si>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</si>
  <si>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</si>
  <si>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</si>
  <si>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</si>
  <si>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</si>
  <si>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</si>
  <si>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</si>
  <si>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</si>
  <si>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</si>
  <si>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Literature Review</t>
  </si>
  <si>
    <t>Collate information about the current research on planned models</t>
  </si>
  <si>
    <t>Shortlist and Plan models to develop</t>
  </si>
  <si>
    <t>Online Reading</t>
  </si>
  <si>
    <t>Short Notemaking</t>
  </si>
  <si>
    <t>Development</t>
  </si>
  <si>
    <t>Stock Data Collection</t>
  </si>
  <si>
    <t>ARIMA</t>
  </si>
  <si>
    <t>LSTM</t>
  </si>
  <si>
    <t>GRU</t>
  </si>
  <si>
    <t>SVM</t>
  </si>
  <si>
    <t>Transformer</t>
  </si>
  <si>
    <t>Syntax Analysis</t>
  </si>
  <si>
    <t>Code Refinement &amp; Report</t>
  </si>
  <si>
    <t>Implementing SA into models</t>
  </si>
  <si>
    <t>Combination Models</t>
  </si>
  <si>
    <t>Model Variations? Seq2Seq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</si>
</sst>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m/yy;@"/>
    <numFmt numFmtId="167" formatCode="ddd\,\ d/m/yy;@"/>
    <numFmt numFmtId="168" formatCode="d"/>
    <numFmt numFmtId="169" formatCode="d\ mmm\ yy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6" fontId="9" fillId="3" borderId="2" xfId="10" applyFill="1">
      <alignment horizontal="center" vertical="center"/>
    </xf>
    <xf numFmtId="166" fontId="9" fillId="4" borderId="2" xfId="10" applyFill="1">
      <alignment horizontal="center" vertical="center"/>
    </xf>
    <xf numFmtId="166" fontId="9" fillId="11" borderId="2" xfId="10" applyFill="1">
      <alignment horizontal="center" vertical="center"/>
    </xf>
    <xf numFmtId="166" fontId="9" fillId="10" borderId="2" xfId="10" applyFill="1">
      <alignment horizontal="center" vertical="center"/>
    </xf>
    <xf numFmtId="166" fontId="9" fillId="0" borderId="2" xfId="10">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7"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F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A000000}"/>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00000000-0005-0000-0000-000030000000}"/>
    <cellStyle name="Task" xfId="12" xr:uid="{00000000-0005-0000-0000-000031000000}"/>
    <cellStyle name="Title" xfId="5" builtinId="15" customBuiltin="1"/>
    <cellStyle name="Total" xfId="29" builtinId="25" customBuiltin="1"/>
    <cellStyle name="Warning Text" xfId="26" builtinId="11" customBuiltin="1"/>
    <cellStyle name="zHiddenText" xfId="3" xr:uid="{00000000-0005-0000-0000-000035000000}"/>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Normal="100" zoomScalePageLayoutView="70" workbookViewId="0">
      <pane ySplit="6" topLeftCell="A20" activePane="bottomLeft" state="frozen"/>
      <selection pane="bottomLeft" activeCell="B26" sqref="B26"/>
    </sheetView>
  </sheetViews>
  <sheetFormatPr baseColWidth="10" defaultColWidth="8.83203125" defaultRowHeight="30" customHeight="1" x14ac:dyDescent="0.2"/>
  <cols>
    <col min="1" max="1" width="2.6640625" style="45"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46" t="s">
        <v>0</v>
      </c>
      <c r="B1" s="50" t="s">
        <v>14</v>
      </c>
      <c r="C1" s="1"/>
      <c r="D1" s="2"/>
      <c r="E1" s="4"/>
      <c r="F1" s="34"/>
      <c r="H1" s="2"/>
      <c r="I1" s="11" t="s">
        <v>33</v>
      </c>
    </row>
    <row r="2" spans="1:64" ht="30" customHeight="1" x14ac:dyDescent="0.25">
      <c r="A2" s="45" t="s">
        <v>1</v>
      </c>
      <c r="B2" s="51" t="s">
        <v>15</v>
      </c>
      <c r="I2" s="48" t="s">
        <v>34</v>
      </c>
    </row>
    <row r="3" spans="1:64" ht="30" customHeight="1" x14ac:dyDescent="0.2">
      <c r="A3" s="45" t="s">
        <v>2</v>
      </c>
      <c r="B3" s="52" t="s">
        <v>16</v>
      </c>
      <c r="C3" s="89" t="s">
        <v>25</v>
      </c>
      <c r="D3" s="90"/>
      <c r="E3" s="88">
        <f ca="1">TODAY()</f>
        <v>44249</v>
      </c>
      <c r="F3" s="88"/>
    </row>
    <row r="4" spans="1:64" ht="30" customHeight="1" x14ac:dyDescent="0.2">
      <c r="A4" s="46" t="s">
        <v>3</v>
      </c>
      <c r="C4" s="89" t="s">
        <v>26</v>
      </c>
      <c r="D4" s="90"/>
      <c r="E4" s="7">
        <v>1</v>
      </c>
      <c r="I4" s="85">
        <f ca="1">I5</f>
        <v>44249</v>
      </c>
      <c r="J4" s="86"/>
      <c r="K4" s="86"/>
      <c r="L4" s="86"/>
      <c r="M4" s="86"/>
      <c r="N4" s="86"/>
      <c r="O4" s="87"/>
      <c r="P4" s="85">
        <f ca="1">P5</f>
        <v>44256</v>
      </c>
      <c r="Q4" s="86"/>
      <c r="R4" s="86"/>
      <c r="S4" s="86"/>
      <c r="T4" s="86"/>
      <c r="U4" s="86"/>
      <c r="V4" s="87"/>
      <c r="W4" s="85">
        <f ca="1">W5</f>
        <v>44263</v>
      </c>
      <c r="X4" s="86"/>
      <c r="Y4" s="86"/>
      <c r="Z4" s="86"/>
      <c r="AA4" s="86"/>
      <c r="AB4" s="86"/>
      <c r="AC4" s="87"/>
      <c r="AD4" s="85">
        <f ca="1">AD5</f>
        <v>44270</v>
      </c>
      <c r="AE4" s="86"/>
      <c r="AF4" s="86"/>
      <c r="AG4" s="86"/>
      <c r="AH4" s="86"/>
      <c r="AI4" s="86"/>
      <c r="AJ4" s="87"/>
      <c r="AK4" s="85">
        <f ca="1">AK5</f>
        <v>44277</v>
      </c>
      <c r="AL4" s="86"/>
      <c r="AM4" s="86"/>
      <c r="AN4" s="86"/>
      <c r="AO4" s="86"/>
      <c r="AP4" s="86"/>
      <c r="AQ4" s="87"/>
      <c r="AR4" s="85">
        <f ca="1">AR5</f>
        <v>44284</v>
      </c>
      <c r="AS4" s="86"/>
      <c r="AT4" s="86"/>
      <c r="AU4" s="86"/>
      <c r="AV4" s="86"/>
      <c r="AW4" s="86"/>
      <c r="AX4" s="87"/>
      <c r="AY4" s="85">
        <f ca="1">AY5</f>
        <v>44291</v>
      </c>
      <c r="AZ4" s="86"/>
      <c r="BA4" s="86"/>
      <c r="BB4" s="86"/>
      <c r="BC4" s="86"/>
      <c r="BD4" s="86"/>
      <c r="BE4" s="87"/>
      <c r="BF4" s="85">
        <f ca="1">BF5</f>
        <v>44298</v>
      </c>
      <c r="BG4" s="86"/>
      <c r="BH4" s="86"/>
      <c r="BI4" s="86"/>
      <c r="BJ4" s="86"/>
      <c r="BK4" s="86"/>
      <c r="BL4" s="87"/>
    </row>
    <row r="5" spans="1:64" ht="15" customHeight="1" x14ac:dyDescent="0.2">
      <c r="A5" s="46" t="s">
        <v>4</v>
      </c>
      <c r="B5" s="91"/>
      <c r="C5" s="91"/>
      <c r="D5" s="91"/>
      <c r="E5" s="91"/>
      <c r="F5" s="91"/>
      <c r="G5" s="91"/>
      <c r="I5" s="82">
        <f ca="1">Project_Start-WEEKDAY(Project_Start,1)+2+7*(Display_Week-1)</f>
        <v>44249</v>
      </c>
      <c r="J5" s="83">
        <f ca="1">I5+1</f>
        <v>44250</v>
      </c>
      <c r="K5" s="83">
        <f t="shared" ref="K5:AX5" ca="1" si="0">J5+1</f>
        <v>44251</v>
      </c>
      <c r="L5" s="83">
        <f t="shared" ca="1" si="0"/>
        <v>44252</v>
      </c>
      <c r="M5" s="83">
        <f t="shared" ca="1" si="0"/>
        <v>44253</v>
      </c>
      <c r="N5" s="83">
        <f t="shared" ca="1" si="0"/>
        <v>44254</v>
      </c>
      <c r="O5" s="84">
        <f t="shared" ca="1" si="0"/>
        <v>44255</v>
      </c>
      <c r="P5" s="82">
        <f ca="1">O5+1</f>
        <v>44256</v>
      </c>
      <c r="Q5" s="83">
        <f ca="1">P5+1</f>
        <v>44257</v>
      </c>
      <c r="R5" s="83">
        <f t="shared" ca="1" si="0"/>
        <v>44258</v>
      </c>
      <c r="S5" s="83">
        <f t="shared" ca="1" si="0"/>
        <v>44259</v>
      </c>
      <c r="T5" s="83">
        <f t="shared" ca="1" si="0"/>
        <v>44260</v>
      </c>
      <c r="U5" s="83">
        <f t="shared" ca="1" si="0"/>
        <v>44261</v>
      </c>
      <c r="V5" s="84">
        <f t="shared" ca="1" si="0"/>
        <v>44262</v>
      </c>
      <c r="W5" s="82">
        <f ca="1">V5+1</f>
        <v>44263</v>
      </c>
      <c r="X5" s="83">
        <f ca="1">W5+1</f>
        <v>44264</v>
      </c>
      <c r="Y5" s="83">
        <f t="shared" ca="1" si="0"/>
        <v>44265</v>
      </c>
      <c r="Z5" s="83">
        <f t="shared" ca="1" si="0"/>
        <v>44266</v>
      </c>
      <c r="AA5" s="83">
        <f t="shared" ca="1" si="0"/>
        <v>44267</v>
      </c>
      <c r="AB5" s="83">
        <f t="shared" ca="1" si="0"/>
        <v>44268</v>
      </c>
      <c r="AC5" s="84">
        <f t="shared" ca="1" si="0"/>
        <v>44269</v>
      </c>
      <c r="AD5" s="82">
        <f ca="1">AC5+1</f>
        <v>44270</v>
      </c>
      <c r="AE5" s="83">
        <f ca="1">AD5+1</f>
        <v>44271</v>
      </c>
      <c r="AF5" s="83">
        <f t="shared" ca="1" si="0"/>
        <v>44272</v>
      </c>
      <c r="AG5" s="83">
        <f t="shared" ca="1" si="0"/>
        <v>44273</v>
      </c>
      <c r="AH5" s="83">
        <f t="shared" ca="1" si="0"/>
        <v>44274</v>
      </c>
      <c r="AI5" s="83">
        <f t="shared" ca="1" si="0"/>
        <v>44275</v>
      </c>
      <c r="AJ5" s="84">
        <f t="shared" ca="1" si="0"/>
        <v>44276</v>
      </c>
      <c r="AK5" s="82">
        <f ca="1">AJ5+1</f>
        <v>44277</v>
      </c>
      <c r="AL5" s="83">
        <f ca="1">AK5+1</f>
        <v>44278</v>
      </c>
      <c r="AM5" s="83">
        <f t="shared" ca="1" si="0"/>
        <v>44279</v>
      </c>
      <c r="AN5" s="83">
        <f t="shared" ca="1" si="0"/>
        <v>44280</v>
      </c>
      <c r="AO5" s="83">
        <f t="shared" ca="1" si="0"/>
        <v>44281</v>
      </c>
      <c r="AP5" s="83">
        <f t="shared" ca="1" si="0"/>
        <v>44282</v>
      </c>
      <c r="AQ5" s="84">
        <f t="shared" ca="1" si="0"/>
        <v>44283</v>
      </c>
      <c r="AR5" s="82">
        <f ca="1">AQ5+1</f>
        <v>44284</v>
      </c>
      <c r="AS5" s="83">
        <f ca="1">AR5+1</f>
        <v>44285</v>
      </c>
      <c r="AT5" s="83">
        <f t="shared" ca="1" si="0"/>
        <v>44286</v>
      </c>
      <c r="AU5" s="83">
        <f t="shared" ca="1" si="0"/>
        <v>44287</v>
      </c>
      <c r="AV5" s="83">
        <f t="shared" ca="1" si="0"/>
        <v>44288</v>
      </c>
      <c r="AW5" s="83">
        <f t="shared" ca="1" si="0"/>
        <v>44289</v>
      </c>
      <c r="AX5" s="84">
        <f t="shared" ca="1" si="0"/>
        <v>44290</v>
      </c>
      <c r="AY5" s="82">
        <f ca="1">AX5+1</f>
        <v>44291</v>
      </c>
      <c r="AZ5" s="83">
        <f ca="1">AY5+1</f>
        <v>44292</v>
      </c>
      <c r="BA5" s="83">
        <f t="shared" ref="BA5:BE5" ca="1" si="1">AZ5+1</f>
        <v>44293</v>
      </c>
      <c r="BB5" s="83">
        <f t="shared" ca="1" si="1"/>
        <v>44294</v>
      </c>
      <c r="BC5" s="83">
        <f t="shared" ca="1" si="1"/>
        <v>44295</v>
      </c>
      <c r="BD5" s="83">
        <f t="shared" ca="1" si="1"/>
        <v>44296</v>
      </c>
      <c r="BE5" s="84">
        <f t="shared" ca="1" si="1"/>
        <v>44297</v>
      </c>
      <c r="BF5" s="82">
        <f ca="1">BE5+1</f>
        <v>44298</v>
      </c>
      <c r="BG5" s="83">
        <f ca="1">BF5+1</f>
        <v>44299</v>
      </c>
      <c r="BH5" s="83">
        <f t="shared" ref="BH5:BL5" ca="1" si="2">BG5+1</f>
        <v>44300</v>
      </c>
      <c r="BI5" s="83">
        <f t="shared" ca="1" si="2"/>
        <v>44301</v>
      </c>
      <c r="BJ5" s="83">
        <f t="shared" ca="1" si="2"/>
        <v>44302</v>
      </c>
      <c r="BK5" s="83">
        <f t="shared" ca="1" si="2"/>
        <v>44303</v>
      </c>
      <c r="BL5" s="84">
        <f t="shared" ca="1" si="2"/>
        <v>44304</v>
      </c>
    </row>
    <row r="6" spans="1:64" ht="30" customHeight="1" thickBot="1" x14ac:dyDescent="0.25">
      <c r="A6" s="46" t="s">
        <v>5</v>
      </c>
      <c r="B6" s="8" t="s">
        <v>17</v>
      </c>
      <c r="C6" s="9" t="s">
        <v>27</v>
      </c>
      <c r="D6" s="9" t="s">
        <v>28</v>
      </c>
      <c r="E6" s="9" t="s">
        <v>29</v>
      </c>
      <c r="F6" s="9" t="s">
        <v>31</v>
      </c>
      <c r="G6" s="9"/>
      <c r="H6" s="9" t="s">
        <v>32</v>
      </c>
      <c r="I6" s="10" t="str">
        <f t="shared" ref="I6" ca="1" si="3">LEFT(TEXT(I5,"ddd"),1)</f>
        <v>M</v>
      </c>
      <c r="J6" s="10" t="str">
        <f t="shared" ref="J6:AR6" ca="1" si="4">LEFT(TEXT(J5,"ddd"),1)</f>
        <v>T</v>
      </c>
      <c r="K6" s="10" t="str">
        <f t="shared" ca="1" si="4"/>
        <v>W</v>
      </c>
      <c r="L6" s="10" t="str">
        <f t="shared" ca="1" si="4"/>
        <v>T</v>
      </c>
      <c r="M6" s="10" t="str">
        <f t="shared" ca="1" si="4"/>
        <v>F</v>
      </c>
      <c r="N6" s="10" t="str">
        <f t="shared" ca="1" si="4"/>
        <v>S</v>
      </c>
      <c r="O6" s="10" t="str">
        <f t="shared" ca="1" si="4"/>
        <v>S</v>
      </c>
      <c r="P6" s="10" t="str">
        <f t="shared" ca="1" si="4"/>
        <v>M</v>
      </c>
      <c r="Q6" s="10" t="str">
        <f t="shared" ca="1" si="4"/>
        <v>T</v>
      </c>
      <c r="R6" s="10" t="str">
        <f t="shared" ca="1" si="4"/>
        <v>W</v>
      </c>
      <c r="S6" s="10" t="str">
        <f t="shared" ca="1" si="4"/>
        <v>T</v>
      </c>
      <c r="T6" s="10" t="str">
        <f t="shared" ca="1" si="4"/>
        <v>F</v>
      </c>
      <c r="U6" s="10" t="str">
        <f t="shared" ca="1" si="4"/>
        <v>S</v>
      </c>
      <c r="V6" s="10" t="str">
        <f t="shared" ca="1" si="4"/>
        <v>S</v>
      </c>
      <c r="W6" s="10" t="str">
        <f t="shared" ca="1" si="4"/>
        <v>M</v>
      </c>
      <c r="X6" s="10" t="str">
        <f t="shared" ca="1" si="4"/>
        <v>T</v>
      </c>
      <c r="Y6" s="10" t="str">
        <f t="shared" ca="1" si="4"/>
        <v>W</v>
      </c>
      <c r="Z6" s="10" t="str">
        <f t="shared" ca="1" si="4"/>
        <v>T</v>
      </c>
      <c r="AA6" s="10" t="str">
        <f t="shared" ca="1" si="4"/>
        <v>F</v>
      </c>
      <c r="AB6" s="10" t="str">
        <f t="shared" ca="1" si="4"/>
        <v>S</v>
      </c>
      <c r="AC6" s="10" t="str">
        <f t="shared" ca="1" si="4"/>
        <v>S</v>
      </c>
      <c r="AD6" s="10" t="str">
        <f t="shared" ca="1" si="4"/>
        <v>M</v>
      </c>
      <c r="AE6" s="10" t="str">
        <f t="shared" ca="1" si="4"/>
        <v>T</v>
      </c>
      <c r="AF6" s="10" t="str">
        <f t="shared" ca="1" si="4"/>
        <v>W</v>
      </c>
      <c r="AG6" s="10" t="str">
        <f t="shared" ca="1" si="4"/>
        <v>T</v>
      </c>
      <c r="AH6" s="10" t="str">
        <f t="shared" ca="1" si="4"/>
        <v>F</v>
      </c>
      <c r="AI6" s="10" t="str">
        <f t="shared" ca="1" si="4"/>
        <v>S</v>
      </c>
      <c r="AJ6" s="10" t="str">
        <f t="shared" ca="1" si="4"/>
        <v>S</v>
      </c>
      <c r="AK6" s="10" t="str">
        <f t="shared" ca="1" si="4"/>
        <v>M</v>
      </c>
      <c r="AL6" s="10" t="str">
        <f t="shared" ca="1" si="4"/>
        <v>T</v>
      </c>
      <c r="AM6" s="10" t="str">
        <f t="shared" ca="1" si="4"/>
        <v>W</v>
      </c>
      <c r="AN6" s="10" t="str">
        <f t="shared" ca="1" si="4"/>
        <v>T</v>
      </c>
      <c r="AO6" s="10" t="str">
        <f t="shared" ca="1" si="4"/>
        <v>F</v>
      </c>
      <c r="AP6" s="10" t="str">
        <f t="shared" ca="1" si="4"/>
        <v>S</v>
      </c>
      <c r="AQ6" s="10" t="str">
        <f t="shared" ca="1" si="4"/>
        <v>S</v>
      </c>
      <c r="AR6" s="10" t="str">
        <f t="shared" ca="1" si="4"/>
        <v>M</v>
      </c>
      <c r="AS6" s="10" t="str">
        <f t="shared" ref="AS6:BL6" ca="1" si="5">LEFT(TEXT(AS5,"ddd"),1)</f>
        <v>T</v>
      </c>
      <c r="AT6" s="10" t="str">
        <f t="shared" ca="1" si="5"/>
        <v>W</v>
      </c>
      <c r="AU6" s="10" t="str">
        <f t="shared" ca="1" si="5"/>
        <v>T</v>
      </c>
      <c r="AV6" s="10" t="str">
        <f t="shared" ca="1" si="5"/>
        <v>F</v>
      </c>
      <c r="AW6" s="10" t="str">
        <f t="shared" ca="1" si="5"/>
        <v>S</v>
      </c>
      <c r="AX6" s="10" t="str">
        <f t="shared" ca="1" si="5"/>
        <v>S</v>
      </c>
      <c r="AY6" s="10" t="str">
        <f t="shared" ca="1" si="5"/>
        <v>M</v>
      </c>
      <c r="AZ6" s="10" t="str">
        <f t="shared" ca="1" si="5"/>
        <v>T</v>
      </c>
      <c r="BA6" s="10" t="str">
        <f t="shared" ca="1" si="5"/>
        <v>W</v>
      </c>
      <c r="BB6" s="10" t="str">
        <f t="shared" ca="1" si="5"/>
        <v>T</v>
      </c>
      <c r="BC6" s="10" t="str">
        <f t="shared" ca="1" si="5"/>
        <v>F</v>
      </c>
      <c r="BD6" s="10" t="str">
        <f t="shared" ca="1" si="5"/>
        <v>S</v>
      </c>
      <c r="BE6" s="10" t="str">
        <f t="shared" ca="1" si="5"/>
        <v>S</v>
      </c>
      <c r="BF6" s="10" t="str">
        <f t="shared" ca="1" si="5"/>
        <v>M</v>
      </c>
      <c r="BG6" s="10" t="str">
        <f t="shared" ca="1" si="5"/>
        <v>T</v>
      </c>
      <c r="BH6" s="10" t="str">
        <f t="shared" ca="1" si="5"/>
        <v>W</v>
      </c>
      <c r="BI6" s="10" t="str">
        <f t="shared" ca="1" si="5"/>
        <v>T</v>
      </c>
      <c r="BJ6" s="10" t="str">
        <f t="shared" ca="1" si="5"/>
        <v>F</v>
      </c>
      <c r="BK6" s="10" t="str">
        <f t="shared" ca="1" si="5"/>
        <v>S</v>
      </c>
      <c r="BL6" s="10" t="str">
        <f t="shared" ca="1" si="5"/>
        <v>S</v>
      </c>
    </row>
    <row r="7" spans="1:64" ht="30" hidden="1" customHeight="1" thickBot="1" x14ac:dyDescent="0.25">
      <c r="A7" s="45" t="s">
        <v>6</v>
      </c>
      <c r="C7" s="49"/>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25">
      <c r="A8" s="46" t="s">
        <v>7</v>
      </c>
      <c r="B8" s="15" t="s">
        <v>48</v>
      </c>
      <c r="C8" s="53"/>
      <c r="D8" s="16"/>
      <c r="E8" s="67"/>
      <c r="F8" s="68"/>
      <c r="G8" s="14"/>
      <c r="H8" s="14" t="str">
        <f t="shared" ref="H8:H35"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25">
      <c r="A9" s="46" t="s">
        <v>8</v>
      </c>
      <c r="B9" s="62" t="s">
        <v>51</v>
      </c>
      <c r="C9" s="54" t="s">
        <v>50</v>
      </c>
      <c r="D9" s="17">
        <v>0.5</v>
      </c>
      <c r="E9" s="77">
        <f ca="1">Project_Start</f>
        <v>44249</v>
      </c>
      <c r="F9" s="77">
        <f ca="1">E9+3</f>
        <v>44252</v>
      </c>
      <c r="G9" s="14"/>
      <c r="H9" s="14">
        <f t="shared" ca="1" si="6"/>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25">
      <c r="A10" s="46" t="s">
        <v>9</v>
      </c>
      <c r="B10" s="62" t="s">
        <v>52</v>
      </c>
      <c r="C10" s="54" t="s">
        <v>49</v>
      </c>
      <c r="D10" s="17">
        <v>0.6</v>
      </c>
      <c r="E10" s="77">
        <f ca="1">F9</f>
        <v>44252</v>
      </c>
      <c r="F10" s="77">
        <f ca="1">E10+2</f>
        <v>44254</v>
      </c>
      <c r="G10" s="14"/>
      <c r="H10" s="14">
        <f t="shared" ca="1" si="6"/>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25">
      <c r="A11" s="45"/>
      <c r="B11" s="62" t="s">
        <v>20</v>
      </c>
      <c r="C11" s="54"/>
      <c r="D11" s="17">
        <v>0.5</v>
      </c>
      <c r="E11" s="77">
        <f ca="1">F10</f>
        <v>44254</v>
      </c>
      <c r="F11" s="77">
        <f ca="1">E11+4</f>
        <v>44258</v>
      </c>
      <c r="G11" s="14"/>
      <c r="H11" s="14">
        <f t="shared" ca="1" si="6"/>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25">
      <c r="A12" s="45"/>
      <c r="B12" s="62" t="s">
        <v>21</v>
      </c>
      <c r="C12" s="54"/>
      <c r="D12" s="17">
        <v>0.25</v>
      </c>
      <c r="E12" s="77">
        <f ca="1">F11</f>
        <v>44258</v>
      </c>
      <c r="F12" s="77">
        <f ca="1">E12+5</f>
        <v>44263</v>
      </c>
      <c r="G12" s="14"/>
      <c r="H12" s="14">
        <f t="shared" ca="1" si="6"/>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25">
      <c r="A13" s="45"/>
      <c r="B13" s="62" t="s">
        <v>22</v>
      </c>
      <c r="C13" s="54"/>
      <c r="D13" s="17"/>
      <c r="E13" s="77">
        <f ca="1">E10+1</f>
        <v>44253</v>
      </c>
      <c r="F13" s="77">
        <f ca="1">E13+2</f>
        <v>44255</v>
      </c>
      <c r="G13" s="14"/>
      <c r="H13" s="14">
        <f t="shared" ca="1" si="6"/>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25">
      <c r="A14" s="46" t="s">
        <v>10</v>
      </c>
      <c r="B14" s="18" t="s">
        <v>53</v>
      </c>
      <c r="C14" s="55"/>
      <c r="D14" s="19"/>
      <c r="E14" s="69"/>
      <c r="F14" s="70"/>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25">
      <c r="A15" s="46"/>
      <c r="B15" s="63" t="s">
        <v>54</v>
      </c>
      <c r="C15" s="56"/>
      <c r="D15" s="20">
        <v>0.5</v>
      </c>
      <c r="E15" s="78">
        <f ca="1">E13+1</f>
        <v>44254</v>
      </c>
      <c r="F15" s="78">
        <f ca="1">E15+4</f>
        <v>44258</v>
      </c>
      <c r="G15" s="14"/>
      <c r="H15" s="14">
        <f t="shared" ca="1" si="6"/>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25">
      <c r="A16" s="45"/>
      <c r="B16" s="63" t="s">
        <v>55</v>
      </c>
      <c r="C16" s="56"/>
      <c r="D16" s="20">
        <v>0.5</v>
      </c>
      <c r="E16" s="78">
        <f ca="1">E15+2</f>
        <v>44256</v>
      </c>
      <c r="F16" s="78">
        <f ca="1">E16+5</f>
        <v>44261</v>
      </c>
      <c r="G16" s="14"/>
      <c r="H16" s="14">
        <f t="shared" ca="1" si="6"/>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25">
      <c r="A17" s="45"/>
      <c r="B17" s="63" t="s">
        <v>56</v>
      </c>
      <c r="C17" s="56"/>
      <c r="D17" s="20"/>
      <c r="E17" s="78">
        <f ca="1">F16</f>
        <v>44261</v>
      </c>
      <c r="F17" s="78">
        <f ca="1">E17+3</f>
        <v>44264</v>
      </c>
      <c r="G17" s="14"/>
      <c r="H17" s="14">
        <f t="shared" ca="1" si="6"/>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25">
      <c r="A18" s="45"/>
      <c r="B18" s="63" t="s">
        <v>57</v>
      </c>
      <c r="C18" s="56"/>
      <c r="D18" s="20"/>
      <c r="E18" s="78">
        <f ca="1">E17</f>
        <v>44261</v>
      </c>
      <c r="F18" s="78">
        <f ca="1">E18+2</f>
        <v>44263</v>
      </c>
      <c r="G18" s="14"/>
      <c r="H18" s="14">
        <f t="shared" ca="1" si="6"/>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25">
      <c r="A19" s="45"/>
      <c r="B19" s="63" t="s">
        <v>58</v>
      </c>
      <c r="C19" s="56"/>
      <c r="D19" s="20"/>
      <c r="E19" s="78">
        <f ca="1">E17</f>
        <v>44261</v>
      </c>
      <c r="F19" s="78">
        <f ca="1">E19+3</f>
        <v>44264</v>
      </c>
      <c r="G19" s="14"/>
      <c r="H19" s="14">
        <f t="shared" ca="1" si="6"/>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25">
      <c r="A20" s="45"/>
      <c r="B20" s="63" t="s">
        <v>59</v>
      </c>
      <c r="C20" s="56"/>
      <c r="D20" s="20"/>
      <c r="E20" s="78">
        <f ca="1">E17</f>
        <v>44261</v>
      </c>
      <c r="F20" s="78">
        <f ca="1">E20+3</f>
        <v>44264</v>
      </c>
      <c r="G20" s="14"/>
      <c r="H20" s="14">
        <f t="shared" ca="1" si="6"/>
        <v>4</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25">
      <c r="A21" s="45"/>
      <c r="B21" s="63" t="s">
        <v>60</v>
      </c>
      <c r="C21" s="56"/>
      <c r="D21" s="20"/>
      <c r="E21" s="78">
        <f ca="1">E18</f>
        <v>44261</v>
      </c>
      <c r="F21" s="78">
        <f ca="1">E21+3</f>
        <v>44264</v>
      </c>
      <c r="G21" s="14"/>
      <c r="H21" s="14">
        <f t="shared" ca="1" si="6"/>
        <v>4</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25">
      <c r="A22" s="45" t="s">
        <v>11</v>
      </c>
      <c r="B22" s="21" t="s">
        <v>61</v>
      </c>
      <c r="C22" s="57"/>
      <c r="D22" s="22"/>
      <c r="E22" s="71"/>
      <c r="F22" s="72"/>
      <c r="G22" s="14"/>
      <c r="H22" s="14" t="str">
        <f t="shared" si="6"/>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25">
      <c r="A23" s="45"/>
      <c r="B23" s="64" t="s">
        <v>62</v>
      </c>
      <c r="C23" s="58"/>
      <c r="D23" s="23"/>
      <c r="E23" s="79">
        <f ca="1">E9+15</f>
        <v>44264</v>
      </c>
      <c r="F23" s="79">
        <f ca="1">E23+5</f>
        <v>44269</v>
      </c>
      <c r="G23" s="14"/>
      <c r="H23" s="14">
        <f t="shared" ca="1" si="6"/>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25">
      <c r="A24" s="45"/>
      <c r="B24" s="64" t="s">
        <v>63</v>
      </c>
      <c r="C24" s="58"/>
      <c r="D24" s="23"/>
      <c r="E24" s="79">
        <f ca="1">F23+1</f>
        <v>44270</v>
      </c>
      <c r="F24" s="79">
        <f ca="1">E24+4</f>
        <v>44274</v>
      </c>
      <c r="G24" s="14"/>
      <c r="H24" s="14">
        <f t="shared" ca="1"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25">
      <c r="A25" s="45"/>
      <c r="B25" s="64" t="s">
        <v>64</v>
      </c>
      <c r="C25" s="58"/>
      <c r="D25" s="23"/>
      <c r="E25" s="79">
        <f ca="1">E24+5</f>
        <v>44275</v>
      </c>
      <c r="F25" s="79">
        <f ca="1">E25+5</f>
        <v>44280</v>
      </c>
      <c r="G25" s="14"/>
      <c r="H25" s="14">
        <f t="shared" ca="1" si="6"/>
        <v>6</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25">
      <c r="A26" s="45"/>
      <c r="B26" s="64" t="s">
        <v>21</v>
      </c>
      <c r="C26" s="58"/>
      <c r="D26" s="23"/>
      <c r="E26" s="79">
        <f ca="1">F25+1</f>
        <v>44281</v>
      </c>
      <c r="F26" s="79">
        <f ca="1">E26+4</f>
        <v>44285</v>
      </c>
      <c r="G26" s="14"/>
      <c r="H26" s="14">
        <f t="shared" ca="1" si="6"/>
        <v>5</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25">
      <c r="A27" s="45"/>
      <c r="B27" s="64" t="s">
        <v>22</v>
      </c>
      <c r="C27" s="58"/>
      <c r="D27" s="23"/>
      <c r="E27" s="79">
        <f ca="1">E25</f>
        <v>44275</v>
      </c>
      <c r="F27" s="79">
        <f ca="1">E27+4</f>
        <v>44279</v>
      </c>
      <c r="G27" s="14"/>
      <c r="H27" s="14">
        <f t="shared" ca="1" si="6"/>
        <v>5</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25">
      <c r="A28" s="45" t="s">
        <v>11</v>
      </c>
      <c r="B28" s="24" t="s">
        <v>23</v>
      </c>
      <c r="C28" s="59"/>
      <c r="D28" s="25"/>
      <c r="E28" s="73"/>
      <c r="F28" s="74"/>
      <c r="G28" s="14"/>
      <c r="H28" s="14" t="str">
        <f t="shared" si="6"/>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25">
      <c r="A29" s="45"/>
      <c r="B29" s="65" t="s">
        <v>18</v>
      </c>
      <c r="C29" s="60"/>
      <c r="D29" s="26"/>
      <c r="E29" s="80" t="s">
        <v>30</v>
      </c>
      <c r="F29" s="80" t="s">
        <v>30</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25">
      <c r="A30" s="45"/>
      <c r="B30" s="65" t="s">
        <v>19</v>
      </c>
      <c r="C30" s="60"/>
      <c r="D30" s="26"/>
      <c r="E30" s="80" t="s">
        <v>30</v>
      </c>
      <c r="F30" s="80" t="s">
        <v>30</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25">
      <c r="A31" s="45"/>
      <c r="B31" s="65" t="s">
        <v>20</v>
      </c>
      <c r="C31" s="60"/>
      <c r="D31" s="26"/>
      <c r="E31" s="80" t="s">
        <v>30</v>
      </c>
      <c r="F31" s="80" t="s">
        <v>30</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25">
      <c r="A32" s="45"/>
      <c r="B32" s="65" t="s">
        <v>21</v>
      </c>
      <c r="C32" s="60"/>
      <c r="D32" s="26"/>
      <c r="E32" s="80" t="s">
        <v>30</v>
      </c>
      <c r="F32" s="80" t="s">
        <v>30</v>
      </c>
      <c r="G32" s="14"/>
      <c r="H32" s="14" t="e">
        <f t="shared" si="6"/>
        <v>#VALUE!</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25">
      <c r="A33" s="45"/>
      <c r="B33" s="65" t="s">
        <v>22</v>
      </c>
      <c r="C33" s="60"/>
      <c r="D33" s="26"/>
      <c r="E33" s="80" t="s">
        <v>30</v>
      </c>
      <c r="F33" s="80" t="s">
        <v>30</v>
      </c>
      <c r="G33" s="14"/>
      <c r="H33" s="14" t="e">
        <f t="shared" si="6"/>
        <v>#VALUE!</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25">
      <c r="A34" s="45" t="s">
        <v>12</v>
      </c>
      <c r="B34" s="66"/>
      <c r="C34" s="61"/>
      <c r="D34" s="13"/>
      <c r="E34" s="81"/>
      <c r="F34" s="81"/>
      <c r="G34" s="14"/>
      <c r="H34" s="14" t="str">
        <f t="shared" si="6"/>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25">
      <c r="A35" s="46" t="s">
        <v>13</v>
      </c>
      <c r="B35" s="27" t="s">
        <v>24</v>
      </c>
      <c r="C35" s="28"/>
      <c r="D35" s="29"/>
      <c r="E35" s="75"/>
      <c r="F35" s="76"/>
      <c r="G35" s="30"/>
      <c r="H35" s="30" t="str">
        <f t="shared" si="6"/>
        <v/>
      </c>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row>
    <row r="36" spans="1:64" ht="30" customHeight="1" x14ac:dyDescent="0.2">
      <c r="G36" s="6"/>
    </row>
    <row r="37" spans="1:64" ht="30" customHeight="1" x14ac:dyDescent="0.2">
      <c r="C37" s="11"/>
      <c r="F37" s="47"/>
    </row>
    <row r="38" spans="1:64" ht="30" customHeight="1" x14ac:dyDescent="0.2">
      <c r="C38" s="12"/>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8 D21:D35">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8 I21:BL35">
    <cfRule type="expression" dxfId="8" priority="41">
      <formula>AND(TODAY()&gt;=I$5,TODAY()&lt;J$5)</formula>
    </cfRule>
  </conditionalFormatting>
  <conditionalFormatting sqref="I7:BL18 I21:BL35">
    <cfRule type="expression" dxfId="7" priority="35">
      <formula>AND(task_start&lt;=I$5,ROUNDDOWN((task_end-task_start+1)*task_progress,0)+task_start-1&gt;=I$5)</formula>
    </cfRule>
    <cfRule type="expression" dxfId="6" priority="36" stopIfTrue="1">
      <formula>AND(task_end&gt;=I$5,task_start&lt;J$5)</formula>
    </cfRule>
  </conditionalFormatting>
  <conditionalFormatting sqref="D19">
    <cfRule type="dataBar" priority="5">
      <dataBar>
        <cfvo type="num" val="0"/>
        <cfvo type="num" val="1"/>
        <color theme="0" tint="-0.249977111117893"/>
      </dataBar>
      <extLst>
        <ext xmlns:x14="http://schemas.microsoft.com/office/spreadsheetml/2009/9/main" uri="{B025F937-C7B1-47D3-B67F-A62EFF666E3E}">
          <x14:id>{A5AD4030-B441-4E4F-9745-1711BB4B9E1C}</x14:id>
        </ext>
      </extLst>
    </cfRule>
  </conditionalFormatting>
  <conditionalFormatting sqref="I19:BL19">
    <cfRule type="expression" dxfId="5" priority="8">
      <formula>AND(TODAY()&gt;=I$5,TODAY()&lt;J$5)</formula>
    </cfRule>
  </conditionalFormatting>
  <conditionalFormatting sqref="I19:BL19">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20">
    <cfRule type="dataBar" priority="1">
      <dataBar>
        <cfvo type="num" val="0"/>
        <cfvo type="num" val="1"/>
        <color theme="0" tint="-0.249977111117893"/>
      </dataBar>
      <extLst>
        <ext xmlns:x14="http://schemas.microsoft.com/office/spreadsheetml/2009/9/main" uri="{B025F937-C7B1-47D3-B67F-A62EFF666E3E}">
          <x14:id>{26C8DE19-0E2F-9E43-98BB-C3B6521C1CEB}</x14:id>
        </ext>
      </extLst>
    </cfRule>
  </conditionalFormatting>
  <conditionalFormatting sqref="I20:BL20">
    <cfRule type="expression" dxfId="2" priority="4">
      <formula>AND(TODAY()&gt;=I$5,TODAY()&lt;J$5)</formula>
    </cfRule>
  </conditionalFormatting>
  <conditionalFormatting sqref="I20:BL20">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F18 F24:F25 E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D7:D18 D21:D35</xm:sqref>
        </x14:conditionalFormatting>
        <x14:conditionalFormatting xmlns:xm="http://schemas.microsoft.com/office/excel/2006/main">
          <x14:cfRule type="dataBar" id="{A5AD4030-B441-4E4F-9745-1711BB4B9E1C}">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26C8DE19-0E2F-9E43-98BB-C3B6521C1CEB}">
            <x14:dataBar minLength="0" maxLength="100" gradient="0">
              <x14:cfvo type="num">
                <xm:f>0</xm:f>
              </x14:cfvo>
              <x14:cfvo type="num">
                <xm:f>1</xm:f>
              </x14:cfvo>
              <x14:negativeFillColor rgb="FFFF0000"/>
              <x14:axisColor rgb="FF000000"/>
            </x14:dataBar>
          </x14:cfRule>
          <xm:sqref>D20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x14ac:dyDescent="0.2"/>
  <cols>
    <col min="1" max="1" width="87.1640625" style="35" customWidth="1"/>
    <col min="2" max="16384" width="9.1640625" style="2"/>
  </cols>
  <sheetData>
    <row r="1" spans="1:2" ht="46.5" customHeight="1" x14ac:dyDescent="0.2"/>
    <row r="2" spans="1:2" s="37" customFormat="1" ht="16" x14ac:dyDescent="0.2">
      <c r="A2" s="36" t="s">
        <v>33</v>
      </c>
      <c r="B2" s="36"/>
    </row>
    <row r="3" spans="1:2" s="41" customFormat="1" ht="27" customHeight="1" x14ac:dyDescent="0.2">
      <c r="A3" s="42" t="s">
        <v>34</v>
      </c>
      <c r="B3" s="42"/>
    </row>
    <row r="4" spans="1:2" s="38" customFormat="1" ht="26" x14ac:dyDescent="0.3">
      <c r="A4" s="39" t="s">
        <v>35</v>
      </c>
    </row>
    <row r="5" spans="1:2" ht="74" customHeight="1" x14ac:dyDescent="0.2">
      <c r="A5" s="40" t="s">
        <v>36</v>
      </c>
    </row>
    <row r="6" spans="1:2" ht="26.25" customHeight="1" x14ac:dyDescent="0.2">
      <c r="A6" s="39" t="s">
        <v>37</v>
      </c>
    </row>
    <row r="7" spans="1:2" s="35" customFormat="1" ht="205" customHeight="1" x14ac:dyDescent="0.2">
      <c r="A7" s="44" t="s">
        <v>38</v>
      </c>
    </row>
    <row r="8" spans="1:2" s="38" customFormat="1" ht="26" x14ac:dyDescent="0.3">
      <c r="A8" s="39" t="s">
        <v>39</v>
      </c>
    </row>
    <row r="9" spans="1:2" ht="63" customHeight="1" x14ac:dyDescent="0.2">
      <c r="A9" s="40" t="s">
        <v>40</v>
      </c>
    </row>
    <row r="10" spans="1:2" s="35" customFormat="1" ht="28" customHeight="1" x14ac:dyDescent="0.2">
      <c r="A10" s="43" t="s">
        <v>41</v>
      </c>
    </row>
    <row r="11" spans="1:2" s="38" customFormat="1" ht="26" x14ac:dyDescent="0.3">
      <c r="A11" s="39" t="s">
        <v>42</v>
      </c>
    </row>
    <row r="12" spans="1:2" ht="33.75" customHeight="1" x14ac:dyDescent="0.2">
      <c r="A12" s="40" t="s">
        <v>43</v>
      </c>
    </row>
    <row r="13" spans="1:2" s="35" customFormat="1" ht="28" customHeight="1" x14ac:dyDescent="0.2">
      <c r="A13" s="43" t="s">
        <v>44</v>
      </c>
    </row>
    <row r="14" spans="1:2" s="38" customFormat="1" ht="26" x14ac:dyDescent="0.3">
      <c r="A14" s="39" t="s">
        <v>45</v>
      </c>
    </row>
    <row r="15" spans="1:2" ht="75" customHeight="1" x14ac:dyDescent="0.2">
      <c r="A15" s="40" t="s">
        <v>46</v>
      </c>
    </row>
    <row r="16" spans="1:2" ht="81.75" customHeight="1" x14ac:dyDescent="0.2">
      <c r="A16" s="40" t="s">
        <v>47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2021-02-22T12:27:12Z</dcterms:modified>
</cp:coreProperties>
</file>