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filterPrivacy="1"/>
  <xr:revisionPtr revIDLastSave="0" documentId="13_ncr:1_{CB1A6E5F-ADDC-9C4E-9518-982AD081565F}" xr6:coauthVersionLast="47" xr6:coauthVersionMax="47" xr10:uidLastSave="{00000000-0000-0000-0000-000000000000}"/>
  <bookViews>
    <workbookView xWindow="0" yWindow="500" windowWidth="28800" windowHeight="17500" activeTab="2" xr2:uid="{00000000-000D-0000-FFFF-FFFF00000000}"/>
  </bookViews>
  <sheets>
    <sheet name="Problem 1" sheetId="1" r:id="rId1"/>
    <sheet name="Problem 2" sheetId="3" r:id="rId2"/>
    <sheet name="Problem 3" sheetId="5" r:id="rId3"/>
    <sheet name="Q1 &amp; 3" sheetId="8" r:id="rId4"/>
    <sheet name="Q2 &amp; 4" sheetId="9" r:id="rId5"/>
  </sheets>
  <definedNames>
    <definedName name="solver_eng" localSheetId="2" hidden="1">1</definedName>
    <definedName name="solver_lin" localSheetId="2" hidden="1">2</definedName>
    <definedName name="solver_neg" localSheetId="2" hidden="1">1</definedName>
    <definedName name="solver_num" localSheetId="2" hidden="1">0</definedName>
    <definedName name="solver_opt" localSheetId="2" hidden="1">'Problem 3'!$H$33</definedName>
    <definedName name="solver_typ" localSheetId="2" hidden="1">1</definedName>
    <definedName name="solver_val" localSheetId="2" hidden="1">0</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4" i="5" l="1"/>
  <c r="H43" i="5"/>
  <c r="L35" i="3"/>
  <c r="L34" i="3"/>
  <c r="G31" i="3"/>
  <c r="G30" i="3"/>
  <c r="G29" i="3"/>
  <c r="F31" i="3"/>
  <c r="F30" i="3"/>
  <c r="F29" i="3"/>
  <c r="E31" i="3"/>
  <c r="E30" i="3"/>
  <c r="E29" i="3"/>
  <c r="D31" i="3"/>
  <c r="D30" i="3"/>
  <c r="D29" i="3"/>
  <c r="L18" i="3"/>
  <c r="L17" i="3"/>
  <c r="G14" i="3"/>
  <c r="G13" i="3"/>
  <c r="G12" i="3"/>
  <c r="F14" i="3"/>
  <c r="F13" i="3"/>
  <c r="F12" i="3"/>
  <c r="E14" i="3"/>
  <c r="E13" i="3"/>
  <c r="E12" i="3"/>
  <c r="D14" i="3"/>
  <c r="D13" i="3"/>
  <c r="D12" i="3"/>
</calcChain>
</file>

<file path=xl/sharedStrings.xml><?xml version="1.0" encoding="utf-8"?>
<sst xmlns="http://schemas.openxmlformats.org/spreadsheetml/2006/main" count="158" uniqueCount="91">
  <si>
    <t xml:space="preserve">https://insight.kellogg.northwestern.edu/article/how-a-good-analytics-strategy-can-become-the-victim-of-its-own-success </t>
  </si>
  <si>
    <t>Explain in 250 words or less the key points of the article "How a Good Analytics Strategy Can Become the Victim of Its Own Success", found here:</t>
  </si>
  <si>
    <t>&lt;== Type your answer here</t>
  </si>
  <si>
    <t>30 points</t>
  </si>
  <si>
    <t>Mail + mail</t>
  </si>
  <si>
    <t>Mail + email</t>
  </si>
  <si>
    <t>Mail only</t>
  </si>
  <si>
    <t>Customers contacted</t>
  </si>
  <si>
    <t>Response Rate</t>
  </si>
  <si>
    <t>Responders</t>
  </si>
  <si>
    <t xml:space="preserve"> = Determine what these values should be</t>
  </si>
  <si>
    <t>Profit per responder, before contact costs</t>
  </si>
  <si>
    <t>Cost per contact: mail</t>
  </si>
  <si>
    <t>Cost per contact: email</t>
  </si>
  <si>
    <t>Profit before contact cost</t>
  </si>
  <si>
    <t>Contact cost</t>
  </si>
  <si>
    <t xml:space="preserve">Contact method </t>
  </si>
  <si>
    <t>Net profit</t>
  </si>
  <si>
    <t>Q1: Which of the contact methods listed will generate the most net profit? (10 pts)</t>
  </si>
  <si>
    <t>We are launching a marketing campaign in which we randomly sample customers who are eligible to receive mail as well as email. We've decided to contact 10,000 customers with a single mail piece, a different 10,000 with a mail piece followed by an email, and a different 10,000 with a mail piece followed by another mail piece.</t>
  </si>
  <si>
    <t>Q3: Which of the contact methods listed will generate the most net profit? (10 pts)</t>
  </si>
  <si>
    <t>Suppose that the profit per responder was $200 instead of $100, but contact costs remained the same.</t>
  </si>
  <si>
    <t>Complete the calculations and answer the questions below.</t>
  </si>
  <si>
    <t>Note that Net Profit = Profit before contact cost - Contact cost.</t>
  </si>
  <si>
    <t>Reading comprehension</t>
  </si>
  <si>
    <t>Observation #</t>
  </si>
  <si>
    <t>Defects per year</t>
  </si>
  <si>
    <t>Part (1)</t>
  </si>
  <si>
    <t>Part (2)</t>
  </si>
  <si>
    <t>F</t>
  </si>
  <si>
    <t>Machine 1 (model A)</t>
  </si>
  <si>
    <t>Machine 2 (model B)</t>
  </si>
  <si>
    <t>Q3: What is the equation of the regression line for machine 1? Use x for "Maintenance per month (person minutes)" and y for "Defects per year", and round off your coefficients to 2 decimal places (e.g., y=0.87x-65.23) (5 pts)</t>
  </si>
  <si>
    <t>Q4: What is the equation of the regression line for machine 2? Use x for "Maintenance per month (person minutes)" and y for "Defects per year", and round your coefficients to 2 decimal places (e.g., y=0.87x-65.23) (5 pts)</t>
  </si>
  <si>
    <t>Q5: Create a scatter chart for machine 1, and add a linear trendline. For the trendline, display the equation on chart and the R-squared value on chart. If the equation isn't the same as Q3 (except possibly for rounding off the coefficients), you did something wrong. What is the equation of the trendline (when you write the equation, round the coefficients to 2 decimal places)? (3 pts)</t>
  </si>
  <si>
    <t>machine 1</t>
  </si>
  <si>
    <t>Suppose that each defect has the following costs:</t>
  </si>
  <si>
    <t>machine 2</t>
  </si>
  <si>
    <t>Q12: If you were given an additional 60 person minutes (i.e., 1 person hour) of maintenance per month, and your goal was to save defect costs, would you recommend more maintenance for machine 1 or 2? (enter 1 or 2) (9 pts)</t>
  </si>
  <si>
    <t>Q6: Create a scatter chart for machine 2, and add a linear trendline. For the trendline, display the equation on chart and the R-squared value on chart. If the equation isn't the same as Q4 (except possibly for rounding off the coefficients), you did something wrong. What is the equation of the trendline (when you write the equation, round the coefficients to 2 decimal places)? (3 pts)</t>
  </si>
  <si>
    <t>Q10: What is the expected cost savings per year (in terms of fewer defects) for each additional person-minute of mainenance on machine 1? (7 pts)</t>
  </si>
  <si>
    <t>Q11: What is the expected cost savings per year (in terms of fewer defects) for each additional person-minute of mainenance on machine 2? (7 pts)</t>
  </si>
  <si>
    <t>Q8: How many fewer defects per year do we expect to get from machine 2 for each additional person-minute of maintenance per month? (5 points)</t>
  </si>
  <si>
    <t>Q7: How many fewer defects per year do we expect to get from machine 1 for each additional person-minute of maintenance per month? (5 points)</t>
  </si>
  <si>
    <t>Q5</t>
  </si>
  <si>
    <t>Q6</t>
  </si>
  <si>
    <t>10 points</t>
  </si>
  <si>
    <t>60 points</t>
  </si>
  <si>
    <t>Q1: Use the data analysis add-in and perform a regression for machine 1. Do you see any problems that make this model completely unusable? (Enter Yes/No) (3 pts)</t>
  </si>
  <si>
    <t>Q2: Use the data analysis add-in and perform a regression for machine 2. Do you see any problems that make this model completely unusable? (Enter Yes/No) (3 pts)</t>
  </si>
  <si>
    <t>Q9: If we had to cut maintenance for machine 1 by 27 minutes, how many more defects (round to nearest whole number) would we expect in the next year? (5 points)</t>
  </si>
  <si>
    <t>Q4: What is the net profit amount for the contact method in Q3? (5 pts)</t>
  </si>
  <si>
    <t>Q2: What is the net profit amount for the contact method in Q1? (5 pts)</t>
  </si>
  <si>
    <t>Preventive Maintenance per month (person minutes)</t>
  </si>
  <si>
    <t>We have two heavy duty machines, each a different model, in our factory. Our concern at this time is quality not quantity. We are reviewing preventive maintenance data that the vendor has collected from many customers (including us) to help us understand the degree to which routine maintenance affects defects produced by these models.</t>
  </si>
  <si>
    <t>No</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</si>
  <si>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</si>
  <si>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</si>
  <si>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</si>
  <si>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</si>
  <si>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</si>
  <si>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</si>
  <si>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</si>
  <si>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</si>
  <si>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</si>
  <si>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</si>
  <si>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</si>
  <si>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</si>
  <si>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</si>
  <si>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</si>
  <si>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</si>
  <si>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</si>
  <si>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</si>
  <si>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</si>
  <si>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</si>
  <si>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</si>
  <si>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</si>
  <si>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</si>
  <si>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</si>
  <si>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y= -1.92x + 222.68</t>
  </si>
  <si>
    <t>y= -0.37x + 106.43</t>
  </si>
  <si>
    <t>Machine 1 equation = y= -0.37x + 106.42</t>
  </si>
  <si>
    <t>y = -0.37(x-27) + 106.42 [Replacing x by (x-27)]</t>
  </si>
  <si>
    <t xml:space="preserve"> y = -0.037x + 9.99   ~ 10</t>
  </si>
  <si>
    <t>Machine 2 : Slope = 1.92 and each defect cost = $800 hence it is 1.92*800</t>
  </si>
  <si>
    <t>Machine 1 : Slope = 0.37 and each defect cost = $1,750 hence it is 0.37*1,750</t>
  </si>
  <si>
    <t>y= -1.93x + 222.68</t>
  </si>
  <si>
    <t>The article "How a Good Analytics Strategy Can Become the Victim of Its Own Success" investigates the conflicting scenario in which an analytics strategy's pure success may eventually lead to its demise, as well as the importance of taking a balanced approach to data analytics in decision-making. The article underlines the significance of constantly developing and evaluating analytics models to account for data uncertainty, as well as thinking about future consequences and focusing on specific difficulties.
To develop a great model The relationship between variables in data analysis is essential in making better business decisions. Understanding how various variables connect to one another allows organizations to uncover patterns, trends, and correlations that provide useful insights. 
Furthermore, paying attention to minor limitations is believed critical to preventing biases in the analytics model from growing into larger issues. For example, there may be smaller constraints that top executives do not consider, yet they are the ones that can make a significant difference and cause the model to be biased in minor percentages. However, if this is overlooked and not addressed as quickly as possible, it could lead to much more significant difficulties. The article underlines the need of human judgment and creativity alongside data-driven insights, warning against relying too much on analytics at the expense of intuition and expertise. 
Finally, the main conclusion emphasizes the need of implementing analytics into the larger organizational structure and decision-making processes, such that it complements rather than replaces human decision-making.</t>
  </si>
  <si>
    <t>Because the savings value was higher before adding 60 persons, there were even more savings after adding 60 people.</t>
  </si>
  <si>
    <t>Applied Regression</t>
  </si>
  <si>
    <t>Applied Incrementality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</si>
</sst>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8" x14ac:knownFonts="1">
    <font>
      <sz val="11"/>
      <color theme="1"/>
      <name val="Calibri"/>
      <family val="2"/>
      <scheme val="minor"/>
    </font>
    <font>
      <sz val="11"/>
      <color theme="1"/>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
      <b/>
      <sz val="11"/>
      <color theme="1"/>
      <name val="Calibri"/>
      <family val="2"/>
      <scheme val="minor"/>
    </font>
    <font>
      <b/>
      <sz val="14"/>
      <color theme="1"/>
      <name val="Calibri (Body)"/>
    </font>
  </fonts>
  <fills count="4">
    <fill>
      <patternFill patternType="none"/>
    </fill>
    <fill>
      <patternFill patternType="gray125"/>
    </fill>
    <fill>
      <patternFill patternType="solid">
        <fgColor rgb="FFFFFFCC"/>
        <bgColor indexed="64"/>
      </patternFill>
    </fill>
    <fill>
      <patternFill patternType="solid">
        <fgColor theme="4" tint="0.79998168889431442"/>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37">
    <xf numFmtId="0" fontId="0" fillId="0" borderId="0" xfId="0"/>
    <xf numFmtId="0" fontId="2" fillId="0" borderId="0" xfId="4"/>
    <xf numFmtId="0" fontId="0" fillId="0" borderId="1" xfId="0" applyBorder="1" applyAlignment="1">
      <alignment wrapText="1"/>
    </xf>
    <xf numFmtId="0" fontId="3" fillId="0" borderId="0" xfId="0" applyFont="1" applyAlignment="1">
      <alignment vertical="center"/>
    </xf>
    <xf numFmtId="164" fontId="0" fillId="2" borderId="2" xfId="1" applyNumberFormat="1" applyFont="1" applyFill="1" applyBorder="1"/>
    <xf numFmtId="0" fontId="0" fillId="0" borderId="0" xfId="0" quotePrefix="1"/>
    <xf numFmtId="0" fontId="0" fillId="0" borderId="2" xfId="0" applyBorder="1" applyAlignment="1">
      <alignment horizontal="center" vertical="center" wrapText="1"/>
    </xf>
    <xf numFmtId="0" fontId="0" fillId="0" borderId="2" xfId="0" applyBorder="1"/>
    <xf numFmtId="10" fontId="0" fillId="0" borderId="2" xfId="3" applyNumberFormat="1" applyFont="1" applyBorder="1"/>
    <xf numFmtId="165" fontId="0" fillId="0" borderId="2" xfId="2" applyNumberFormat="1" applyFont="1" applyBorder="1" applyAlignment="1">
      <alignment vertical="center"/>
    </xf>
    <xf numFmtId="44" fontId="0" fillId="0" borderId="2" xfId="2" applyFont="1" applyBorder="1"/>
    <xf numFmtId="165" fontId="0" fillId="2" borderId="2" xfId="2" applyNumberFormat="1" applyFont="1" applyFill="1" applyBorder="1"/>
    <xf numFmtId="0" fontId="0" fillId="3" borderId="2" xfId="0" applyFill="1" applyBorder="1" applyAlignment="1">
      <alignment horizontal="center" vertical="center" wrapText="1"/>
    </xf>
    <xf numFmtId="0" fontId="0" fillId="0" borderId="1" xfId="0" applyBorder="1"/>
    <xf numFmtId="165" fontId="0" fillId="0" borderId="1" xfId="2" applyNumberFormat="1" applyFont="1" applyBorder="1"/>
    <xf numFmtId="0" fontId="0" fillId="0" borderId="3" xfId="0" applyBorder="1"/>
    <xf numFmtId="0" fontId="0" fillId="0" borderId="2" xfId="0" applyBorder="1" applyAlignment="1">
      <alignment horizontal="center"/>
    </xf>
    <xf numFmtId="0" fontId="0" fillId="0" borderId="1" xfId="0"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1" xfId="0" applyBorder="1" applyAlignment="1">
      <alignment horizontal="right"/>
    </xf>
    <xf numFmtId="164" fontId="0" fillId="0" borderId="6" xfId="1" applyNumberFormat="1" applyFont="1" applyBorder="1" applyAlignment="1">
      <alignment horizontal="center" vertical="center"/>
    </xf>
    <xf numFmtId="44" fontId="0" fillId="0" borderId="6" xfId="0" applyNumberFormat="1" applyBorder="1" applyAlignment="1">
      <alignment horizontal="center" vertical="center"/>
    </xf>
    <xf numFmtId="165" fontId="0" fillId="0" borderId="2" xfId="2" applyNumberFormat="1" applyFont="1" applyBorder="1"/>
    <xf numFmtId="0" fontId="4" fillId="0" borderId="0" xfId="0" applyFont="1" applyAlignment="1">
      <alignment vertical="center"/>
    </xf>
    <xf numFmtId="0" fontId="0" fillId="0" borderId="7" xfId="0" applyBorder="1"/>
    <xf numFmtId="0" fontId="5" fillId="0" borderId="8" xfId="0" applyFont="1" applyBorder="1" applyAlignment="1">
      <alignment horizontal="center"/>
    </xf>
    <xf numFmtId="0" fontId="5" fillId="0" borderId="8" xfId="0" applyFont="1" applyBorder="1" applyAlignment="1">
      <alignment horizontal="centerContinuous"/>
    </xf>
    <xf numFmtId="0" fontId="6" fillId="0" borderId="0" xfId="0" applyFont="1"/>
    <xf numFmtId="0" fontId="7" fillId="0" borderId="0" xfId="0" applyFont="1"/>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2" xfId="0"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per year Machine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3'!$C$7</c:f>
              <c:strCache>
                <c:ptCount val="1"/>
                <c:pt idx="0">
                  <c:v>Defects per year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43139960629921259"/>
                  <c:y val="3.733522892971712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3'!$B$8:$B$27</c:f>
              <c:numCache>
                <c:formatCode>General</c:formatCode>
                <c:ptCount val="20"/>
                <c:pt idx="0">
                  <c:v>78</c:v>
                </c:pt>
                <c:pt idx="1">
                  <c:v>64</c:v>
                </c:pt>
                <c:pt idx="2">
                  <c:v>32</c:v>
                </c:pt>
                <c:pt idx="3">
                  <c:v>10</c:v>
                </c:pt>
                <c:pt idx="4">
                  <c:v>56</c:v>
                </c:pt>
                <c:pt idx="5">
                  <c:v>5</c:v>
                </c:pt>
                <c:pt idx="6">
                  <c:v>79</c:v>
                </c:pt>
                <c:pt idx="7">
                  <c:v>86</c:v>
                </c:pt>
                <c:pt idx="8">
                  <c:v>77</c:v>
                </c:pt>
                <c:pt idx="9">
                  <c:v>68</c:v>
                </c:pt>
                <c:pt idx="10">
                  <c:v>76</c:v>
                </c:pt>
                <c:pt idx="11">
                  <c:v>27</c:v>
                </c:pt>
                <c:pt idx="12">
                  <c:v>86</c:v>
                </c:pt>
                <c:pt idx="13">
                  <c:v>98</c:v>
                </c:pt>
                <c:pt idx="14">
                  <c:v>86</c:v>
                </c:pt>
                <c:pt idx="15">
                  <c:v>2</c:v>
                </c:pt>
                <c:pt idx="16">
                  <c:v>34</c:v>
                </c:pt>
                <c:pt idx="17">
                  <c:v>46</c:v>
                </c:pt>
                <c:pt idx="18">
                  <c:v>99</c:v>
                </c:pt>
                <c:pt idx="19">
                  <c:v>61</c:v>
                </c:pt>
              </c:numCache>
            </c:numRef>
          </c:xVal>
          <c:yVal>
            <c:numRef>
              <c:f>'Problem 3'!$C$8:$C$27</c:f>
              <c:numCache>
                <c:formatCode>General</c:formatCode>
                <c:ptCount val="20"/>
                <c:pt idx="0">
                  <c:v>68</c:v>
                </c:pt>
                <c:pt idx="1">
                  <c:v>71</c:v>
                </c:pt>
                <c:pt idx="2">
                  <c:v>95</c:v>
                </c:pt>
                <c:pt idx="3">
                  <c:v>112</c:v>
                </c:pt>
                <c:pt idx="4">
                  <c:v>79</c:v>
                </c:pt>
                <c:pt idx="5">
                  <c:v>105</c:v>
                </c:pt>
                <c:pt idx="6">
                  <c:v>84</c:v>
                </c:pt>
                <c:pt idx="7">
                  <c:v>72</c:v>
                </c:pt>
                <c:pt idx="8">
                  <c:v>89</c:v>
                </c:pt>
                <c:pt idx="9">
                  <c:v>91</c:v>
                </c:pt>
                <c:pt idx="10">
                  <c:v>65</c:v>
                </c:pt>
                <c:pt idx="11">
                  <c:v>93</c:v>
                </c:pt>
                <c:pt idx="12">
                  <c:v>70</c:v>
                </c:pt>
                <c:pt idx="13">
                  <c:v>70</c:v>
                </c:pt>
                <c:pt idx="14">
                  <c:v>84</c:v>
                </c:pt>
                <c:pt idx="15">
                  <c:v>108</c:v>
                </c:pt>
                <c:pt idx="16">
                  <c:v>86</c:v>
                </c:pt>
                <c:pt idx="17">
                  <c:v>94</c:v>
                </c:pt>
                <c:pt idx="18">
                  <c:v>78</c:v>
                </c:pt>
                <c:pt idx="19">
                  <c:v>80</c:v>
                </c:pt>
              </c:numCache>
            </c:numRef>
          </c:yVal>
          <c:smooth val="0"/>
          <c:extLst>
            <c:ext xmlns:c16="http://schemas.microsoft.com/office/drawing/2014/chart" uri="{C3380CC4-5D6E-409C-BE32-E72D297353CC}">
              <c16:uniqueId val="{00000000-934F-594A-8C81-04E7B6A86066}"/>
            </c:ext>
          </c:extLst>
        </c:ser>
        <c:dLbls>
          <c:showLegendKey val="0"/>
          <c:showVal val="0"/>
          <c:showCatName val="0"/>
          <c:showSerName val="0"/>
          <c:showPercent val="0"/>
          <c:showBubbleSize val="0"/>
        </c:dLbls>
        <c:axId val="1951360896"/>
        <c:axId val="1805473072"/>
      </c:scatterChart>
      <c:valAx>
        <c:axId val="1951360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473072"/>
        <c:crosses val="autoZero"/>
        <c:crossBetween val="midCat"/>
      </c:valAx>
      <c:valAx>
        <c:axId val="180547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360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per year machine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3'!$G$7</c:f>
              <c:strCache>
                <c:ptCount val="1"/>
                <c:pt idx="0">
                  <c:v>Defects per year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5193412073490814"/>
                  <c:y val="-0.2072127442403033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3'!$F$8:$F$27</c:f>
              <c:numCache>
                <c:formatCode>General</c:formatCode>
                <c:ptCount val="20"/>
                <c:pt idx="0">
                  <c:v>76</c:v>
                </c:pt>
                <c:pt idx="1">
                  <c:v>26</c:v>
                </c:pt>
                <c:pt idx="2">
                  <c:v>11</c:v>
                </c:pt>
                <c:pt idx="3">
                  <c:v>59</c:v>
                </c:pt>
                <c:pt idx="4">
                  <c:v>31</c:v>
                </c:pt>
                <c:pt idx="5">
                  <c:v>34</c:v>
                </c:pt>
                <c:pt idx="6">
                  <c:v>90</c:v>
                </c:pt>
                <c:pt idx="7">
                  <c:v>34</c:v>
                </c:pt>
                <c:pt idx="8">
                  <c:v>72</c:v>
                </c:pt>
                <c:pt idx="9">
                  <c:v>41</c:v>
                </c:pt>
                <c:pt idx="10">
                  <c:v>17</c:v>
                </c:pt>
                <c:pt idx="11">
                  <c:v>16</c:v>
                </c:pt>
                <c:pt idx="12">
                  <c:v>58</c:v>
                </c:pt>
                <c:pt idx="13">
                  <c:v>64</c:v>
                </c:pt>
                <c:pt idx="14">
                  <c:v>91</c:v>
                </c:pt>
                <c:pt idx="15">
                  <c:v>34</c:v>
                </c:pt>
                <c:pt idx="16">
                  <c:v>34</c:v>
                </c:pt>
                <c:pt idx="17">
                  <c:v>20</c:v>
                </c:pt>
                <c:pt idx="18">
                  <c:v>39</c:v>
                </c:pt>
                <c:pt idx="19">
                  <c:v>56</c:v>
                </c:pt>
              </c:numCache>
            </c:numRef>
          </c:xVal>
          <c:yVal>
            <c:numRef>
              <c:f>'Problem 3'!$G$8:$G$27</c:f>
              <c:numCache>
                <c:formatCode>General</c:formatCode>
                <c:ptCount val="20"/>
                <c:pt idx="0">
                  <c:v>51</c:v>
                </c:pt>
                <c:pt idx="1">
                  <c:v>159</c:v>
                </c:pt>
                <c:pt idx="2">
                  <c:v>182</c:v>
                </c:pt>
                <c:pt idx="3">
                  <c:v>124</c:v>
                </c:pt>
                <c:pt idx="4">
                  <c:v>173</c:v>
                </c:pt>
                <c:pt idx="5">
                  <c:v>168</c:v>
                </c:pt>
                <c:pt idx="6">
                  <c:v>46</c:v>
                </c:pt>
                <c:pt idx="7">
                  <c:v>155</c:v>
                </c:pt>
                <c:pt idx="8">
                  <c:v>80</c:v>
                </c:pt>
                <c:pt idx="9">
                  <c:v>163</c:v>
                </c:pt>
                <c:pt idx="10">
                  <c:v>181</c:v>
                </c:pt>
                <c:pt idx="11">
                  <c:v>192</c:v>
                </c:pt>
                <c:pt idx="12">
                  <c:v>86</c:v>
                </c:pt>
                <c:pt idx="13">
                  <c:v>123</c:v>
                </c:pt>
                <c:pt idx="14">
                  <c:v>65</c:v>
                </c:pt>
                <c:pt idx="15">
                  <c:v>168</c:v>
                </c:pt>
                <c:pt idx="16">
                  <c:v>180</c:v>
                </c:pt>
                <c:pt idx="17">
                  <c:v>201</c:v>
                </c:pt>
                <c:pt idx="18">
                  <c:v>128</c:v>
                </c:pt>
                <c:pt idx="19">
                  <c:v>90</c:v>
                </c:pt>
              </c:numCache>
            </c:numRef>
          </c:yVal>
          <c:smooth val="0"/>
          <c:extLst>
            <c:ext xmlns:c16="http://schemas.microsoft.com/office/drawing/2014/chart" uri="{C3380CC4-5D6E-409C-BE32-E72D297353CC}">
              <c16:uniqueId val="{00000000-4B3D-3F4C-8140-3C1C1C0B0EBE}"/>
            </c:ext>
          </c:extLst>
        </c:ser>
        <c:dLbls>
          <c:showLegendKey val="0"/>
          <c:showVal val="0"/>
          <c:showCatName val="0"/>
          <c:showSerName val="0"/>
          <c:showPercent val="0"/>
          <c:showBubbleSize val="0"/>
        </c:dLbls>
        <c:axId val="101312047"/>
        <c:axId val="1996885984"/>
      </c:scatterChart>
      <c:valAx>
        <c:axId val="1013120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85984"/>
        <c:crosses val="autoZero"/>
        <c:crossBetween val="midCat"/>
      </c:valAx>
      <c:valAx>
        <c:axId val="199688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12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133350</xdr:colOff>
      <xdr:row>19</xdr:row>
      <xdr:rowOff>57150</xdr:rowOff>
    </xdr:from>
    <xdr:to>
      <xdr:col>20</xdr:col>
      <xdr:colOff>355600</xdr:colOff>
      <xdr:row>30</xdr:row>
      <xdr:rowOff>304800</xdr:rowOff>
    </xdr:to>
    <xdr:graphicFrame macro="">
      <xdr:nvGraphicFramePr>
        <xdr:cNvPr id="4" name="Chart 3">
          <a:extLst>
            <a:ext uri="{FF2B5EF4-FFF2-40B4-BE49-F238E27FC236}">
              <a16:creationId xmlns:a16="http://schemas.microsoft.com/office/drawing/2014/main" id="{ECE1313C-D75E-3847-7E60-BAABF5B6D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184150</xdr:colOff>
      <xdr:row>31</xdr:row>
      <xdr:rowOff>133350</xdr:rowOff>
    </xdr:from>
    <xdr:to>
      <xdr:col>20</xdr:col>
      <xdr:colOff>431800</xdr:colOff>
      <xdr:row>34</xdr:row>
      <xdr:rowOff>266700</xdr:rowOff>
    </xdr:to>
    <xdr:graphicFrame macro="">
      <xdr:nvGraphicFramePr>
        <xdr:cNvPr id="5" name="Chart 4">
          <a:extLst>
            <a:ext uri="{FF2B5EF4-FFF2-40B4-BE49-F238E27FC236}">
              <a16:creationId xmlns:a16="http://schemas.microsoft.com/office/drawing/2014/main" id="{CF0EB15C-F125-E8F8-4AF0-07E968DDB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sight.kellogg.northwestern.edu/article/how-a-good-analytics-strategy-can-become-the-victim-of-its-own-succes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showGridLines="0" workbookViewId="0">
      <selection activeCell="A31" sqref="A31"/>
    </sheetView>
  </sheetViews>
  <sheetFormatPr baseColWidth="10" defaultColWidth="8.83203125" defaultRowHeight="15" x14ac:dyDescent="0.2"/>
  <cols>
    <col min="1" max="1" width="123.1640625" customWidth="1"/>
  </cols>
  <sheetData>
    <row r="1" spans="1:2" x14ac:dyDescent="0.2">
      <c r="A1" s="29" t="s">
        <v>24</v>
      </c>
    </row>
    <row r="2" spans="1:2" x14ac:dyDescent="0.2">
      <c r="A2" t="s">
        <v>46</v>
      </c>
    </row>
    <row r="4" spans="1:2" x14ac:dyDescent="0.2">
      <c r="A4" t="s">
        <v>1</v>
      </c>
    </row>
    <row r="5" spans="1:2" x14ac:dyDescent="0.2">
      <c r="A5" s="1" t="s">
        <v>0</v>
      </c>
    </row>
    <row r="6" spans="1:2" ht="16" thickBot="1" x14ac:dyDescent="0.25"/>
    <row r="7" spans="1:2" ht="160.5" customHeight="1" thickTop="1" thickBot="1" x14ac:dyDescent="0.25">
      <c r="A7" s="2" t="s">
        <v>87</v>
      </c>
      <c r="B7" s="3" t="s">
        <v>2</v>
      </c>
    </row>
    <row r="8" spans="1:2" ht="16" thickTop="1" x14ac:dyDescent="0.2"/>
  </sheetData>
  <hyperlinks>
    <hyperlink ref="A5" r:id="rId1" xr:uid="{1AC63606-4075-48A2-8FD8-FFBC2A9E6B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24BB2-4479-42FE-AFE2-29E809901BBE}">
  <dimension ref="A1:M37"/>
  <sheetViews>
    <sheetView showGridLines="0" workbookViewId="0">
      <selection activeCell="D3" sqref="D3"/>
    </sheetView>
  </sheetViews>
  <sheetFormatPr baseColWidth="10" defaultColWidth="8.83203125" defaultRowHeight="15" x14ac:dyDescent="0.2"/>
  <cols>
    <col min="1" max="1" width="11.5" customWidth="1"/>
    <col min="2" max="2" width="11.1640625" customWidth="1"/>
    <col min="3" max="3" width="10.33203125" customWidth="1"/>
    <col min="4" max="4" width="11.83203125" customWidth="1"/>
    <col min="5" max="5" width="12.6640625" customWidth="1"/>
    <col min="6" max="6" width="11.5" customWidth="1"/>
    <col min="7" max="7" width="11.1640625" customWidth="1"/>
    <col min="12" max="12" width="14.33203125" customWidth="1"/>
    <col min="13" max="13" width="23.6640625" bestFit="1" customWidth="1"/>
  </cols>
  <sheetData>
    <row r="1" spans="1:9" x14ac:dyDescent="0.2">
      <c r="A1" s="29" t="s">
        <v>90</v>
      </c>
    </row>
    <row r="2" spans="1:9" x14ac:dyDescent="0.2">
      <c r="A2" t="s">
        <v>3</v>
      </c>
    </row>
    <row r="4" spans="1:9" ht="47" customHeight="1" x14ac:dyDescent="0.2">
      <c r="A4" s="34" t="s">
        <v>19</v>
      </c>
      <c r="B4" s="34"/>
      <c r="C4" s="34"/>
      <c r="D4" s="34"/>
      <c r="E4" s="34"/>
      <c r="F4" s="34"/>
      <c r="G4" s="34"/>
      <c r="H4" s="34"/>
      <c r="I4" s="34"/>
    </row>
    <row r="5" spans="1:9" x14ac:dyDescent="0.2">
      <c r="A5" s="15"/>
      <c r="B5" s="15"/>
      <c r="C5" s="15"/>
      <c r="D5" s="15"/>
      <c r="E5" s="15"/>
      <c r="F5" s="15"/>
      <c r="G5" s="15"/>
      <c r="H5" s="15"/>
      <c r="I5" s="15"/>
    </row>
    <row r="6" spans="1:9" x14ac:dyDescent="0.2">
      <c r="A6" t="s">
        <v>27</v>
      </c>
    </row>
    <row r="8" spans="1:9" x14ac:dyDescent="0.2">
      <c r="A8" t="s">
        <v>22</v>
      </c>
    </row>
    <row r="9" spans="1:9" x14ac:dyDescent="0.2">
      <c r="A9" t="s">
        <v>23</v>
      </c>
    </row>
    <row r="11" spans="1:9" ht="32" x14ac:dyDescent="0.2">
      <c r="A11" s="12" t="s">
        <v>16</v>
      </c>
      <c r="B11" s="12" t="s">
        <v>7</v>
      </c>
      <c r="C11" s="12" t="s">
        <v>8</v>
      </c>
      <c r="D11" s="12" t="s">
        <v>9</v>
      </c>
      <c r="E11" s="12" t="s">
        <v>14</v>
      </c>
      <c r="F11" s="12" t="s">
        <v>15</v>
      </c>
      <c r="G11" s="12" t="s">
        <v>17</v>
      </c>
    </row>
    <row r="12" spans="1:9" x14ac:dyDescent="0.2">
      <c r="A12" s="7" t="s">
        <v>4</v>
      </c>
      <c r="B12" s="4">
        <v>10000</v>
      </c>
      <c r="C12" s="8">
        <v>0.04</v>
      </c>
      <c r="D12" s="4">
        <f>B12*C12</f>
        <v>400</v>
      </c>
      <c r="E12" s="11">
        <f>D12*C16</f>
        <v>40000</v>
      </c>
      <c r="F12" s="11">
        <f>(C17+C17)*B12</f>
        <v>40000</v>
      </c>
      <c r="G12" s="11">
        <f>E12-F12</f>
        <v>0</v>
      </c>
    </row>
    <row r="13" spans="1:9" x14ac:dyDescent="0.2">
      <c r="A13" s="7" t="s">
        <v>5</v>
      </c>
      <c r="B13" s="4">
        <v>10000</v>
      </c>
      <c r="C13" s="8">
        <v>0.03</v>
      </c>
      <c r="D13" s="4">
        <f>B13*C13</f>
        <v>300</v>
      </c>
      <c r="E13" s="11">
        <f>D13*C16</f>
        <v>30000</v>
      </c>
      <c r="F13" s="11">
        <f>(C17+C18)*B13</f>
        <v>20500</v>
      </c>
      <c r="G13" s="11">
        <f>E13-F13</f>
        <v>9500</v>
      </c>
    </row>
    <row r="14" spans="1:9" x14ac:dyDescent="0.2">
      <c r="A14" s="7" t="s">
        <v>6</v>
      </c>
      <c r="B14" s="4">
        <v>10000</v>
      </c>
      <c r="C14" s="8">
        <v>0.02</v>
      </c>
      <c r="D14" s="4">
        <f>B14*C14</f>
        <v>200</v>
      </c>
      <c r="E14" s="11">
        <f>D14*C16</f>
        <v>20000</v>
      </c>
      <c r="F14" s="11">
        <f>C17*B14</f>
        <v>20000</v>
      </c>
      <c r="G14" s="11">
        <f>E14-F14</f>
        <v>0</v>
      </c>
    </row>
    <row r="16" spans="1:9" ht="28.5" customHeight="1" thickBot="1" x14ac:dyDescent="0.25">
      <c r="A16" s="34" t="s">
        <v>11</v>
      </c>
      <c r="B16" s="34"/>
      <c r="C16" s="9">
        <v>100</v>
      </c>
    </row>
    <row r="17" spans="1:13" ht="17" thickTop="1" thickBot="1" x14ac:dyDescent="0.25">
      <c r="A17" s="34" t="s">
        <v>12</v>
      </c>
      <c r="B17" s="34"/>
      <c r="C17" s="10">
        <v>2</v>
      </c>
      <c r="E17" s="18" t="s">
        <v>18</v>
      </c>
      <c r="F17" s="19"/>
      <c r="G17" s="19"/>
      <c r="H17" s="19"/>
      <c r="I17" s="19"/>
      <c r="J17" s="19"/>
      <c r="K17" s="20"/>
      <c r="L17" s="21" t="str">
        <f>A13</f>
        <v>Mail + email</v>
      </c>
      <c r="M17" s="3" t="s">
        <v>2</v>
      </c>
    </row>
    <row r="18" spans="1:13" ht="17" thickTop="1" thickBot="1" x14ac:dyDescent="0.25">
      <c r="A18" s="34" t="s">
        <v>13</v>
      </c>
      <c r="B18" s="34"/>
      <c r="C18" s="10">
        <v>0.05</v>
      </c>
      <c r="E18" s="18" t="s">
        <v>52</v>
      </c>
      <c r="F18" s="19"/>
      <c r="G18" s="19"/>
      <c r="H18" s="19"/>
      <c r="I18" s="19"/>
      <c r="J18" s="19"/>
      <c r="K18" s="20"/>
      <c r="L18" s="14">
        <f>G13</f>
        <v>9500</v>
      </c>
      <c r="M18" s="3" t="s">
        <v>2</v>
      </c>
    </row>
    <row r="19" spans="1:13" ht="16" thickTop="1" x14ac:dyDescent="0.2"/>
    <row r="20" spans="1:13" x14ac:dyDescent="0.2">
      <c r="A20" s="4"/>
      <c r="B20" s="5" t="s">
        <v>10</v>
      </c>
    </row>
    <row r="22" spans="1:13" x14ac:dyDescent="0.2">
      <c r="A22" s="15"/>
      <c r="B22" s="15"/>
      <c r="C22" s="15"/>
      <c r="D22" s="15"/>
      <c r="E22" s="15"/>
      <c r="F22" s="15"/>
      <c r="G22" s="15"/>
      <c r="H22" s="15"/>
      <c r="I22" s="15"/>
    </row>
    <row r="23" spans="1:13" x14ac:dyDescent="0.2">
      <c r="A23" t="s">
        <v>28</v>
      </c>
    </row>
    <row r="25" spans="1:13" x14ac:dyDescent="0.2">
      <c r="A25" t="s">
        <v>21</v>
      </c>
    </row>
    <row r="26" spans="1:13" x14ac:dyDescent="0.2">
      <c r="A26" t="s">
        <v>22</v>
      </c>
    </row>
    <row r="28" spans="1:13" ht="32" x14ac:dyDescent="0.2">
      <c r="A28" s="12" t="s">
        <v>16</v>
      </c>
      <c r="B28" s="12" t="s">
        <v>7</v>
      </c>
      <c r="C28" s="12" t="s">
        <v>8</v>
      </c>
      <c r="D28" s="12" t="s">
        <v>9</v>
      </c>
      <c r="E28" s="12" t="s">
        <v>14</v>
      </c>
      <c r="F28" s="12" t="s">
        <v>15</v>
      </c>
      <c r="G28" s="12" t="s">
        <v>17</v>
      </c>
    </row>
    <row r="29" spans="1:13" x14ac:dyDescent="0.2">
      <c r="A29" s="7" t="s">
        <v>4</v>
      </c>
      <c r="B29" s="4">
        <v>10000</v>
      </c>
      <c r="C29" s="8">
        <v>0.04</v>
      </c>
      <c r="D29" s="4">
        <f>B29*C29</f>
        <v>400</v>
      </c>
      <c r="E29" s="11">
        <f>D29*C33</f>
        <v>80000</v>
      </c>
      <c r="F29" s="11">
        <f>(C34+C34)*B29</f>
        <v>40000</v>
      </c>
      <c r="G29" s="11">
        <f>E29-F29</f>
        <v>40000</v>
      </c>
    </row>
    <row r="30" spans="1:13" x14ac:dyDescent="0.2">
      <c r="A30" s="7" t="s">
        <v>5</v>
      </c>
      <c r="B30" s="4">
        <v>10000</v>
      </c>
      <c r="C30" s="8">
        <v>0.03</v>
      </c>
      <c r="D30" s="4">
        <f>B30*C30</f>
        <v>300</v>
      </c>
      <c r="E30" s="11">
        <f>D30*C33</f>
        <v>60000</v>
      </c>
      <c r="F30" s="11">
        <f>(C34+C35)*B30</f>
        <v>20500</v>
      </c>
      <c r="G30" s="11">
        <f>E30-F30</f>
        <v>39500</v>
      </c>
    </row>
    <row r="31" spans="1:13" x14ac:dyDescent="0.2">
      <c r="A31" s="7" t="s">
        <v>6</v>
      </c>
      <c r="B31" s="4">
        <v>10000</v>
      </c>
      <c r="C31" s="8">
        <v>0.02</v>
      </c>
      <c r="D31" s="4">
        <f>B31*C31</f>
        <v>200</v>
      </c>
      <c r="E31" s="11">
        <f>D31*C33</f>
        <v>40000</v>
      </c>
      <c r="F31" s="11">
        <f>C34*B31</f>
        <v>20000</v>
      </c>
      <c r="G31" s="11">
        <f>E31-F31</f>
        <v>20000</v>
      </c>
    </row>
    <row r="33" spans="1:13" ht="16" thickBot="1" x14ac:dyDescent="0.25">
      <c r="A33" s="34" t="s">
        <v>11</v>
      </c>
      <c r="B33" s="34"/>
      <c r="C33" s="9">
        <v>200</v>
      </c>
    </row>
    <row r="34" spans="1:13" ht="17" thickTop="1" thickBot="1" x14ac:dyDescent="0.25">
      <c r="A34" s="34" t="s">
        <v>12</v>
      </c>
      <c r="B34" s="34"/>
      <c r="C34" s="10">
        <v>2</v>
      </c>
      <c r="E34" s="18" t="s">
        <v>20</v>
      </c>
      <c r="F34" s="19"/>
      <c r="G34" s="19"/>
      <c r="H34" s="19"/>
      <c r="I34" s="19"/>
      <c r="J34" s="19"/>
      <c r="K34" s="20"/>
      <c r="L34" s="13" t="str">
        <f>A29</f>
        <v>Mail + mail</v>
      </c>
      <c r="M34" s="3" t="s">
        <v>2</v>
      </c>
    </row>
    <row r="35" spans="1:13" ht="17" thickTop="1" thickBot="1" x14ac:dyDescent="0.25">
      <c r="A35" s="34" t="s">
        <v>13</v>
      </c>
      <c r="B35" s="34"/>
      <c r="C35" s="10">
        <v>0.05</v>
      </c>
      <c r="E35" s="18" t="s">
        <v>51</v>
      </c>
      <c r="F35" s="19"/>
      <c r="G35" s="19"/>
      <c r="H35" s="19"/>
      <c r="I35" s="19"/>
      <c r="J35" s="19"/>
      <c r="K35" s="20"/>
      <c r="L35" s="14">
        <f>G29</f>
        <v>40000</v>
      </c>
      <c r="M35" s="3" t="s">
        <v>2</v>
      </c>
    </row>
    <row r="36" spans="1:13" ht="16" thickTop="1" x14ac:dyDescent="0.2"/>
    <row r="37" spans="1:13" x14ac:dyDescent="0.2">
      <c r="A37" s="4"/>
      <c r="B37" s="5" t="s">
        <v>10</v>
      </c>
    </row>
  </sheetData>
  <mergeCells count="7">
    <mergeCell ref="A35:B35"/>
    <mergeCell ref="A16:B16"/>
    <mergeCell ref="A17:B17"/>
    <mergeCell ref="A18:B18"/>
    <mergeCell ref="A4:I4"/>
    <mergeCell ref="A33:B33"/>
    <mergeCell ref="A34: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CC65-4FBB-4959-98F6-E1D7F1CBD7BD}">
  <dimension ref="A1:M46"/>
  <sheetViews>
    <sheetView showGridLines="0" tabSelected="1" workbookViewId="0">
      <selection activeCell="A4" sqref="A4:G4"/>
    </sheetView>
  </sheetViews>
  <sheetFormatPr baseColWidth="10" defaultColWidth="8.83203125" defaultRowHeight="15" x14ac:dyDescent="0.2"/>
  <cols>
    <col min="1" max="1" width="11.1640625" customWidth="1"/>
    <col min="2" max="2" width="11.6640625" bestFit="1" customWidth="1"/>
    <col min="3" max="3" width="11.5" customWidth="1"/>
    <col min="4" max="4" width="1.6640625" customWidth="1"/>
    <col min="5" max="5" width="11.1640625" customWidth="1"/>
    <col min="6" max="6" width="11.6640625" bestFit="1" customWidth="1"/>
    <col min="7" max="7" width="11.5" customWidth="1"/>
    <col min="8" max="8" width="15.33203125" customWidth="1"/>
    <col min="9" max="9" width="6" customWidth="1"/>
    <col min="11" max="11" width="6.5" customWidth="1"/>
    <col min="12" max="12" width="37.5" customWidth="1"/>
  </cols>
  <sheetData>
    <row r="1" spans="1:9" x14ac:dyDescent="0.2">
      <c r="A1" s="29" t="s">
        <v>89</v>
      </c>
    </row>
    <row r="2" spans="1:9" x14ac:dyDescent="0.2">
      <c r="A2" t="s">
        <v>47</v>
      </c>
    </row>
    <row r="3" spans="1:9" x14ac:dyDescent="0.2">
      <c r="I3" s="29"/>
    </row>
    <row r="4" spans="1:9" ht="72" customHeight="1" x14ac:dyDescent="0.2">
      <c r="A4" s="35" t="s">
        <v>54</v>
      </c>
      <c r="B4" s="35"/>
      <c r="C4" s="35"/>
      <c r="D4" s="35"/>
      <c r="E4" s="35"/>
      <c r="F4" s="35"/>
      <c r="G4" s="35"/>
      <c r="I4" s="29"/>
    </row>
    <row r="6" spans="1:9" x14ac:dyDescent="0.2">
      <c r="A6" s="36" t="s">
        <v>30</v>
      </c>
      <c r="B6" s="36"/>
      <c r="C6" s="36"/>
      <c r="E6" s="36" t="s">
        <v>31</v>
      </c>
      <c r="F6" s="36"/>
      <c r="G6" s="36"/>
    </row>
    <row r="7" spans="1:9" ht="80" x14ac:dyDescent="0.2">
      <c r="A7" s="6" t="s">
        <v>25</v>
      </c>
      <c r="B7" s="6" t="s">
        <v>53</v>
      </c>
      <c r="C7" s="6" t="s">
        <v>26</v>
      </c>
      <c r="E7" s="6" t="s">
        <v>25</v>
      </c>
      <c r="F7" s="6" t="s">
        <v>53</v>
      </c>
      <c r="G7" s="6" t="s">
        <v>26</v>
      </c>
    </row>
    <row r="8" spans="1:9" x14ac:dyDescent="0.2">
      <c r="A8" s="16">
        <v>1</v>
      </c>
      <c r="B8" s="7">
        <v>78</v>
      </c>
      <c r="C8" s="7">
        <v>68</v>
      </c>
      <c r="E8" s="16">
        <v>1</v>
      </c>
      <c r="F8" s="7">
        <v>76</v>
      </c>
      <c r="G8" s="7">
        <v>51</v>
      </c>
    </row>
    <row r="9" spans="1:9" x14ac:dyDescent="0.2">
      <c r="A9" s="16">
        <v>2</v>
      </c>
      <c r="B9" s="7">
        <v>64</v>
      </c>
      <c r="C9" s="7">
        <v>71</v>
      </c>
      <c r="E9" s="16">
        <v>2</v>
      </c>
      <c r="F9" s="7">
        <v>26</v>
      </c>
      <c r="G9" s="7">
        <v>159</v>
      </c>
    </row>
    <row r="10" spans="1:9" x14ac:dyDescent="0.2">
      <c r="A10" s="16">
        <v>3</v>
      </c>
      <c r="B10" s="7">
        <v>32</v>
      </c>
      <c r="C10" s="7">
        <v>95</v>
      </c>
      <c r="E10" s="16">
        <v>3</v>
      </c>
      <c r="F10" s="7">
        <v>11</v>
      </c>
      <c r="G10" s="7">
        <v>182</v>
      </c>
    </row>
    <row r="11" spans="1:9" x14ac:dyDescent="0.2">
      <c r="A11" s="16">
        <v>4</v>
      </c>
      <c r="B11" s="7">
        <v>10</v>
      </c>
      <c r="C11" s="7">
        <v>112</v>
      </c>
      <c r="E11" s="16">
        <v>4</v>
      </c>
      <c r="F11" s="7">
        <v>59</v>
      </c>
      <c r="G11" s="7">
        <v>124</v>
      </c>
    </row>
    <row r="12" spans="1:9" x14ac:dyDescent="0.2">
      <c r="A12" s="16">
        <v>5</v>
      </c>
      <c r="B12" s="7">
        <v>56</v>
      </c>
      <c r="C12" s="7">
        <v>79</v>
      </c>
      <c r="E12" s="16">
        <v>5</v>
      </c>
      <c r="F12" s="7">
        <v>31</v>
      </c>
      <c r="G12" s="7">
        <v>173</v>
      </c>
    </row>
    <row r="13" spans="1:9" x14ac:dyDescent="0.2">
      <c r="A13" s="16">
        <v>6</v>
      </c>
      <c r="B13" s="7">
        <v>5</v>
      </c>
      <c r="C13" s="7">
        <v>105</v>
      </c>
      <c r="E13" s="16">
        <v>6</v>
      </c>
      <c r="F13" s="7">
        <v>34</v>
      </c>
      <c r="G13" s="7">
        <v>168</v>
      </c>
      <c r="I13" s="29"/>
    </row>
    <row r="14" spans="1:9" x14ac:dyDescent="0.2">
      <c r="A14" s="16">
        <v>7</v>
      </c>
      <c r="B14" s="7">
        <v>79</v>
      </c>
      <c r="C14" s="7">
        <v>84</v>
      </c>
      <c r="E14" s="16">
        <v>7</v>
      </c>
      <c r="F14" s="7">
        <v>90</v>
      </c>
      <c r="G14" s="7">
        <v>46</v>
      </c>
    </row>
    <row r="15" spans="1:9" x14ac:dyDescent="0.2">
      <c r="A15" s="16">
        <v>8</v>
      </c>
      <c r="B15" s="7">
        <v>86</v>
      </c>
      <c r="C15" s="7">
        <v>72</v>
      </c>
      <c r="E15" s="16">
        <v>8</v>
      </c>
      <c r="F15" s="7">
        <v>34</v>
      </c>
      <c r="G15" s="7">
        <v>155</v>
      </c>
    </row>
    <row r="16" spans="1:9" x14ac:dyDescent="0.2">
      <c r="A16" s="16">
        <v>9</v>
      </c>
      <c r="B16" s="7">
        <v>77</v>
      </c>
      <c r="C16" s="7">
        <v>89</v>
      </c>
      <c r="E16" s="16">
        <v>9</v>
      </c>
      <c r="F16" s="7">
        <v>72</v>
      </c>
      <c r="G16" s="7">
        <v>80</v>
      </c>
    </row>
    <row r="17" spans="1:13" x14ac:dyDescent="0.2">
      <c r="A17" s="16">
        <v>10</v>
      </c>
      <c r="B17" s="7">
        <v>68</v>
      </c>
      <c r="C17" s="7">
        <v>91</v>
      </c>
      <c r="E17" s="16">
        <v>10</v>
      </c>
      <c r="F17" s="7">
        <v>41</v>
      </c>
      <c r="G17" s="7">
        <v>163</v>
      </c>
    </row>
    <row r="18" spans="1:13" x14ac:dyDescent="0.2">
      <c r="A18" s="16">
        <v>11</v>
      </c>
      <c r="B18" s="7">
        <v>76</v>
      </c>
      <c r="C18" s="7">
        <v>65</v>
      </c>
      <c r="E18" s="16">
        <v>11</v>
      </c>
      <c r="F18" s="7">
        <v>17</v>
      </c>
      <c r="G18" s="7">
        <v>181</v>
      </c>
    </row>
    <row r="19" spans="1:13" x14ac:dyDescent="0.2">
      <c r="A19" s="16">
        <v>12</v>
      </c>
      <c r="B19" s="7">
        <v>27</v>
      </c>
      <c r="C19" s="7">
        <v>93</v>
      </c>
      <c r="E19" s="16">
        <v>12</v>
      </c>
      <c r="F19" s="7">
        <v>16</v>
      </c>
      <c r="G19" s="7">
        <v>192</v>
      </c>
    </row>
    <row r="20" spans="1:13" x14ac:dyDescent="0.2">
      <c r="A20" s="16">
        <v>13</v>
      </c>
      <c r="B20" s="7">
        <v>86</v>
      </c>
      <c r="C20" s="7">
        <v>70</v>
      </c>
      <c r="E20" s="16">
        <v>13</v>
      </c>
      <c r="F20" s="7">
        <v>58</v>
      </c>
      <c r="G20" s="7">
        <v>86</v>
      </c>
      <c r="M20" s="29" t="s">
        <v>44</v>
      </c>
    </row>
    <row r="21" spans="1:13" x14ac:dyDescent="0.2">
      <c r="A21" s="16">
        <v>14</v>
      </c>
      <c r="B21" s="7">
        <v>98</v>
      </c>
      <c r="C21" s="7">
        <v>70</v>
      </c>
      <c r="E21" s="16">
        <v>14</v>
      </c>
      <c r="F21" s="7">
        <v>64</v>
      </c>
      <c r="G21" s="7">
        <v>123</v>
      </c>
    </row>
    <row r="22" spans="1:13" x14ac:dyDescent="0.2">
      <c r="A22" s="16">
        <v>15</v>
      </c>
      <c r="B22" s="7">
        <v>86</v>
      </c>
      <c r="C22" s="7">
        <v>84</v>
      </c>
      <c r="E22" s="16">
        <v>15</v>
      </c>
      <c r="F22" s="7">
        <v>91</v>
      </c>
      <c r="G22" s="7">
        <v>65</v>
      </c>
    </row>
    <row r="23" spans="1:13" x14ac:dyDescent="0.2">
      <c r="A23" s="16">
        <v>16</v>
      </c>
      <c r="B23" s="7">
        <v>2</v>
      </c>
      <c r="C23" s="7">
        <v>108</v>
      </c>
      <c r="E23" s="16">
        <v>16</v>
      </c>
      <c r="F23" s="7">
        <v>34</v>
      </c>
      <c r="G23" s="7">
        <v>168</v>
      </c>
    </row>
    <row r="24" spans="1:13" x14ac:dyDescent="0.2">
      <c r="A24" s="16">
        <v>17</v>
      </c>
      <c r="B24" s="7">
        <v>34</v>
      </c>
      <c r="C24" s="7">
        <v>86</v>
      </c>
      <c r="E24" s="16">
        <v>17</v>
      </c>
      <c r="F24" s="7">
        <v>34</v>
      </c>
      <c r="G24" s="7">
        <v>180</v>
      </c>
    </row>
    <row r="25" spans="1:13" x14ac:dyDescent="0.2">
      <c r="A25" s="16">
        <v>18</v>
      </c>
      <c r="B25" s="7">
        <v>46</v>
      </c>
      <c r="C25" s="7">
        <v>94</v>
      </c>
      <c r="E25" s="16">
        <v>18</v>
      </c>
      <c r="F25" s="7">
        <v>20</v>
      </c>
      <c r="G25" s="7">
        <v>201</v>
      </c>
    </row>
    <row r="26" spans="1:13" x14ac:dyDescent="0.2">
      <c r="A26" s="16">
        <v>19</v>
      </c>
      <c r="B26" s="7">
        <v>99</v>
      </c>
      <c r="C26" s="7">
        <v>78</v>
      </c>
      <c r="E26" s="16">
        <v>19</v>
      </c>
      <c r="F26" s="7">
        <v>39</v>
      </c>
      <c r="G26" s="7">
        <v>128</v>
      </c>
    </row>
    <row r="27" spans="1:13" x14ac:dyDescent="0.2">
      <c r="A27" s="16">
        <v>20</v>
      </c>
      <c r="B27" s="7">
        <v>61</v>
      </c>
      <c r="C27" s="7">
        <v>80</v>
      </c>
      <c r="E27" s="16">
        <v>20</v>
      </c>
      <c r="F27" s="7">
        <v>56</v>
      </c>
      <c r="G27" s="7">
        <v>90</v>
      </c>
    </row>
    <row r="28" spans="1:13" ht="16" thickBot="1" x14ac:dyDescent="0.25"/>
    <row r="29" spans="1:13" ht="31" customHeight="1" thickTop="1" thickBot="1" x14ac:dyDescent="0.25">
      <c r="A29" s="31" t="s">
        <v>48</v>
      </c>
      <c r="B29" s="32"/>
      <c r="C29" s="32"/>
      <c r="D29" s="32"/>
      <c r="E29" s="32"/>
      <c r="F29" s="32"/>
      <c r="G29" s="33"/>
      <c r="H29" s="17" t="s">
        <v>55</v>
      </c>
      <c r="I29" s="3" t="s">
        <v>2</v>
      </c>
    </row>
    <row r="30" spans="1:13" ht="31" customHeight="1" thickTop="1" thickBot="1" x14ac:dyDescent="0.25">
      <c r="A30" s="31" t="s">
        <v>49</v>
      </c>
      <c r="B30" s="32"/>
      <c r="C30" s="32"/>
      <c r="D30" s="32"/>
      <c r="E30" s="32"/>
      <c r="F30" s="32"/>
      <c r="G30" s="33"/>
      <c r="H30" s="17" t="s">
        <v>55</v>
      </c>
      <c r="I30" s="3" t="s">
        <v>2</v>
      </c>
    </row>
    <row r="31" spans="1:13" ht="44.5" customHeight="1" thickTop="1" thickBot="1" x14ac:dyDescent="0.25">
      <c r="A31" s="31" t="s">
        <v>32</v>
      </c>
      <c r="B31" s="32"/>
      <c r="C31" s="32"/>
      <c r="D31" s="32"/>
      <c r="E31" s="32"/>
      <c r="F31" s="32"/>
      <c r="G31" s="33"/>
      <c r="H31" s="17" t="s">
        <v>80</v>
      </c>
      <c r="I31" s="3" t="s">
        <v>2</v>
      </c>
    </row>
    <row r="32" spans="1:13" ht="43" customHeight="1" thickTop="1" thickBot="1" x14ac:dyDescent="0.25">
      <c r="A32" s="31" t="s">
        <v>33</v>
      </c>
      <c r="B32" s="32"/>
      <c r="C32" s="32"/>
      <c r="D32" s="32"/>
      <c r="E32" s="32"/>
      <c r="F32" s="32"/>
      <c r="G32" s="33"/>
      <c r="H32" s="17" t="s">
        <v>86</v>
      </c>
      <c r="I32" s="3" t="s">
        <v>2</v>
      </c>
      <c r="M32" s="29" t="s">
        <v>45</v>
      </c>
    </row>
    <row r="33" spans="1:12" ht="78" customHeight="1" thickTop="1" thickBot="1" x14ac:dyDescent="0.25">
      <c r="A33" s="31" t="s">
        <v>34</v>
      </c>
      <c r="B33" s="32"/>
      <c r="C33" s="32"/>
      <c r="D33" s="32"/>
      <c r="E33" s="32"/>
      <c r="F33" s="32"/>
      <c r="G33" s="33"/>
      <c r="H33" s="17" t="s">
        <v>80</v>
      </c>
      <c r="I33" s="3" t="s">
        <v>2</v>
      </c>
    </row>
    <row r="34" spans="1:12" ht="78" customHeight="1" thickTop="1" thickBot="1" x14ac:dyDescent="0.25">
      <c r="A34" s="31" t="s">
        <v>39</v>
      </c>
      <c r="B34" s="32"/>
      <c r="C34" s="32"/>
      <c r="D34" s="32"/>
      <c r="E34" s="32"/>
      <c r="F34" s="32"/>
      <c r="G34" s="33"/>
      <c r="H34" s="17" t="s">
        <v>79</v>
      </c>
      <c r="I34" s="3" t="s">
        <v>2</v>
      </c>
    </row>
    <row r="35" spans="1:12" ht="47.5" customHeight="1" thickTop="1" thickBot="1" x14ac:dyDescent="0.25">
      <c r="A35" s="31" t="s">
        <v>43</v>
      </c>
      <c r="B35" s="32"/>
      <c r="C35" s="32"/>
      <c r="D35" s="32"/>
      <c r="E35" s="32"/>
      <c r="F35" s="32"/>
      <c r="G35" s="33"/>
      <c r="H35" s="17">
        <v>0.37</v>
      </c>
      <c r="I35" s="3" t="s">
        <v>2</v>
      </c>
    </row>
    <row r="36" spans="1:12" ht="30" customHeight="1" thickTop="1" thickBot="1" x14ac:dyDescent="0.25">
      <c r="A36" s="31" t="s">
        <v>42</v>
      </c>
      <c r="B36" s="32"/>
      <c r="C36" s="32"/>
      <c r="D36" s="32"/>
      <c r="E36" s="32"/>
      <c r="F36" s="32"/>
      <c r="G36" s="33"/>
      <c r="H36" s="17">
        <v>1.93</v>
      </c>
      <c r="I36" s="3" t="s">
        <v>2</v>
      </c>
    </row>
    <row r="37" spans="1:12" ht="45.5" customHeight="1" thickTop="1" thickBot="1" x14ac:dyDescent="0.25">
      <c r="A37" s="31" t="s">
        <v>50</v>
      </c>
      <c r="B37" s="32"/>
      <c r="C37" s="32"/>
      <c r="D37" s="32"/>
      <c r="E37" s="32"/>
      <c r="F37" s="32"/>
      <c r="G37" s="33"/>
      <c r="H37" s="17">
        <v>10</v>
      </c>
      <c r="I37" s="3" t="s">
        <v>2</v>
      </c>
      <c r="L37" t="s">
        <v>81</v>
      </c>
    </row>
    <row r="38" spans="1:12" ht="16" thickTop="1" x14ac:dyDescent="0.2">
      <c r="I38" s="25"/>
      <c r="L38" t="s">
        <v>82</v>
      </c>
    </row>
    <row r="39" spans="1:12" x14ac:dyDescent="0.2">
      <c r="A39" t="s">
        <v>36</v>
      </c>
      <c r="I39" s="25"/>
      <c r="L39" t="s">
        <v>83</v>
      </c>
    </row>
    <row r="40" spans="1:12" x14ac:dyDescent="0.2">
      <c r="B40" s="7" t="s">
        <v>35</v>
      </c>
      <c r="C40" s="24">
        <v>1750</v>
      </c>
      <c r="I40" s="25"/>
    </row>
    <row r="41" spans="1:12" x14ac:dyDescent="0.2">
      <c r="B41" s="7" t="s">
        <v>37</v>
      </c>
      <c r="C41" s="24">
        <v>800</v>
      </c>
      <c r="I41" s="25"/>
    </row>
    <row r="42" spans="1:12" ht="16" thickBot="1" x14ac:dyDescent="0.25"/>
    <row r="43" spans="1:12" ht="46" customHeight="1" thickTop="1" thickBot="1" x14ac:dyDescent="0.25">
      <c r="A43" s="31" t="s">
        <v>40</v>
      </c>
      <c r="B43" s="32"/>
      <c r="C43" s="32"/>
      <c r="D43" s="32"/>
      <c r="E43" s="32"/>
      <c r="F43" s="32"/>
      <c r="G43" s="33"/>
      <c r="H43" s="23">
        <f>H35*C40</f>
        <v>647.5</v>
      </c>
      <c r="I43" s="3" t="s">
        <v>2</v>
      </c>
      <c r="L43" t="s">
        <v>85</v>
      </c>
    </row>
    <row r="44" spans="1:12" ht="30.5" customHeight="1" thickTop="1" thickBot="1" x14ac:dyDescent="0.25">
      <c r="A44" s="31" t="s">
        <v>41</v>
      </c>
      <c r="B44" s="32"/>
      <c r="C44" s="32"/>
      <c r="D44" s="32"/>
      <c r="E44" s="32"/>
      <c r="F44" s="32"/>
      <c r="G44" s="33"/>
      <c r="H44" s="23">
        <f>H36*C41</f>
        <v>1544</v>
      </c>
      <c r="I44" s="3" t="s">
        <v>2</v>
      </c>
      <c r="L44" t="s">
        <v>84</v>
      </c>
    </row>
    <row r="45" spans="1:12" ht="44" customHeight="1" thickTop="1" thickBot="1" x14ac:dyDescent="0.25">
      <c r="A45" s="31" t="s">
        <v>38</v>
      </c>
      <c r="B45" s="32"/>
      <c r="C45" s="32"/>
      <c r="D45" s="32"/>
      <c r="E45" s="32"/>
      <c r="F45" s="32"/>
      <c r="G45" s="33"/>
      <c r="H45" s="22" t="s">
        <v>37</v>
      </c>
      <c r="I45" s="3" t="s">
        <v>2</v>
      </c>
      <c r="L45" t="s">
        <v>88</v>
      </c>
    </row>
    <row r="46" spans="1:12" ht="16" thickTop="1" x14ac:dyDescent="0.2"/>
  </sheetData>
  <mergeCells count="15">
    <mergeCell ref="A37:G37"/>
    <mergeCell ref="A43:G43"/>
    <mergeCell ref="A44:G44"/>
    <mergeCell ref="A45:G45"/>
    <mergeCell ref="A4:G4"/>
    <mergeCell ref="A31:G31"/>
    <mergeCell ref="A32:G32"/>
    <mergeCell ref="A33:G33"/>
    <mergeCell ref="A34:G34"/>
    <mergeCell ref="A35:G35"/>
    <mergeCell ref="A36:G36"/>
    <mergeCell ref="A6:C6"/>
    <mergeCell ref="E6:G6"/>
    <mergeCell ref="A29:G29"/>
    <mergeCell ref="A30:G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D1D0-EFBC-E941-AE3D-D3AE12900672}">
  <dimension ref="A1:I21"/>
  <sheetViews>
    <sheetView workbookViewId="0">
      <selection activeCell="D22" sqref="D22"/>
    </sheetView>
  </sheetViews>
  <sheetFormatPr baseColWidth="10" defaultRowHeight="15" x14ac:dyDescent="0.2"/>
  <sheetData>
    <row r="1" spans="1:9" x14ac:dyDescent="0.2">
      <c r="A1" t="s">
        <v>56</v>
      </c>
    </row>
    <row r="2" spans="1:9" ht="16" thickBot="1" x14ac:dyDescent="0.25"/>
    <row r="3" spans="1:9" x14ac:dyDescent="0.2">
      <c r="A3" s="28" t="s">
        <v>57</v>
      </c>
      <c r="B3" s="28"/>
    </row>
    <row r="4" spans="1:9" x14ac:dyDescent="0.2">
      <c r="A4" t="s">
        <v>58</v>
      </c>
      <c r="B4">
        <v>0.83189842006951353</v>
      </c>
    </row>
    <row r="5" spans="1:9" x14ac:dyDescent="0.2">
      <c r="A5" t="s">
        <v>59</v>
      </c>
      <c r="B5">
        <v>0.69205498131415288</v>
      </c>
    </row>
    <row r="6" spans="1:9" x14ac:dyDescent="0.2">
      <c r="A6" t="s">
        <v>60</v>
      </c>
      <c r="B6">
        <v>0.67494692472049467</v>
      </c>
    </row>
    <row r="7" spans="1:9" x14ac:dyDescent="0.2">
      <c r="A7" t="s">
        <v>61</v>
      </c>
      <c r="B7">
        <v>7.8153172456835316</v>
      </c>
    </row>
    <row r="8" spans="1:9" ht="16" thickBot="1" x14ac:dyDescent="0.25">
      <c r="A8" s="26" t="s">
        <v>62</v>
      </c>
      <c r="B8" s="26">
        <v>20</v>
      </c>
    </row>
    <row r="10" spans="1:9" ht="16" thickBot="1" x14ac:dyDescent="0.25">
      <c r="A10" t="s">
        <v>63</v>
      </c>
    </row>
    <row r="11" spans="1:9" x14ac:dyDescent="0.2">
      <c r="A11" s="27"/>
      <c r="B11" s="27" t="s">
        <v>68</v>
      </c>
      <c r="C11" s="27" t="s">
        <v>69</v>
      </c>
      <c r="D11" s="27" t="s">
        <v>70</v>
      </c>
      <c r="E11" s="27" t="s">
        <v>29</v>
      </c>
      <c r="F11" s="27" t="s">
        <v>71</v>
      </c>
    </row>
    <row r="12" spans="1:9" x14ac:dyDescent="0.2">
      <c r="A12" t="s">
        <v>64</v>
      </c>
      <c r="B12">
        <v>1</v>
      </c>
      <c r="C12">
        <v>2470.7746942877884</v>
      </c>
      <c r="D12">
        <v>2470.7746942877884</v>
      </c>
      <c r="E12">
        <v>40.451992751221795</v>
      </c>
      <c r="F12">
        <v>5.4355234476933853E-6</v>
      </c>
    </row>
    <row r="13" spans="1:9" x14ac:dyDescent="0.2">
      <c r="A13" t="s">
        <v>65</v>
      </c>
      <c r="B13">
        <v>18</v>
      </c>
      <c r="C13">
        <v>1099.4253057122116</v>
      </c>
      <c r="D13">
        <v>61.079183650678424</v>
      </c>
    </row>
    <row r="14" spans="1:9" ht="16" thickBot="1" x14ac:dyDescent="0.25">
      <c r="A14" s="26" t="s">
        <v>66</v>
      </c>
      <c r="B14" s="26">
        <v>19</v>
      </c>
      <c r="C14" s="26">
        <v>3570.2</v>
      </c>
      <c r="D14" s="26"/>
      <c r="E14" s="26"/>
      <c r="F14" s="26"/>
    </row>
    <row r="15" spans="1:9" ht="16" thickBot="1" x14ac:dyDescent="0.25"/>
    <row r="16" spans="1:9" x14ac:dyDescent="0.2">
      <c r="A16" s="27"/>
      <c r="B16" s="27" t="s">
        <v>72</v>
      </c>
      <c r="C16" s="27" t="s">
        <v>61</v>
      </c>
      <c r="D16" s="27" t="s">
        <v>73</v>
      </c>
      <c r="E16" s="27" t="s">
        <v>74</v>
      </c>
      <c r="F16" s="27" t="s">
        <v>75</v>
      </c>
      <c r="G16" s="27" t="s">
        <v>76</v>
      </c>
      <c r="H16" s="27" t="s">
        <v>77</v>
      </c>
      <c r="I16" s="27" t="s">
        <v>78</v>
      </c>
    </row>
    <row r="17" spans="1:9" x14ac:dyDescent="0.2">
      <c r="A17" t="s">
        <v>67</v>
      </c>
      <c r="B17">
        <v>106.42885141548942</v>
      </c>
      <c r="C17">
        <v>3.8374009217717635</v>
      </c>
      <c r="D17">
        <v>27.734618713321783</v>
      </c>
      <c r="E17">
        <v>3.2020844003449153E-16</v>
      </c>
      <c r="F17">
        <v>98.366771241697847</v>
      </c>
      <c r="G17">
        <v>114.49093158928099</v>
      </c>
      <c r="H17">
        <v>98.366771241697847</v>
      </c>
      <c r="I17">
        <v>114.49093158928099</v>
      </c>
    </row>
    <row r="18" spans="1:9" ht="16" thickBot="1" x14ac:dyDescent="0.25">
      <c r="A18" s="26" t="s">
        <v>53</v>
      </c>
      <c r="B18" s="26">
        <v>-0.37143335752973372</v>
      </c>
      <c r="C18" s="26">
        <v>5.8399744049208252E-2</v>
      </c>
      <c r="D18" s="26">
        <v>-6.3601881065910151</v>
      </c>
      <c r="E18" s="26">
        <v>5.4355234476933853E-6</v>
      </c>
      <c r="F18" s="26">
        <v>-0.49412666694715074</v>
      </c>
      <c r="G18" s="26">
        <v>-0.2487400481123167</v>
      </c>
      <c r="H18" s="26">
        <v>-0.49412666694715074</v>
      </c>
      <c r="I18" s="26">
        <v>-0.2487400481123167</v>
      </c>
    </row>
    <row r="21" spans="1:9" ht="19" x14ac:dyDescent="0.25">
      <c r="C21" s="30"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1BD76-EB58-4A4B-86E5-49BB3A9382F2}">
  <dimension ref="A1:I21"/>
  <sheetViews>
    <sheetView workbookViewId="0">
      <selection activeCell="F26" sqref="F26"/>
    </sheetView>
  </sheetViews>
  <sheetFormatPr baseColWidth="10" defaultRowHeight="15" x14ac:dyDescent="0.2"/>
  <sheetData>
    <row r="1" spans="1:9" x14ac:dyDescent="0.2">
      <c r="A1" t="s">
        <v>56</v>
      </c>
    </row>
    <row r="2" spans="1:9" ht="16" thickBot="1" x14ac:dyDescent="0.25"/>
    <row r="3" spans="1:9" x14ac:dyDescent="0.2">
      <c r="A3" s="28" t="s">
        <v>57</v>
      </c>
      <c r="B3" s="28"/>
    </row>
    <row r="4" spans="1:9" x14ac:dyDescent="0.2">
      <c r="A4" t="s">
        <v>58</v>
      </c>
      <c r="B4">
        <v>0.93918941295977665</v>
      </c>
    </row>
    <row r="5" spans="1:9" x14ac:dyDescent="0.2">
      <c r="A5" t="s">
        <v>59</v>
      </c>
      <c r="B5">
        <v>0.88207675341572978</v>
      </c>
    </row>
    <row r="6" spans="1:9" x14ac:dyDescent="0.2">
      <c r="A6" t="s">
        <v>60</v>
      </c>
      <c r="B6">
        <v>0.87552546193882597</v>
      </c>
    </row>
    <row r="7" spans="1:9" x14ac:dyDescent="0.2">
      <c r="A7" t="s">
        <v>61</v>
      </c>
      <c r="B7">
        <v>17.541363124465363</v>
      </c>
    </row>
    <row r="8" spans="1:9" ht="16" thickBot="1" x14ac:dyDescent="0.25">
      <c r="A8" s="26" t="s">
        <v>62</v>
      </c>
      <c r="B8" s="26">
        <v>20</v>
      </c>
    </row>
    <row r="10" spans="1:9" ht="16" thickBot="1" x14ac:dyDescent="0.25">
      <c r="A10" t="s">
        <v>63</v>
      </c>
    </row>
    <row r="11" spans="1:9" x14ac:dyDescent="0.2">
      <c r="A11" s="27"/>
      <c r="B11" s="27" t="s">
        <v>68</v>
      </c>
      <c r="C11" s="27" t="s">
        <v>69</v>
      </c>
      <c r="D11" s="27" t="s">
        <v>70</v>
      </c>
      <c r="E11" s="27" t="s">
        <v>29</v>
      </c>
      <c r="F11" s="27" t="s">
        <v>71</v>
      </c>
    </row>
    <row r="12" spans="1:9" x14ac:dyDescent="0.2">
      <c r="A12" t="s">
        <v>64</v>
      </c>
      <c r="B12">
        <v>1</v>
      </c>
      <c r="C12">
        <v>41429.16043524164</v>
      </c>
      <c r="D12">
        <v>41429.16043524164</v>
      </c>
      <c r="E12">
        <v>134.64165905690911</v>
      </c>
      <c r="F12">
        <v>8.6507903139404293E-10</v>
      </c>
    </row>
    <row r="13" spans="1:9" x14ac:dyDescent="0.2">
      <c r="A13" t="s">
        <v>65</v>
      </c>
      <c r="B13">
        <v>18</v>
      </c>
      <c r="C13">
        <v>5538.5895647583584</v>
      </c>
      <c r="D13">
        <v>307.69942026435325</v>
      </c>
    </row>
    <row r="14" spans="1:9" ht="16" thickBot="1" x14ac:dyDescent="0.25">
      <c r="A14" s="26" t="s">
        <v>66</v>
      </c>
      <c r="B14" s="26">
        <v>19</v>
      </c>
      <c r="C14" s="26">
        <v>46967.75</v>
      </c>
      <c r="D14" s="26"/>
      <c r="E14" s="26"/>
      <c r="F14" s="26"/>
    </row>
    <row r="15" spans="1:9" ht="16" thickBot="1" x14ac:dyDescent="0.25"/>
    <row r="16" spans="1:9" x14ac:dyDescent="0.2">
      <c r="A16" s="27"/>
      <c r="B16" s="27" t="s">
        <v>72</v>
      </c>
      <c r="C16" s="27" t="s">
        <v>61</v>
      </c>
      <c r="D16" s="27" t="s">
        <v>73</v>
      </c>
      <c r="E16" s="27" t="s">
        <v>74</v>
      </c>
      <c r="F16" s="27" t="s">
        <v>75</v>
      </c>
      <c r="G16" s="27" t="s">
        <v>76</v>
      </c>
      <c r="H16" s="27" t="s">
        <v>77</v>
      </c>
      <c r="I16" s="27" t="s">
        <v>78</v>
      </c>
    </row>
    <row r="17" spans="1:9" x14ac:dyDescent="0.2">
      <c r="A17" t="s">
        <v>67</v>
      </c>
      <c r="B17">
        <v>222.6774496602261</v>
      </c>
      <c r="C17">
        <v>8.4561892568843788</v>
      </c>
      <c r="D17">
        <v>26.333073077679671</v>
      </c>
      <c r="E17">
        <v>7.9714380030199881E-16</v>
      </c>
      <c r="F17">
        <v>204.91165527398823</v>
      </c>
      <c r="G17">
        <v>240.44324404646397</v>
      </c>
      <c r="H17">
        <v>204.91165527398823</v>
      </c>
      <c r="I17">
        <v>240.44324404646397</v>
      </c>
    </row>
    <row r="18" spans="1:9" ht="16" thickBot="1" x14ac:dyDescent="0.25">
      <c r="A18" s="26" t="s">
        <v>53</v>
      </c>
      <c r="B18" s="26">
        <v>-1.9253034254756609</v>
      </c>
      <c r="C18" s="26">
        <v>0.16592409453385376</v>
      </c>
      <c r="D18" s="26">
        <v>-11.603519253093397</v>
      </c>
      <c r="E18" s="26">
        <v>8.6507903139403993E-10</v>
      </c>
      <c r="F18" s="26">
        <v>-2.2738970126888716</v>
      </c>
      <c r="G18" s="26">
        <v>-1.57670983826245</v>
      </c>
      <c r="H18" s="26">
        <v>-2.2738970126888716</v>
      </c>
      <c r="I18" s="26">
        <v>-1.57670983826245</v>
      </c>
    </row>
    <row r="21" spans="1:9" ht="19" x14ac:dyDescent="0.25">
      <c r="D21" s="3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Q1 &amp; 3</vt:lpstr>
      <vt:lpstr>Q2 &amp;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2024-03-31T20:07:15Z</dcterms:modified>
</cp:coreProperties>
</file>