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F11" i="1"/>
  <c r="G11" i="1" s="1"/>
  <c r="H11" i="1" s="1"/>
  <c r="F12" i="1"/>
  <c r="F13" i="1"/>
  <c r="G13" i="1" s="1"/>
  <c r="F14" i="1"/>
  <c r="G14" i="1" s="1"/>
  <c r="H14" i="1" s="1"/>
  <c r="I14" i="1" s="1"/>
  <c r="F15" i="1"/>
  <c r="F16" i="1"/>
  <c r="F10" i="1"/>
  <c r="G10" i="1" s="1"/>
  <c r="H16" i="1" l="1"/>
  <c r="H12" i="1"/>
  <c r="I12" i="1" s="1"/>
  <c r="J12" i="1" s="1"/>
  <c r="K12" i="1" s="1"/>
  <c r="M12" i="1" s="1"/>
  <c r="I15" i="1"/>
  <c r="J15" i="1" s="1"/>
  <c r="K15" i="1" s="1"/>
  <c r="M15" i="1" s="1"/>
  <c r="G12" i="1"/>
  <c r="H15" i="1"/>
  <c r="J14" i="1"/>
  <c r="K14" i="1" s="1"/>
  <c r="M14" i="1" s="1"/>
  <c r="L14" i="1"/>
  <c r="L15" i="1"/>
  <c r="H13" i="1"/>
  <c r="I13" i="1"/>
  <c r="I11" i="1"/>
  <c r="H10" i="1"/>
  <c r="I10" i="1" s="1"/>
  <c r="I16" i="1"/>
  <c r="L12" i="1" l="1"/>
  <c r="J10" i="1"/>
  <c r="K10" i="1" s="1"/>
  <c r="M10" i="1" s="1"/>
  <c r="L10" i="1"/>
  <c r="L13" i="1"/>
  <c r="J13" i="1"/>
  <c r="K13" i="1" s="1"/>
  <c r="M13" i="1" s="1"/>
  <c r="J16" i="1"/>
  <c r="K16" i="1" s="1"/>
  <c r="M16" i="1" s="1"/>
  <c r="L16" i="1"/>
  <c r="L11" i="1"/>
  <c r="J11" i="1"/>
  <c r="K11" i="1" s="1"/>
  <c r="M11" i="1" s="1"/>
</calcChain>
</file>

<file path=xl/sharedStrings.xml><?xml version="1.0" encoding="utf-8"?>
<sst xmlns="http://schemas.openxmlformats.org/spreadsheetml/2006/main" count="18" uniqueCount="18">
  <si>
    <t>Código de producto</t>
  </si>
  <si>
    <t>Unidades a producir</t>
  </si>
  <si>
    <t>Capital incial</t>
  </si>
  <si>
    <t>Mano de obra</t>
  </si>
  <si>
    <t>Materia prima</t>
  </si>
  <si>
    <t>Otros gastos</t>
  </si>
  <si>
    <t>Total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</si>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</sst>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4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</xdr:row>
      <xdr:rowOff>142875</xdr:rowOff>
    </xdr:from>
    <xdr:to>
      <xdr:col>5</xdr:col>
      <xdr:colOff>38101</xdr:colOff>
      <xdr:row>3</xdr:row>
      <xdr:rowOff>76200</xdr:rowOff>
    </xdr:to>
    <xdr:sp macro="" textlink="">
      <xdr:nvSpPr>
        <xdr:cNvPr id="3" name="CuadroTexto 2"/>
        <xdr:cNvSpPr txBox="1"/>
      </xdr:nvSpPr>
      <xdr:spPr>
        <a:xfrm>
          <a:off x="2305051" y="333375"/>
          <a:ext cx="1543050" cy="314325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ABRIL 1 PRACTICA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16"/>
  <sheetViews>
    <sheetView tabSelected="1" workbookViewId="0">
      <selection activeCell="K2" sqref="K2"/>
    </sheetView>
  </sheetViews>
  <sheetFormatPr baseColWidth="10" defaultRowHeight="15" x14ac:dyDescent="0.25"/>
  <sheetData>
    <row r="8" spans="3:13" x14ac:dyDescent="0.25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</row>
    <row r="9" spans="3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3:13" x14ac:dyDescent="0.25">
      <c r="C10" s="2" t="s">
        <v>11</v>
      </c>
      <c r="D10" s="3">
        <v>64848</v>
      </c>
      <c r="E10" s="3">
        <v>250000</v>
      </c>
      <c r="F10" s="3">
        <f>20%*E10</f>
        <v>50000</v>
      </c>
      <c r="G10" s="3">
        <f>35%*(E10-F10)</f>
        <v>70000</v>
      </c>
      <c r="H10" s="3">
        <f>ABS(17%*((F10+G10)-E10))</f>
        <v>22100</v>
      </c>
      <c r="I10" s="3">
        <f>F10+G10+H10</f>
        <v>142100</v>
      </c>
      <c r="J10" s="2">
        <f>I10/D10</f>
        <v>2.1912780656303972</v>
      </c>
      <c r="K10" s="2">
        <f>(40%*J10)+J10</f>
        <v>3.0677892918825562</v>
      </c>
      <c r="L10" s="3">
        <f>E10-I10</f>
        <v>107900</v>
      </c>
      <c r="M10" s="3">
        <f>K10*D10-I10</f>
        <v>56840</v>
      </c>
    </row>
    <row r="11" spans="3:13" x14ac:dyDescent="0.25">
      <c r="C11" s="2" t="s">
        <v>12</v>
      </c>
      <c r="D11" s="3">
        <v>23006</v>
      </c>
      <c r="E11" s="3">
        <v>160000</v>
      </c>
      <c r="F11" s="3">
        <f t="shared" ref="F11:F16" si="0">20%*E11</f>
        <v>32000</v>
      </c>
      <c r="G11" s="3">
        <f t="shared" ref="G11:G16" si="1">35%*(E11-F11)</f>
        <v>44800</v>
      </c>
      <c r="H11" s="3">
        <f t="shared" ref="H11:H16" si="2">ABS(17%*((F11+G11)-E11))</f>
        <v>14144.000000000002</v>
      </c>
      <c r="I11" s="3">
        <f t="shared" ref="I11:I16" si="3">F11+G11+H11</f>
        <v>90944</v>
      </c>
      <c r="J11" s="2">
        <f t="shared" ref="J11:J16" si="4">I11/D11</f>
        <v>3.9530557245935842</v>
      </c>
      <c r="K11" s="2">
        <f t="shared" ref="K11:K16" si="5">(40%*J11)+J11</f>
        <v>5.5342780144310177</v>
      </c>
      <c r="L11" s="3">
        <f t="shared" ref="L11:L16" si="6">E11-I11</f>
        <v>69056</v>
      </c>
      <c r="M11" s="3">
        <f t="shared" ref="M11:M16" si="7">K11*D11-I11</f>
        <v>36377.599999999991</v>
      </c>
    </row>
    <row r="12" spans="3:13" x14ac:dyDescent="0.25">
      <c r="C12" s="2" t="s">
        <v>13</v>
      </c>
      <c r="D12" s="3">
        <v>42880</v>
      </c>
      <c r="E12" s="3">
        <v>230000</v>
      </c>
      <c r="F12" s="3">
        <f t="shared" si="0"/>
        <v>46000</v>
      </c>
      <c r="G12" s="3">
        <f t="shared" si="1"/>
        <v>64399.999999999993</v>
      </c>
      <c r="H12" s="3">
        <f t="shared" si="2"/>
        <v>20332</v>
      </c>
      <c r="I12" s="3">
        <f t="shared" si="3"/>
        <v>130732</v>
      </c>
      <c r="J12" s="2">
        <f t="shared" si="4"/>
        <v>3.0487873134328356</v>
      </c>
      <c r="K12" s="2">
        <f t="shared" si="5"/>
        <v>4.2683022388059699</v>
      </c>
      <c r="L12" s="3">
        <f t="shared" si="6"/>
        <v>99268</v>
      </c>
      <c r="M12" s="3">
        <f t="shared" si="7"/>
        <v>52292.799999999988</v>
      </c>
    </row>
    <row r="13" spans="3:13" x14ac:dyDescent="0.25">
      <c r="C13" s="2" t="s">
        <v>14</v>
      </c>
      <c r="D13" s="3">
        <v>23456</v>
      </c>
      <c r="E13" s="3">
        <v>140000</v>
      </c>
      <c r="F13" s="3">
        <f t="shared" si="0"/>
        <v>28000</v>
      </c>
      <c r="G13" s="3">
        <f t="shared" si="1"/>
        <v>39200</v>
      </c>
      <c r="H13" s="3">
        <f t="shared" si="2"/>
        <v>12376</v>
      </c>
      <c r="I13" s="3">
        <f t="shared" si="3"/>
        <v>79576</v>
      </c>
      <c r="J13" s="2">
        <f t="shared" si="4"/>
        <v>3.3925648021828105</v>
      </c>
      <c r="K13" s="2">
        <f t="shared" si="5"/>
        <v>4.7495907230559347</v>
      </c>
      <c r="L13" s="3">
        <f t="shared" si="6"/>
        <v>60424</v>
      </c>
      <c r="M13" s="3">
        <f t="shared" si="7"/>
        <v>31830.400000000009</v>
      </c>
    </row>
    <row r="14" spans="3:13" x14ac:dyDescent="0.25">
      <c r="C14" s="2" t="s">
        <v>15</v>
      </c>
      <c r="D14" s="3">
        <v>23432</v>
      </c>
      <c r="E14" s="3">
        <v>200000</v>
      </c>
      <c r="F14" s="3">
        <f t="shared" si="0"/>
        <v>40000</v>
      </c>
      <c r="G14" s="3">
        <f t="shared" si="1"/>
        <v>56000</v>
      </c>
      <c r="H14" s="3">
        <f t="shared" si="2"/>
        <v>17680</v>
      </c>
      <c r="I14" s="3">
        <f t="shared" si="3"/>
        <v>113680</v>
      </c>
      <c r="J14" s="2">
        <f t="shared" si="4"/>
        <v>4.8514851485148514</v>
      </c>
      <c r="K14" s="2">
        <f t="shared" si="5"/>
        <v>6.7920792079207919</v>
      </c>
      <c r="L14" s="3">
        <f t="shared" si="6"/>
        <v>86320</v>
      </c>
      <c r="M14" s="3">
        <f t="shared" si="7"/>
        <v>45472</v>
      </c>
    </row>
    <row r="15" spans="3:13" x14ac:dyDescent="0.25">
      <c r="C15" s="2" t="s">
        <v>16</v>
      </c>
      <c r="D15" s="3">
        <v>7558</v>
      </c>
      <c r="E15" s="3">
        <v>190000</v>
      </c>
      <c r="F15" s="3">
        <f t="shared" si="0"/>
        <v>38000</v>
      </c>
      <c r="G15" s="3">
        <f t="shared" si="1"/>
        <v>53200</v>
      </c>
      <c r="H15" s="3">
        <f t="shared" si="2"/>
        <v>16796</v>
      </c>
      <c r="I15" s="3">
        <f t="shared" si="3"/>
        <v>107996</v>
      </c>
      <c r="J15" s="2">
        <f t="shared" si="4"/>
        <v>14.288965334744642</v>
      </c>
      <c r="K15" s="2">
        <f t="shared" si="5"/>
        <v>20.0045514686425</v>
      </c>
      <c r="L15" s="3">
        <f t="shared" si="6"/>
        <v>82004</v>
      </c>
      <c r="M15" s="3">
        <f t="shared" si="7"/>
        <v>43198.400000000023</v>
      </c>
    </row>
    <row r="16" spans="3:13" x14ac:dyDescent="0.25">
      <c r="C16" s="2" t="s">
        <v>17</v>
      </c>
      <c r="D16" s="3">
        <v>14585</v>
      </c>
      <c r="E16" s="3">
        <v>220000</v>
      </c>
      <c r="F16" s="3">
        <f t="shared" si="0"/>
        <v>44000</v>
      </c>
      <c r="G16" s="3">
        <f t="shared" si="1"/>
        <v>61599.999999999993</v>
      </c>
      <c r="H16" s="3">
        <f t="shared" si="2"/>
        <v>19448</v>
      </c>
      <c r="I16" s="3">
        <f t="shared" si="3"/>
        <v>125048</v>
      </c>
      <c r="J16" s="2">
        <f t="shared" si="4"/>
        <v>8.5737401439835441</v>
      </c>
      <c r="K16" s="2">
        <f t="shared" si="5"/>
        <v>12.003236201576962</v>
      </c>
      <c r="L16" s="3">
        <f t="shared" si="6"/>
        <v>94952</v>
      </c>
      <c r="M16" s="3">
        <f t="shared" si="7"/>
        <v>50019.200000000012</v>
      </c>
    </row>
  </sheetData>
  <mergeCells count="11">
    <mergeCell ref="I8:I9"/>
    <mergeCell ref="J8:J9"/>
    <mergeCell ref="K8:K9"/>
    <mergeCell ref="L8:L9"/>
    <mergeCell ref="M8:M9"/>
    <mergeCell ref="C8:C9"/>
    <mergeCell ref="D8:D9"/>
    <mergeCell ref="E8:E9"/>
    <mergeCell ref="F8:F9"/>
    <mergeCell ref="G8:G9"/>
    <mergeCell ref="H8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2025-04-01T18:08:18Z</dcterms:created>
  <dcterms:modified xsi:type="dcterms:W3CDTF">2025-04-01T18:35:55Z</dcterms:modified>
</cp:coreProperties>
</file>