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Owner\Desktop\Dissertation\Dissertation 2021\Program And Results\Outcomes\Results\"/>
    </mc:Choice>
  </mc:AlternateContent>
  <xr:revisionPtr revIDLastSave="0" documentId="13_ncr:1_{025439E3-0C51-4A36-B550-9C295FFDD879}" xr6:coauthVersionLast="46" xr6:coauthVersionMax="46" xr10:uidLastSave="{00000000-0000-0000-0000-000000000000}"/>
  <bookViews>
    <workbookView xWindow="-120" yWindow="-120" windowWidth="29040" windowHeight="15840" activeTab="8" xr2:uid="{00000000-000D-0000-FFFF-FFFF00000000}"/>
  </bookViews>
  <sheets>
    <sheet name="AVERAGE" sheetId="12" r:id="rId1"/>
    <sheet name="NORMAL DB" sheetId="2" r:id="rId2"/>
    <sheet name="80_20 (2)" sheetId="11" r:id="rId3"/>
    <sheet name="67_33 (2)" sheetId="9" r:id="rId4"/>
    <sheet name="50_50 (2)" sheetId="10" r:id="rId5"/>
    <sheet name="SMOTE" sheetId="1" r:id="rId6"/>
    <sheet name="80_20" sheetId="8" r:id="rId7"/>
    <sheet name="67_33" sheetId="7" r:id="rId8"/>
    <sheet name="50_50"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5" i="12" l="1"/>
  <c r="D22" i="12"/>
  <c r="D20" i="12"/>
  <c r="D14" i="12"/>
  <c r="D8" i="12"/>
  <c r="D43" i="12"/>
  <c r="D37" i="12"/>
  <c r="D31" i="12"/>
  <c r="D42" i="12" l="1"/>
  <c r="D41" i="12"/>
  <c r="D40" i="12"/>
  <c r="D39" i="12"/>
  <c r="D38" i="12"/>
  <c r="D36" i="12"/>
  <c r="D35" i="12"/>
  <c r="D34" i="12"/>
  <c r="D33" i="12"/>
  <c r="D32" i="12"/>
  <c r="D30" i="12"/>
  <c r="D29" i="12"/>
  <c r="D28" i="12"/>
  <c r="D27" i="12"/>
  <c r="D26" i="12"/>
  <c r="D19" i="12"/>
  <c r="D18" i="12"/>
  <c r="D17" i="12"/>
  <c r="D16" i="12"/>
  <c r="D15" i="12"/>
  <c r="D13" i="12"/>
  <c r="D12" i="12"/>
  <c r="D11" i="12"/>
  <c r="D10" i="12"/>
  <c r="D9" i="12"/>
  <c r="D7" i="12"/>
  <c r="D6" i="12"/>
  <c r="D5" i="12"/>
  <c r="D4" i="12"/>
  <c r="D3" i="12"/>
  <c r="E6" i="12" l="1"/>
  <c r="G10" i="12"/>
  <c r="J42" i="12" l="1"/>
  <c r="J41" i="12"/>
  <c r="J40" i="12"/>
  <c r="J39" i="12"/>
  <c r="J38" i="12"/>
  <c r="J36" i="12"/>
  <c r="J35" i="12"/>
  <c r="J34" i="12"/>
  <c r="J33" i="12"/>
  <c r="J32" i="12"/>
  <c r="J30" i="12"/>
  <c r="I29" i="12"/>
  <c r="J29" i="12"/>
  <c r="J28" i="12"/>
  <c r="J27" i="12"/>
  <c r="I26" i="12"/>
  <c r="J26" i="12"/>
  <c r="J19" i="12"/>
  <c r="J18" i="12"/>
  <c r="J17" i="12"/>
  <c r="J16" i="12"/>
  <c r="J15" i="12"/>
  <c r="J13" i="12"/>
  <c r="J12" i="12"/>
  <c r="J11" i="12"/>
  <c r="I10" i="12"/>
  <c r="J10" i="12"/>
  <c r="J9" i="12"/>
  <c r="J7" i="12"/>
  <c r="J6" i="12"/>
  <c r="J5" i="12"/>
  <c r="J4" i="12"/>
  <c r="J3" i="12"/>
  <c r="L43" i="3"/>
  <c r="K43" i="3"/>
  <c r="J43" i="3"/>
  <c r="I43" i="3"/>
  <c r="L34" i="3"/>
  <c r="K34" i="3"/>
  <c r="J34" i="3"/>
  <c r="I34" i="3"/>
  <c r="L25" i="3"/>
  <c r="K25" i="3"/>
  <c r="J25" i="3"/>
  <c r="I25" i="3"/>
  <c r="L15" i="3"/>
  <c r="K15" i="3"/>
  <c r="J15" i="3"/>
  <c r="I15" i="3"/>
  <c r="L5" i="3"/>
  <c r="K5" i="3"/>
  <c r="J5" i="3"/>
  <c r="I5" i="3"/>
  <c r="L43" i="7"/>
  <c r="K43" i="7"/>
  <c r="J43" i="7"/>
  <c r="I43" i="7"/>
  <c r="L34" i="7"/>
  <c r="K34" i="7"/>
  <c r="J34" i="7"/>
  <c r="I34" i="7"/>
  <c r="L25" i="7"/>
  <c r="K25" i="7"/>
  <c r="J25" i="7"/>
  <c r="I25" i="7"/>
  <c r="L15" i="7"/>
  <c r="K15" i="7"/>
  <c r="J15" i="7"/>
  <c r="I15" i="7"/>
  <c r="L5" i="7"/>
  <c r="K5" i="7"/>
  <c r="J5" i="7"/>
  <c r="I5" i="7"/>
  <c r="L43" i="8"/>
  <c r="K43" i="8"/>
  <c r="J43" i="8"/>
  <c r="R43" i="8" s="1"/>
  <c r="I30" i="12" s="1"/>
  <c r="I43" i="8"/>
  <c r="L34" i="8"/>
  <c r="K34" i="8"/>
  <c r="J34" i="8"/>
  <c r="R34" i="8" s="1"/>
  <c r="I34" i="8"/>
  <c r="L25" i="8"/>
  <c r="K25" i="8"/>
  <c r="J25" i="8"/>
  <c r="R25" i="8" s="1"/>
  <c r="I28" i="12" s="1"/>
  <c r="I25" i="8"/>
  <c r="L15" i="8"/>
  <c r="K15" i="8"/>
  <c r="J15" i="8"/>
  <c r="I15" i="8"/>
  <c r="L5" i="8"/>
  <c r="K5" i="8"/>
  <c r="J5" i="8"/>
  <c r="R5" i="8" s="1"/>
  <c r="I5" i="8"/>
  <c r="L43" i="10"/>
  <c r="K43" i="10"/>
  <c r="J43" i="10"/>
  <c r="I43" i="10"/>
  <c r="L34" i="10"/>
  <c r="K34" i="10"/>
  <c r="J34" i="10"/>
  <c r="I34" i="10"/>
  <c r="L25" i="10"/>
  <c r="K25" i="10"/>
  <c r="J25" i="10"/>
  <c r="I25" i="10"/>
  <c r="L15" i="10"/>
  <c r="K15" i="10"/>
  <c r="J15" i="10"/>
  <c r="I15" i="10"/>
  <c r="L5" i="10"/>
  <c r="K5" i="10"/>
  <c r="J5" i="10"/>
  <c r="I5" i="10"/>
  <c r="L43" i="9"/>
  <c r="K43" i="9"/>
  <c r="J43" i="9"/>
  <c r="I43" i="9"/>
  <c r="L34" i="9"/>
  <c r="K34" i="9"/>
  <c r="J34" i="9"/>
  <c r="R34" i="9" s="1"/>
  <c r="I12" i="12" s="1"/>
  <c r="I34" i="9"/>
  <c r="L25" i="9"/>
  <c r="K25" i="9"/>
  <c r="J25" i="9"/>
  <c r="I25" i="9"/>
  <c r="L15" i="9"/>
  <c r="K15" i="9"/>
  <c r="J15" i="9"/>
  <c r="R15" i="9" s="1"/>
  <c r="I15" i="9"/>
  <c r="L5" i="9"/>
  <c r="K5" i="9"/>
  <c r="J5" i="9"/>
  <c r="I5" i="9"/>
  <c r="O5" i="9" s="1"/>
  <c r="F9" i="12" s="1"/>
  <c r="L50" i="11"/>
  <c r="K50" i="11"/>
  <c r="J50" i="11"/>
  <c r="I50" i="11"/>
  <c r="L40" i="11"/>
  <c r="K40" i="11"/>
  <c r="J40" i="11"/>
  <c r="R40" i="11" s="1"/>
  <c r="I6" i="12" s="1"/>
  <c r="I40" i="11"/>
  <c r="N40" i="11" s="1"/>
  <c r="L31" i="11"/>
  <c r="K31" i="11"/>
  <c r="J31" i="11"/>
  <c r="R31" i="11" s="1"/>
  <c r="I5" i="12" s="1"/>
  <c r="I31" i="11"/>
  <c r="J11" i="11"/>
  <c r="J21" i="11"/>
  <c r="R21" i="11" s="1"/>
  <c r="I4" i="12" s="1"/>
  <c r="L21" i="11"/>
  <c r="K21" i="11"/>
  <c r="I21" i="11"/>
  <c r="L11" i="11"/>
  <c r="K11" i="11"/>
  <c r="I11" i="11"/>
  <c r="O34" i="3" l="1"/>
  <c r="F41" i="12" s="1"/>
  <c r="R43" i="3"/>
  <c r="I42" i="12" s="1"/>
  <c r="Q34" i="8"/>
  <c r="H29" i="12" s="1"/>
  <c r="O5" i="10"/>
  <c r="F15" i="12" s="1"/>
  <c r="O25" i="10"/>
  <c r="F17" i="12" s="1"/>
  <c r="Q43" i="9"/>
  <c r="H13" i="12" s="1"/>
  <c r="Q11" i="11"/>
  <c r="H3" i="12" s="1"/>
  <c r="R50" i="11"/>
  <c r="I7" i="12" s="1"/>
  <c r="Q40" i="11"/>
  <c r="H6" i="12" s="1"/>
  <c r="Q21" i="11"/>
  <c r="H4" i="12" s="1"/>
  <c r="N50" i="11"/>
  <c r="E7" i="12" s="1"/>
  <c r="Q50" i="11"/>
  <c r="H7" i="12" s="1"/>
  <c r="R11" i="11"/>
  <c r="I3" i="12" s="1"/>
  <c r="Q31" i="11"/>
  <c r="H5" i="12" s="1"/>
  <c r="O11" i="11"/>
  <c r="F3" i="12" s="1"/>
  <c r="N11" i="11"/>
  <c r="M11" i="11"/>
  <c r="Q43" i="10"/>
  <c r="H19" i="12" s="1"/>
  <c r="O43" i="10"/>
  <c r="F19" i="12" s="1"/>
  <c r="R43" i="10"/>
  <c r="I19" i="12" s="1"/>
  <c r="R34" i="3"/>
  <c r="I41" i="12" s="1"/>
  <c r="R25" i="3"/>
  <c r="I40" i="12" s="1"/>
  <c r="Q25" i="3"/>
  <c r="H40" i="12" s="1"/>
  <c r="R15" i="3"/>
  <c r="I39" i="12" s="1"/>
  <c r="R5" i="3"/>
  <c r="I38" i="12" s="1"/>
  <c r="R43" i="7"/>
  <c r="I36" i="12" s="1"/>
  <c r="R34" i="7"/>
  <c r="I35" i="12" s="1"/>
  <c r="R25" i="7"/>
  <c r="I34" i="12" s="1"/>
  <c r="R15" i="7"/>
  <c r="I33" i="12" s="1"/>
  <c r="R5" i="7"/>
  <c r="I32" i="12" s="1"/>
  <c r="O15" i="8"/>
  <c r="F27" i="12" s="1"/>
  <c r="R15" i="8"/>
  <c r="I27" i="12" s="1"/>
  <c r="Q15" i="8"/>
  <c r="H27" i="12" s="1"/>
  <c r="Q34" i="3"/>
  <c r="H41" i="12" s="1"/>
  <c r="Q5" i="3"/>
  <c r="H38" i="12" s="1"/>
  <c r="Q15" i="3"/>
  <c r="H39" i="12" s="1"/>
  <c r="Q43" i="3"/>
  <c r="H42" i="12" s="1"/>
  <c r="Q25" i="7"/>
  <c r="H34" i="12" s="1"/>
  <c r="Q5" i="7"/>
  <c r="H32" i="12" s="1"/>
  <c r="Q34" i="7"/>
  <c r="H35" i="12" s="1"/>
  <c r="O43" i="7"/>
  <c r="F36" i="12" s="1"/>
  <c r="Q15" i="7"/>
  <c r="H33" i="12" s="1"/>
  <c r="Q5" i="8"/>
  <c r="H26" i="12" s="1"/>
  <c r="Q25" i="8"/>
  <c r="H28" i="12" s="1"/>
  <c r="Q43" i="8"/>
  <c r="H30" i="12" s="1"/>
  <c r="N15" i="8"/>
  <c r="R34" i="10"/>
  <c r="I18" i="12" s="1"/>
  <c r="R25" i="10"/>
  <c r="I17" i="12" s="1"/>
  <c r="Q25" i="10"/>
  <c r="H17" i="12" s="1"/>
  <c r="R15" i="10"/>
  <c r="I16" i="12" s="1"/>
  <c r="Q15" i="10"/>
  <c r="H16" i="12" s="1"/>
  <c r="R5" i="10"/>
  <c r="I15" i="12" s="1"/>
  <c r="Q5" i="10"/>
  <c r="H15" i="12" s="1"/>
  <c r="R43" i="9"/>
  <c r="I13" i="12" s="1"/>
  <c r="O34" i="9"/>
  <c r="F12" i="12" s="1"/>
  <c r="Q34" i="9"/>
  <c r="H12" i="12" s="1"/>
  <c r="O15" i="9"/>
  <c r="F10" i="12" s="1"/>
  <c r="R25" i="9"/>
  <c r="I11" i="12" s="1"/>
  <c r="Q25" i="9"/>
  <c r="H11" i="12" s="1"/>
  <c r="Q15" i="9"/>
  <c r="H10" i="12" s="1"/>
  <c r="R5" i="9"/>
  <c r="I9" i="12" s="1"/>
  <c r="Q5" i="9"/>
  <c r="H9" i="12" s="1"/>
  <c r="N43" i="3"/>
  <c r="E42" i="12" s="1"/>
  <c r="M43" i="3"/>
  <c r="O43" i="3"/>
  <c r="F42" i="12" s="1"/>
  <c r="M34" i="3"/>
  <c r="N34" i="3"/>
  <c r="M25" i="3"/>
  <c r="N25" i="3"/>
  <c r="E40" i="12" s="1"/>
  <c r="O25" i="3"/>
  <c r="F40" i="12" s="1"/>
  <c r="M15" i="3"/>
  <c r="N15" i="3"/>
  <c r="E39" i="12" s="1"/>
  <c r="O15" i="3"/>
  <c r="F39" i="12" s="1"/>
  <c r="M5" i="3"/>
  <c r="N5" i="3"/>
  <c r="E38" i="12" s="1"/>
  <c r="O5" i="3"/>
  <c r="F38" i="12" s="1"/>
  <c r="Q43" i="7"/>
  <c r="H36" i="12" s="1"/>
  <c r="M43" i="7"/>
  <c r="N43" i="7"/>
  <c r="E36" i="12" s="1"/>
  <c r="M34" i="7"/>
  <c r="N34" i="7"/>
  <c r="E35" i="12" s="1"/>
  <c r="O34" i="7"/>
  <c r="F35" i="12" s="1"/>
  <c r="M25" i="7"/>
  <c r="N25" i="7"/>
  <c r="E34" i="12" s="1"/>
  <c r="O25" i="7"/>
  <c r="F34" i="12" s="1"/>
  <c r="N15" i="7"/>
  <c r="E33" i="12" s="1"/>
  <c r="M15" i="7"/>
  <c r="O15" i="7"/>
  <c r="F33" i="12" s="1"/>
  <c r="M5" i="7"/>
  <c r="N5" i="7"/>
  <c r="E32" i="12" s="1"/>
  <c r="O5" i="7"/>
  <c r="F32" i="12" s="1"/>
  <c r="N43" i="8"/>
  <c r="E30" i="12" s="1"/>
  <c r="O43" i="8"/>
  <c r="F30" i="12" s="1"/>
  <c r="M43" i="8"/>
  <c r="M34" i="8"/>
  <c r="N34" i="8"/>
  <c r="E29" i="12" s="1"/>
  <c r="O34" i="8"/>
  <c r="F29" i="12" s="1"/>
  <c r="M25" i="8"/>
  <c r="N25" i="8"/>
  <c r="E28" i="12" s="1"/>
  <c r="O25" i="8"/>
  <c r="F28" i="12" s="1"/>
  <c r="M15" i="8"/>
  <c r="M5" i="8"/>
  <c r="N5" i="8"/>
  <c r="E26" i="12" s="1"/>
  <c r="O5" i="8"/>
  <c r="F26" i="12" s="1"/>
  <c r="M43" i="10"/>
  <c r="N43" i="10"/>
  <c r="E19" i="12" s="1"/>
  <c r="M34" i="10"/>
  <c r="N34" i="10"/>
  <c r="E18" i="12" s="1"/>
  <c r="O34" i="10"/>
  <c r="F18" i="12" s="1"/>
  <c r="Q34" i="10"/>
  <c r="H18" i="12" s="1"/>
  <c r="N25" i="10"/>
  <c r="M25" i="10"/>
  <c r="M15" i="10"/>
  <c r="N15" i="10"/>
  <c r="E16" i="12" s="1"/>
  <c r="O15" i="10"/>
  <c r="F16" i="12" s="1"/>
  <c r="M5" i="10"/>
  <c r="N5" i="10"/>
  <c r="M43" i="9"/>
  <c r="N43" i="9"/>
  <c r="E13" i="12" s="1"/>
  <c r="O43" i="9"/>
  <c r="F13" i="12" s="1"/>
  <c r="M34" i="9"/>
  <c r="N34" i="9"/>
  <c r="E12" i="12" s="1"/>
  <c r="M25" i="9"/>
  <c r="N25" i="9"/>
  <c r="E11" i="12" s="1"/>
  <c r="O25" i="9"/>
  <c r="F11" i="12" s="1"/>
  <c r="M15" i="9"/>
  <c r="N15" i="9"/>
  <c r="E10" i="12" s="1"/>
  <c r="M5" i="9"/>
  <c r="N5" i="9"/>
  <c r="O50" i="11"/>
  <c r="F7" i="12" s="1"/>
  <c r="M50" i="11"/>
  <c r="M40" i="11"/>
  <c r="O40" i="11"/>
  <c r="M31" i="11"/>
  <c r="N31" i="11"/>
  <c r="E5" i="12" s="1"/>
  <c r="O31" i="11"/>
  <c r="F5" i="12" s="1"/>
  <c r="M21" i="11"/>
  <c r="N21" i="11"/>
  <c r="E4" i="12" s="1"/>
  <c r="O21" i="11"/>
  <c r="F4" i="12" s="1"/>
  <c r="P34" i="3" l="1"/>
  <c r="G41" i="12" s="1"/>
  <c r="E41" i="12"/>
  <c r="P15" i="8"/>
  <c r="G27" i="12" s="1"/>
  <c r="E27" i="12"/>
  <c r="P25" i="10"/>
  <c r="G17" i="12" s="1"/>
  <c r="E17" i="12"/>
  <c r="P5" i="10"/>
  <c r="G15" i="12" s="1"/>
  <c r="E15" i="12"/>
  <c r="P5" i="9"/>
  <c r="G9" i="12" s="1"/>
  <c r="E9" i="12"/>
  <c r="P11" i="11"/>
  <c r="G3" i="12" s="1"/>
  <c r="E3" i="12"/>
  <c r="P50" i="11"/>
  <c r="G7" i="12" s="1"/>
  <c r="P40" i="11"/>
  <c r="G6" i="12" s="1"/>
  <c r="F6" i="12"/>
  <c r="P43" i="10"/>
  <c r="G19" i="12" s="1"/>
  <c r="P43" i="7"/>
  <c r="G36" i="12" s="1"/>
  <c r="P15" i="3"/>
  <c r="G39" i="12" s="1"/>
  <c r="P15" i="7"/>
  <c r="G33" i="12" s="1"/>
  <c r="P34" i="7"/>
  <c r="G35" i="12" s="1"/>
  <c r="P34" i="9"/>
  <c r="G12" i="12" s="1"/>
  <c r="P15" i="9"/>
  <c r="P43" i="3"/>
  <c r="G42" i="12" s="1"/>
  <c r="P25" i="3"/>
  <c r="G40" i="12" s="1"/>
  <c r="P5" i="3"/>
  <c r="G38" i="12" s="1"/>
  <c r="P25" i="7"/>
  <c r="G34" i="12" s="1"/>
  <c r="P5" i="7"/>
  <c r="G32" i="12" s="1"/>
  <c r="P43" i="8"/>
  <c r="G30" i="12" s="1"/>
  <c r="P34" i="8"/>
  <c r="G29" i="12" s="1"/>
  <c r="P25" i="8"/>
  <c r="G28" i="12" s="1"/>
  <c r="P5" i="8"/>
  <c r="G26" i="12" s="1"/>
  <c r="P34" i="10"/>
  <c r="G18" i="12" s="1"/>
  <c r="P15" i="10"/>
  <c r="G16" i="12" s="1"/>
  <c r="P43" i="9"/>
  <c r="G13" i="12" s="1"/>
  <c r="P25" i="9"/>
  <c r="G11" i="12" s="1"/>
  <c r="P31" i="11"/>
  <c r="G5" i="12" s="1"/>
  <c r="P21" i="11"/>
  <c r="G4" i="12" s="1"/>
  <c r="D52" i="11"/>
  <c r="C52" i="11"/>
  <c r="E51" i="11"/>
  <c r="E50" i="11"/>
  <c r="D42" i="11"/>
  <c r="C42" i="11"/>
  <c r="E41" i="11"/>
  <c r="E40" i="11"/>
  <c r="D33" i="11"/>
  <c r="C33" i="11"/>
  <c r="E32" i="11"/>
  <c r="E31" i="11"/>
  <c r="D23" i="11"/>
  <c r="C23" i="11"/>
  <c r="E22" i="11"/>
  <c r="E21" i="11"/>
  <c r="D13" i="11"/>
  <c r="C13" i="11"/>
  <c r="E12" i="11"/>
  <c r="E11" i="11"/>
  <c r="D45" i="10"/>
  <c r="C45" i="10"/>
  <c r="E44" i="10"/>
  <c r="E43" i="10"/>
  <c r="D36" i="10"/>
  <c r="C36" i="10"/>
  <c r="E35" i="10"/>
  <c r="E34" i="10"/>
  <c r="D27" i="10"/>
  <c r="C27" i="10"/>
  <c r="E26" i="10"/>
  <c r="E25" i="10"/>
  <c r="D17" i="10"/>
  <c r="C17" i="10"/>
  <c r="E16" i="10"/>
  <c r="E15" i="10"/>
  <c r="D7" i="10"/>
  <c r="C7" i="10"/>
  <c r="E6" i="10"/>
  <c r="E5" i="10"/>
  <c r="D45" i="9"/>
  <c r="C45" i="9"/>
  <c r="E44" i="9"/>
  <c r="E43" i="9"/>
  <c r="D36" i="9"/>
  <c r="C36" i="9"/>
  <c r="E35" i="9"/>
  <c r="E34" i="9"/>
  <c r="D27" i="9"/>
  <c r="C27" i="9"/>
  <c r="E26" i="9"/>
  <c r="E25" i="9"/>
  <c r="D17" i="9"/>
  <c r="C17" i="9"/>
  <c r="E16" i="9"/>
  <c r="E15" i="9"/>
  <c r="D7" i="9"/>
  <c r="C7" i="9"/>
  <c r="E6" i="9"/>
  <c r="E5" i="9"/>
  <c r="D45" i="8"/>
  <c r="C45" i="8"/>
  <c r="E44" i="8"/>
  <c r="E43" i="8"/>
  <c r="D36" i="8"/>
  <c r="C36" i="8"/>
  <c r="E35" i="8"/>
  <c r="E34" i="8"/>
  <c r="D27" i="8"/>
  <c r="C27" i="8"/>
  <c r="E26" i="8"/>
  <c r="E25" i="8"/>
  <c r="D17" i="8"/>
  <c r="C17" i="8"/>
  <c r="E16" i="8"/>
  <c r="E15" i="8"/>
  <c r="D7" i="8"/>
  <c r="C7" i="8"/>
  <c r="E6" i="8"/>
  <c r="E5" i="8"/>
  <c r="D45" i="7"/>
  <c r="C45" i="7"/>
  <c r="E44" i="7"/>
  <c r="E43" i="7"/>
  <c r="D36" i="7"/>
  <c r="C36" i="7"/>
  <c r="E35" i="7"/>
  <c r="E34" i="7"/>
  <c r="D27" i="7"/>
  <c r="C27" i="7"/>
  <c r="E26" i="7"/>
  <c r="E25" i="7"/>
  <c r="D17" i="7"/>
  <c r="C17" i="7"/>
  <c r="E16" i="7"/>
  <c r="E15" i="7"/>
  <c r="D7" i="7"/>
  <c r="C7" i="7"/>
  <c r="E6" i="7"/>
  <c r="E5" i="7"/>
  <c r="D36" i="3"/>
  <c r="C36" i="3"/>
  <c r="E35" i="3"/>
  <c r="E34" i="3"/>
  <c r="D45" i="3"/>
  <c r="C45" i="3"/>
  <c r="E44" i="3"/>
  <c r="E43" i="3"/>
  <c r="D27" i="3"/>
  <c r="C27" i="3"/>
  <c r="E26" i="3"/>
  <c r="E25" i="3"/>
  <c r="D17" i="3"/>
  <c r="C17" i="3"/>
  <c r="E16" i="3"/>
  <c r="E15" i="3"/>
  <c r="D7" i="3"/>
  <c r="C7" i="3"/>
  <c r="E6" i="3"/>
  <c r="E5" i="3"/>
</calcChain>
</file>

<file path=xl/sharedStrings.xml><?xml version="1.0" encoding="utf-8"?>
<sst xmlns="http://schemas.openxmlformats.org/spreadsheetml/2006/main" count="746" uniqueCount="55">
  <si>
    <t>SMOTE DATASET</t>
  </si>
  <si>
    <t>Predicted</t>
  </si>
  <si>
    <t>Class</t>
  </si>
  <si>
    <t>TP</t>
  </si>
  <si>
    <t>TN</t>
  </si>
  <si>
    <t>FP</t>
  </si>
  <si>
    <t>FN</t>
  </si>
  <si>
    <t>Accuracy</t>
  </si>
  <si>
    <t>Precision</t>
  </si>
  <si>
    <t>Recall</t>
  </si>
  <si>
    <t>F1-Score</t>
  </si>
  <si>
    <t>Non Fraud</t>
  </si>
  <si>
    <t>Fraud</t>
  </si>
  <si>
    <t>Actual</t>
  </si>
  <si>
    <t>TP/(TP+FP)</t>
  </si>
  <si>
    <t>TP/(TP+FN)</t>
  </si>
  <si>
    <t>Model</t>
  </si>
  <si>
    <t>FP/(TN+FP)</t>
  </si>
  <si>
    <t>Specificity</t>
  </si>
  <si>
    <t>K NEAREST NEIGHBOUR</t>
  </si>
  <si>
    <t>Random Forest Classifier</t>
  </si>
  <si>
    <t>XGBoost Classifier</t>
  </si>
  <si>
    <t>Ensembled Models(RandomForest+KNN+XGBoost)</t>
  </si>
  <si>
    <t>Ensembled Models(RandomForest+KNN)</t>
  </si>
  <si>
    <t>Normal Dataset</t>
  </si>
  <si>
    <t>DATA SPLIT</t>
  </si>
  <si>
    <t>ALGORITHM USED</t>
  </si>
  <si>
    <t>80-20</t>
  </si>
  <si>
    <t>SMOTE Dataset</t>
  </si>
  <si>
    <t>67-33</t>
  </si>
  <si>
    <t>50-50</t>
  </si>
  <si>
    <t>Confusion Matrix</t>
  </si>
  <si>
    <t>In other words, out of all the actual true cases, what percentage did your model predict correctly?</t>
  </si>
  <si>
    <t>Auc Roc Score</t>
  </si>
  <si>
    <t>From graph</t>
  </si>
  <si>
    <t>(TP+TN)/(TP+TN+FN+FP)</t>
  </si>
  <si>
    <t>F1 Score</t>
  </si>
  <si>
    <t>FPR</t>
  </si>
  <si>
    <t xml:space="preserve"> TN / (TN+FP)</t>
  </si>
  <si>
    <t>2*((Precision*Recall)/(Precision+Recall))</t>
  </si>
  <si>
    <t>Accuracy (ACC) is calculated as the number of all correct predictions divided by the total number of the dataset. The best accuracy is 1.0, whereas the worst is 0.0. </t>
  </si>
  <si>
    <t>Specificity (SP) is calculated as the number of correct negative predictions divided by the total number of negatives. It is also called true negative rate (TNR). The best specificity is 1.0, whereas the worst is 0.0.</t>
  </si>
  <si>
    <t>Precision (PREC) is calculated as the number of correct positive predictions divided by the total number of positive predictions. It is also called positive predictive value (PPV). The best precision is 1.0, whereas the worst is 0.0.</t>
  </si>
  <si>
    <t>False positive rate (FPR) is calculated as the number of incorrect positive predictions divided by the total number of negatives. The best false positive rate is 0.0 whereas the worst is 1.0. </t>
  </si>
  <si>
    <r>
      <t>F1 score</t>
    </r>
    <r>
      <rPr>
        <sz val="16"/>
        <color rgb="FF292929"/>
        <rFont val="Georgia"/>
        <family val="1"/>
      </rPr>
      <t> is the harmonic mean of </t>
    </r>
    <r>
      <rPr>
        <b/>
        <i/>
        <sz val="16"/>
        <color rgb="FF292929"/>
        <rFont val="Georgia"/>
        <family val="1"/>
      </rPr>
      <t>precision</t>
    </r>
    <r>
      <rPr>
        <sz val="16"/>
        <color rgb="FF292929"/>
        <rFont val="Georgia"/>
        <family val="1"/>
      </rPr>
      <t> and </t>
    </r>
    <r>
      <rPr>
        <b/>
        <i/>
        <sz val="16"/>
        <color rgb="FF292929"/>
        <rFont val="Georgia"/>
        <family val="1"/>
      </rPr>
      <t>recall</t>
    </r>
    <r>
      <rPr>
        <sz val="16"/>
        <color rgb="FF292929"/>
        <rFont val="Georgia"/>
        <family val="1"/>
      </rPr>
      <t> and is a better measure than </t>
    </r>
    <r>
      <rPr>
        <b/>
        <i/>
        <sz val="16"/>
        <color rgb="FF292929"/>
        <rFont val="Georgia"/>
        <family val="1"/>
      </rPr>
      <t>accuracy</t>
    </r>
    <r>
      <rPr>
        <sz val="16"/>
        <color rgb="FF292929"/>
        <rFont val="Georgia"/>
        <family val="1"/>
      </rPr>
      <t>.</t>
    </r>
  </si>
  <si>
    <r>
      <t>The </t>
    </r>
    <r>
      <rPr>
        <b/>
        <sz val="12"/>
        <color rgb="FF202124"/>
        <rFont val="Arial"/>
        <family val="2"/>
      </rPr>
      <t>Area Under</t>
    </r>
    <r>
      <rPr>
        <sz val="12"/>
        <color rgb="FF202124"/>
        <rFont val="Arial"/>
        <family val="2"/>
      </rPr>
      <t> the </t>
    </r>
    <r>
      <rPr>
        <b/>
        <sz val="12"/>
        <color rgb="FF202124"/>
        <rFont val="Arial"/>
        <family val="2"/>
      </rPr>
      <t>Curve</t>
    </r>
    <r>
      <rPr>
        <sz val="12"/>
        <color rgb="FF202124"/>
        <rFont val="Arial"/>
        <family val="2"/>
      </rPr>
      <t> (</t>
    </r>
    <r>
      <rPr>
        <b/>
        <sz val="12"/>
        <color rgb="FF202124"/>
        <rFont val="Arial"/>
        <family val="2"/>
      </rPr>
      <t>AUC</t>
    </r>
    <r>
      <rPr>
        <sz val="12"/>
        <color rgb="FF202124"/>
        <rFont val="Arial"/>
        <family val="2"/>
      </rPr>
      <t>) is the measure of the ability of a classifier to distinguish between classes and is used as a summary of the </t>
    </r>
    <r>
      <rPr>
        <b/>
        <sz val="12"/>
        <color rgb="FF202124"/>
        <rFont val="Arial"/>
        <family val="2"/>
      </rPr>
      <t>ROC curve</t>
    </r>
    <r>
      <rPr>
        <sz val="12"/>
        <color rgb="FF202124"/>
        <rFont val="Arial"/>
        <family val="2"/>
      </rPr>
      <t>. The higher the </t>
    </r>
    <r>
      <rPr>
        <b/>
        <sz val="12"/>
        <color rgb="FF202124"/>
        <rFont val="Arial"/>
        <family val="2"/>
      </rPr>
      <t>AUC</t>
    </r>
    <r>
      <rPr>
        <sz val="12"/>
        <color rgb="FF202124"/>
        <rFont val="Arial"/>
        <family val="2"/>
      </rPr>
      <t>, the better the performance of the model at distinguishing between the positive and negative classes</t>
    </r>
  </si>
  <si>
    <t xml:space="preserve">Chosen since it has the highest f1 score, second smallest fpr and the highest auc roc score </t>
  </si>
  <si>
    <t>Chosen since that it had the lowest fpr score with 1 auc roc score, whereas it also had the highest percentage f1 score</t>
  </si>
  <si>
    <t>Training Time in seconds</t>
  </si>
  <si>
    <t>RF+KNN</t>
  </si>
  <si>
    <t>RF+KNN+XGBoost</t>
  </si>
  <si>
    <t>XGBoost</t>
  </si>
  <si>
    <t>RF</t>
  </si>
  <si>
    <t>KNN</t>
  </si>
  <si>
    <t>Random Forest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</si>
</sst>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3F3F76"/>
      <name val="Calibri"/>
      <family val="2"/>
      <scheme val="minor"/>
    </font>
    <font>
      <sz val="8"/>
      <name val="Calibri"/>
      <family val="2"/>
      <scheme val="minor"/>
    </font>
    <font>
      <sz val="16"/>
      <color rgb="FF292929"/>
      <name val="Georgia"/>
      <family val="1"/>
    </font>
    <font>
      <sz val="14"/>
      <color rgb="FF333333"/>
      <name val="Times New Roman"/>
      <family val="1"/>
    </font>
    <font>
      <b/>
      <i/>
      <sz val="16"/>
      <color rgb="FF292929"/>
      <name val="Georgia"/>
      <family val="1"/>
    </font>
    <font>
      <sz val="12"/>
      <color rgb="FF202124"/>
      <name val="Arial"/>
      <family val="2"/>
    </font>
    <font>
      <b/>
      <sz val="12"/>
      <color rgb="FF202124"/>
      <name val="Arial"/>
      <family val="2"/>
    </font>
    <font>
      <sz val="10.5"/>
      <color theme="1"/>
      <name val="Arial"/>
      <family val="2"/>
    </font>
  </fonts>
  <fills count="9">
    <fill>
      <patternFill patternType="none"/>
    </fill>
    <fill>
      <patternFill patternType="gray125"/>
    </fill>
    <fill>
      <patternFill patternType="solid">
        <fgColor theme="9"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C99"/>
      </patternFill>
    </fill>
    <fill>
      <patternFill patternType="solid">
        <fgColor theme="9" tint="0.39997558519241921"/>
        <bgColor indexed="64"/>
      </patternFill>
    </fill>
    <fill>
      <patternFill patternType="solid">
        <fgColor rgb="FFFFFF00"/>
        <bgColor indexed="64"/>
      </patternFill>
    </fill>
  </fills>
  <borders count="31">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ck">
        <color indexed="64"/>
      </left>
      <right/>
      <top/>
      <bottom/>
      <diagonal/>
    </border>
    <border>
      <left/>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style="thick">
        <color indexed="64"/>
      </right>
      <top style="thick">
        <color indexed="64"/>
      </top>
      <bottom/>
      <diagonal/>
    </border>
    <border>
      <left style="thick">
        <color indexed="64"/>
      </left>
      <right/>
      <top/>
      <bottom style="thick">
        <color indexed="64"/>
      </bottom>
      <diagonal/>
    </border>
    <border>
      <left style="thick">
        <color indexed="64"/>
      </left>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top style="thick">
        <color indexed="64"/>
      </top>
      <bottom style="thick">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n">
        <color indexed="64"/>
      </left>
      <right/>
      <top style="thin">
        <color indexed="64"/>
      </top>
      <bottom style="thin">
        <color indexed="64"/>
      </bottom>
      <diagonal/>
    </border>
    <border>
      <left style="thick">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7F7F7F"/>
      </left>
      <right/>
      <top/>
      <bottom style="medium">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4" fillId="6" borderId="8" applyNumberFormat="0" applyAlignment="0" applyProtection="0"/>
  </cellStyleXfs>
  <cellXfs count="93">
    <xf numFmtId="0" fontId="0" fillId="0" borderId="0" xfId="0"/>
    <xf numFmtId="0" fontId="2" fillId="0" borderId="0" xfId="0" applyFont="1"/>
    <xf numFmtId="0" fontId="0" fillId="0" borderId="0" xfId="0" applyAlignment="1">
      <alignment horizontal="center"/>
    </xf>
    <xf numFmtId="0" fontId="0" fillId="3" borderId="0" xfId="0" applyFill="1"/>
    <xf numFmtId="0" fontId="3" fillId="0" borderId="1" xfId="0" applyFont="1" applyBorder="1"/>
    <xf numFmtId="0" fontId="3" fillId="0" borderId="2" xfId="0" applyFont="1" applyBorder="1"/>
    <xf numFmtId="0" fontId="3" fillId="0" borderId="0" xfId="0" applyFont="1"/>
    <xf numFmtId="10" fontId="0" fillId="0" borderId="0" xfId="1" applyNumberFormat="1" applyFont="1"/>
    <xf numFmtId="0" fontId="0" fillId="0" borderId="0" xfId="1" applyNumberFormat="1" applyFont="1"/>
    <xf numFmtId="0" fontId="0" fillId="4" borderId="0" xfId="0" applyFill="1"/>
    <xf numFmtId="0" fontId="0" fillId="5" borderId="4" xfId="0" applyFill="1" applyBorder="1"/>
    <xf numFmtId="0" fontId="0" fillId="5" borderId="5" xfId="0" applyFill="1" applyBorder="1"/>
    <xf numFmtId="0" fontId="0" fillId="0" borderId="6" xfId="0" applyBorder="1"/>
    <xf numFmtId="0" fontId="0" fillId="0" borderId="7" xfId="0" applyBorder="1"/>
    <xf numFmtId="0" fontId="0" fillId="7" borderId="0" xfId="0" applyFill="1"/>
    <xf numFmtId="0" fontId="0" fillId="0" borderId="3" xfId="0" applyBorder="1" applyAlignment="1">
      <alignment horizontal="center"/>
    </xf>
    <xf numFmtId="0" fontId="0" fillId="7" borderId="3" xfId="0" applyFill="1" applyBorder="1" applyAlignment="1">
      <alignment horizontal="center"/>
    </xf>
    <xf numFmtId="0" fontId="0" fillId="0" borderId="0" xfId="0" applyFill="1"/>
    <xf numFmtId="10" fontId="0" fillId="7" borderId="0" xfId="0" applyNumberFormat="1" applyFill="1"/>
    <xf numFmtId="0" fontId="0" fillId="0" borderId="0" xfId="0" applyFill="1" applyBorder="1"/>
    <xf numFmtId="0" fontId="2" fillId="0" borderId="0" xfId="0" applyFont="1" applyFill="1" applyBorder="1"/>
    <xf numFmtId="0" fontId="0" fillId="0" borderId="0" xfId="0" applyFill="1" applyBorder="1" applyAlignment="1">
      <alignment horizontal="center"/>
    </xf>
    <xf numFmtId="0" fontId="3" fillId="0" borderId="0" xfId="0" applyFont="1" applyFill="1" applyBorder="1"/>
    <xf numFmtId="10" fontId="0" fillId="0" borderId="0" xfId="1" applyNumberFormat="1" applyFont="1" applyFill="1" applyBorder="1"/>
    <xf numFmtId="0" fontId="0" fillId="0" borderId="0" xfId="1" applyNumberFormat="1" applyFont="1" applyFill="1" applyBorder="1"/>
    <xf numFmtId="10" fontId="0" fillId="0" borderId="0" xfId="0" applyNumberFormat="1" applyFill="1" applyBorder="1"/>
    <xf numFmtId="0" fontId="0" fillId="7" borderId="0" xfId="0" applyNumberFormat="1" applyFill="1"/>
    <xf numFmtId="0" fontId="0" fillId="0" borderId="0" xfId="0" applyFill="1" applyBorder="1" applyAlignment="1">
      <alignment horizontal="center"/>
    </xf>
    <xf numFmtId="0" fontId="0" fillId="0" borderId="0" xfId="0" applyFill="1" applyAlignment="1">
      <alignment horizontal="center"/>
    </xf>
    <xf numFmtId="0" fontId="3" fillId="0" borderId="0" xfId="0" applyFont="1" applyBorder="1"/>
    <xf numFmtId="0" fontId="0" fillId="4" borderId="0" xfId="0" applyFill="1" applyBorder="1"/>
    <xf numFmtId="0" fontId="0" fillId="0" borderId="0" xfId="0" applyBorder="1"/>
    <xf numFmtId="0" fontId="0" fillId="0" borderId="11" xfId="0" applyFill="1" applyBorder="1" applyAlignment="1">
      <alignment horizontal="center"/>
    </xf>
    <xf numFmtId="0" fontId="0" fillId="0" borderId="10" xfId="0" applyFill="1" applyBorder="1" applyAlignment="1">
      <alignment horizontal="center"/>
    </xf>
    <xf numFmtId="0" fontId="3" fillId="0" borderId="13" xfId="0" applyFont="1" applyBorder="1"/>
    <xf numFmtId="0" fontId="3" fillId="0" borderId="15" xfId="0" applyFont="1" applyBorder="1"/>
    <xf numFmtId="0" fontId="0" fillId="0" borderId="14" xfId="0" applyFill="1" applyBorder="1" applyAlignment="1">
      <alignment horizontal="center"/>
    </xf>
    <xf numFmtId="0" fontId="3" fillId="0" borderId="16" xfId="0" applyFont="1" applyBorder="1"/>
    <xf numFmtId="0" fontId="0" fillId="4" borderId="17" xfId="0" applyFill="1" applyBorder="1"/>
    <xf numFmtId="0" fontId="0" fillId="0" borderId="16" xfId="0" applyBorder="1"/>
    <xf numFmtId="10" fontId="0" fillId="0" borderId="0" xfId="1" applyNumberFormat="1" applyFont="1" applyFill="1"/>
    <xf numFmtId="0" fontId="3" fillId="0" borderId="21" xfId="0" applyFont="1" applyBorder="1"/>
    <xf numFmtId="0" fontId="0" fillId="0" borderId="21" xfId="0" applyBorder="1"/>
    <xf numFmtId="10" fontId="0" fillId="0" borderId="22" xfId="1" applyNumberFormat="1" applyFont="1" applyBorder="1"/>
    <xf numFmtId="10" fontId="0" fillId="0" borderId="21" xfId="1" applyNumberFormat="1" applyFont="1" applyBorder="1"/>
    <xf numFmtId="0" fontId="0" fillId="0" borderId="21" xfId="1" applyNumberFormat="1" applyFont="1" applyBorder="1"/>
    <xf numFmtId="10" fontId="0" fillId="0" borderId="0" xfId="1" applyNumberFormat="1" applyFont="1" applyBorder="1"/>
    <xf numFmtId="0" fontId="0" fillId="0" borderId="0" xfId="1" applyNumberFormat="1" applyFont="1" applyBorder="1"/>
    <xf numFmtId="0" fontId="0" fillId="0" borderId="0" xfId="0" applyBorder="1" applyAlignment="1">
      <alignment horizontal="center"/>
    </xf>
    <xf numFmtId="0" fontId="0" fillId="7" borderId="0" xfId="0" applyFill="1" applyBorder="1"/>
    <xf numFmtId="0" fontId="0" fillId="0" borderId="9" xfId="0" applyFill="1" applyBorder="1"/>
    <xf numFmtId="10" fontId="0" fillId="0" borderId="9" xfId="0" applyNumberFormat="1" applyFill="1" applyBorder="1"/>
    <xf numFmtId="0" fontId="0" fillId="0" borderId="9" xfId="0" applyNumberFormat="1" applyFill="1" applyBorder="1"/>
    <xf numFmtId="0" fontId="0" fillId="0" borderId="23" xfId="0" applyFill="1" applyBorder="1"/>
    <xf numFmtId="10" fontId="0" fillId="0" borderId="23" xfId="0" applyNumberFormat="1" applyFill="1" applyBorder="1"/>
    <xf numFmtId="0" fontId="0" fillId="0" borderId="23" xfId="0" applyNumberFormat="1" applyFill="1" applyBorder="1"/>
    <xf numFmtId="0" fontId="0" fillId="0" borderId="24" xfId="0" applyBorder="1"/>
    <xf numFmtId="0" fontId="3" fillId="0" borderId="25" xfId="0" applyFont="1" applyBorder="1"/>
    <xf numFmtId="0" fontId="0" fillId="0" borderId="2" xfId="0" applyFill="1" applyBorder="1"/>
    <xf numFmtId="0" fontId="0" fillId="0" borderId="26" xfId="0" applyFill="1" applyBorder="1"/>
    <xf numFmtId="0" fontId="0" fillId="0" borderId="27" xfId="0" applyBorder="1" applyAlignment="1">
      <alignment horizontal="center"/>
    </xf>
    <xf numFmtId="0" fontId="3" fillId="0" borderId="27" xfId="0" applyFont="1" applyBorder="1"/>
    <xf numFmtId="0" fontId="3" fillId="0" borderId="28" xfId="0" applyFont="1" applyBorder="1"/>
    <xf numFmtId="0" fontId="7" fillId="0" borderId="0" xfId="0" applyFont="1"/>
    <xf numFmtId="0" fontId="4" fillId="0" borderId="0" xfId="2" applyFill="1" applyBorder="1" applyAlignment="1"/>
    <xf numFmtId="0" fontId="3" fillId="0" borderId="7" xfId="0" applyFont="1" applyFill="1" applyBorder="1"/>
    <xf numFmtId="10" fontId="0" fillId="0" borderId="0" xfId="0" applyNumberFormat="1" applyFill="1"/>
    <xf numFmtId="0" fontId="0" fillId="0" borderId="0" xfId="0" applyNumberFormat="1" applyFill="1"/>
    <xf numFmtId="0" fontId="0" fillId="0" borderId="0" xfId="0" applyFill="1" applyBorder="1" applyAlignment="1">
      <alignment horizontal="center"/>
    </xf>
    <xf numFmtId="0" fontId="0" fillId="8" borderId="0" xfId="0" applyFill="1" applyBorder="1" applyAlignment="1">
      <alignment horizontal="center"/>
    </xf>
    <xf numFmtId="0" fontId="0" fillId="8" borderId="0" xfId="0" applyFill="1" applyBorder="1"/>
    <xf numFmtId="10" fontId="0" fillId="8" borderId="0" xfId="0" applyNumberFormat="1" applyFill="1"/>
    <xf numFmtId="0" fontId="0" fillId="8" borderId="0" xfId="0" applyFill="1"/>
    <xf numFmtId="0" fontId="11" fillId="0" borderId="0" xfId="0" applyFont="1" applyAlignment="1">
      <alignment horizontal="left" vertical="center" indent="1"/>
    </xf>
    <xf numFmtId="0" fontId="0" fillId="0" borderId="0" xfId="0" applyFill="1" applyBorder="1" applyAlignment="1">
      <alignment horizontal="center"/>
    </xf>
    <xf numFmtId="10" fontId="0" fillId="0" borderId="2" xfId="0" applyNumberFormat="1" applyFill="1" applyBorder="1"/>
    <xf numFmtId="10" fontId="0" fillId="0" borderId="26" xfId="0" applyNumberFormat="1" applyFill="1" applyBorder="1"/>
    <xf numFmtId="10" fontId="0" fillId="8" borderId="0" xfId="0" applyNumberFormat="1" applyFill="1" applyBorder="1"/>
    <xf numFmtId="164" fontId="0" fillId="0" borderId="23" xfId="0" applyNumberFormat="1" applyFill="1" applyBorder="1"/>
    <xf numFmtId="164" fontId="0" fillId="0" borderId="9" xfId="0" applyNumberFormat="1" applyFill="1" applyBorder="1"/>
    <xf numFmtId="164" fontId="0" fillId="7" borderId="0" xfId="0" applyNumberFormat="1" applyFill="1"/>
    <xf numFmtId="164" fontId="0" fillId="0" borderId="0" xfId="0" applyNumberFormat="1" applyFill="1"/>
    <xf numFmtId="164" fontId="0" fillId="8" borderId="0" xfId="0" applyNumberFormat="1" applyFill="1"/>
    <xf numFmtId="164" fontId="0" fillId="0" borderId="0" xfId="0" applyNumberFormat="1"/>
    <xf numFmtId="0" fontId="4" fillId="6" borderId="29" xfId="2" applyBorder="1" applyAlignment="1">
      <alignment horizontal="center"/>
    </xf>
    <xf numFmtId="0" fontId="4" fillId="6" borderId="30" xfId="2" applyBorder="1" applyAlignment="1">
      <alignment horizontal="center"/>
    </xf>
    <xf numFmtId="0" fontId="0" fillId="0" borderId="0" xfId="0" applyFill="1" applyBorder="1" applyAlignment="1">
      <alignment horizontal="center"/>
    </xf>
    <xf numFmtId="0" fontId="0" fillId="2" borderId="0" xfId="0" applyFill="1" applyAlignment="1">
      <alignment horizontal="center"/>
    </xf>
    <xf numFmtId="0" fontId="0" fillId="0" borderId="11" xfId="0" applyBorder="1" applyAlignment="1">
      <alignment horizontal="center"/>
    </xf>
    <xf numFmtId="0" fontId="0" fillId="0" borderId="19" xfId="0" applyFill="1" applyBorder="1" applyAlignment="1">
      <alignment horizontal="center" vertical="center"/>
    </xf>
    <xf numFmtId="0" fontId="0" fillId="0" borderId="18" xfId="0" applyFill="1" applyBorder="1" applyAlignment="1">
      <alignment horizontal="center" vertical="center"/>
    </xf>
    <xf numFmtId="0" fontId="0" fillId="0" borderId="20" xfId="0" applyFill="1" applyBorder="1" applyAlignment="1">
      <alignment horizontal="center" vertical="center"/>
    </xf>
    <xf numFmtId="0" fontId="0" fillId="0" borderId="12" xfId="0" applyFill="1" applyBorder="1" applyAlignment="1">
      <alignment horizontal="center" vertical="center"/>
    </xf>
  </cellXfs>
  <cellStyles count="3">
    <cellStyle name="Input" xfId="2"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Algorithm </a:t>
            </a:r>
            <a:r>
              <a:rPr lang="en-GB"/>
              <a:t>Training Time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AVERAGE!$B$3</c:f>
              <c:strCache>
                <c:ptCount val="1"/>
                <c:pt idx="0">
                  <c:v>80-20</c:v>
                </c:pt>
              </c:strCache>
            </c:strRef>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AVERAGE!$K$3:$K$7</c:f>
              <c:numCache>
                <c:formatCode>General</c:formatCode>
                <c:ptCount val="5"/>
                <c:pt idx="0">
                  <c:v>1.6370050907135001</c:v>
                </c:pt>
                <c:pt idx="1">
                  <c:v>19.885002613067599</c:v>
                </c:pt>
                <c:pt idx="2">
                  <c:v>18.933999061584402</c:v>
                </c:pt>
                <c:pt idx="3">
                  <c:v>21.7759718894958</c:v>
                </c:pt>
                <c:pt idx="4">
                  <c:v>41.050039768218902</c:v>
                </c:pt>
              </c:numCache>
            </c:numRef>
          </c:val>
          <c:extLst>
            <c:ext xmlns:c16="http://schemas.microsoft.com/office/drawing/2014/chart" uri="{C3380CC4-5D6E-409C-BE32-E72D297353CC}">
              <c16:uniqueId val="{00000000-1C13-4B2F-A3B3-917F4FE09B19}"/>
            </c:ext>
          </c:extLst>
        </c:ser>
        <c:ser>
          <c:idx val="1"/>
          <c:order val="1"/>
          <c:tx>
            <c:v>67-33</c:v>
          </c:tx>
          <c:spPr>
            <a:solidFill>
              <a:schemeClr val="accent2"/>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AVERAGE!$K$9:$K$13</c:f>
              <c:numCache>
                <c:formatCode>General</c:formatCode>
                <c:ptCount val="5"/>
                <c:pt idx="0">
                  <c:v>1.1280000209808301</c:v>
                </c:pt>
                <c:pt idx="1">
                  <c:v>16.157074928283599</c:v>
                </c:pt>
                <c:pt idx="2">
                  <c:v>15.0710000991821</c:v>
                </c:pt>
                <c:pt idx="3">
                  <c:v>17.371101379394499</c:v>
                </c:pt>
                <c:pt idx="4">
                  <c:v>33.362010478973303</c:v>
                </c:pt>
              </c:numCache>
            </c:numRef>
          </c:val>
          <c:extLst>
            <c:ext xmlns:c16="http://schemas.microsoft.com/office/drawing/2014/chart" uri="{C3380CC4-5D6E-409C-BE32-E72D297353CC}">
              <c16:uniqueId val="{00000001-1C13-4B2F-A3B3-917F4FE09B19}"/>
            </c:ext>
          </c:extLst>
        </c:ser>
        <c:ser>
          <c:idx val="2"/>
          <c:order val="2"/>
          <c:tx>
            <c:v>50-50</c:v>
          </c:tx>
          <c:spPr>
            <a:solidFill>
              <a:schemeClr val="accent3"/>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AVERAGE!$K$15:$K$19</c:f>
              <c:numCache>
                <c:formatCode>General</c:formatCode>
                <c:ptCount val="5"/>
                <c:pt idx="0">
                  <c:v>0.81802296638488703</c:v>
                </c:pt>
                <c:pt idx="1">
                  <c:v>11.119997739791801</c:v>
                </c:pt>
                <c:pt idx="2">
                  <c:v>11.1449689865112</c:v>
                </c:pt>
                <c:pt idx="3">
                  <c:v>12.222998380661</c:v>
                </c:pt>
                <c:pt idx="4">
                  <c:v>24.349699735641401</c:v>
                </c:pt>
              </c:numCache>
            </c:numRef>
          </c:val>
          <c:extLst>
            <c:ext xmlns:c16="http://schemas.microsoft.com/office/drawing/2014/chart" uri="{C3380CC4-5D6E-409C-BE32-E72D297353CC}">
              <c16:uniqueId val="{00000002-1C13-4B2F-A3B3-917F4FE09B19}"/>
            </c:ext>
          </c:extLst>
        </c:ser>
        <c:dLbls>
          <c:showLegendKey val="0"/>
          <c:showVal val="0"/>
          <c:showCatName val="0"/>
          <c:showSerName val="0"/>
          <c:showPercent val="0"/>
          <c:showBubbleSize val="0"/>
        </c:dLbls>
        <c:gapWidth val="219"/>
        <c:axId val="564582192"/>
        <c:axId val="564581208"/>
      </c:barChart>
      <c:catAx>
        <c:axId val="56458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Models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81208"/>
        <c:crosses val="autoZero"/>
        <c:auto val="1"/>
        <c:lblAlgn val="ctr"/>
        <c:lblOffset val="100"/>
        <c:noMultiLvlLbl val="0"/>
      </c:catAx>
      <c:valAx>
        <c:axId val="564581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Taken in seconds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80-20 Data</a:t>
            </a:r>
            <a:r>
              <a:rPr lang="en-GB" baseline="0"/>
              <a:t>set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Precision</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AVERAGE!$E$3:$E$7</c:f>
              <c:numCache>
                <c:formatCode>0.00%</c:formatCode>
                <c:ptCount val="5"/>
                <c:pt idx="0">
                  <c:v>0.84152334152334152</c:v>
                </c:pt>
                <c:pt idx="1">
                  <c:v>0.25668546479898124</c:v>
                </c:pt>
                <c:pt idx="2">
                  <c:v>0.89279869067103113</c:v>
                </c:pt>
                <c:pt idx="3">
                  <c:v>0.41674221819280749</c:v>
                </c:pt>
                <c:pt idx="4">
                  <c:v>0.42821395057866751</c:v>
                </c:pt>
              </c:numCache>
            </c:numRef>
          </c:val>
          <c:extLst>
            <c:ext xmlns:c16="http://schemas.microsoft.com/office/drawing/2014/chart" uri="{C3380CC4-5D6E-409C-BE32-E72D297353CC}">
              <c16:uniqueId val="{00000000-FA26-4658-9BE0-44DDB1A42460}"/>
            </c:ext>
          </c:extLst>
        </c:ser>
        <c:ser>
          <c:idx val="1"/>
          <c:order val="1"/>
          <c:tx>
            <c:v>Recall</c:v>
          </c:tx>
          <c:spPr>
            <a:solidFill>
              <a:schemeClr val="accent2"/>
            </a:solidFill>
            <a:ln>
              <a:noFill/>
            </a:ln>
            <a:effectLst/>
          </c:spPr>
          <c:invertIfNegative val="0"/>
          <c:val>
            <c:numRef>
              <c:f>AVERAGE!$F$3:$F$7</c:f>
              <c:numCache>
                <c:formatCode>0.00%</c:formatCode>
                <c:ptCount val="5"/>
                <c:pt idx="0">
                  <c:v>0.47569444444444442</c:v>
                </c:pt>
                <c:pt idx="1">
                  <c:v>0.97986111111111107</c:v>
                </c:pt>
                <c:pt idx="2">
                  <c:v>0.75763888888888886</c:v>
                </c:pt>
                <c:pt idx="3">
                  <c:v>0.95763888888888893</c:v>
                </c:pt>
                <c:pt idx="4">
                  <c:v>0.9506944444444444</c:v>
                </c:pt>
              </c:numCache>
            </c:numRef>
          </c:val>
          <c:extLst>
            <c:ext xmlns:c16="http://schemas.microsoft.com/office/drawing/2014/chart" uri="{C3380CC4-5D6E-409C-BE32-E72D297353CC}">
              <c16:uniqueId val="{00000001-FA26-4658-9BE0-44DDB1A42460}"/>
            </c:ext>
          </c:extLst>
        </c:ser>
        <c:ser>
          <c:idx val="2"/>
          <c:order val="2"/>
          <c:tx>
            <c:v>F1-Score</c:v>
          </c:tx>
          <c:spPr>
            <a:solidFill>
              <a:schemeClr val="accent3"/>
            </a:solidFill>
            <a:ln>
              <a:noFill/>
            </a:ln>
            <a:effectLst/>
          </c:spPr>
          <c:invertIfNegative val="0"/>
          <c:val>
            <c:numRef>
              <c:f>AVERAGE!$G$3:$G$7</c:f>
              <c:numCache>
                <c:formatCode>0.00%</c:formatCode>
                <c:ptCount val="5"/>
                <c:pt idx="0">
                  <c:v>0.60780834072759538</c:v>
                </c:pt>
                <c:pt idx="1">
                  <c:v>0.406804093988756</c:v>
                </c:pt>
                <c:pt idx="2">
                  <c:v>0.81968444778362137</c:v>
                </c:pt>
                <c:pt idx="3">
                  <c:v>0.58075384291429766</c:v>
                </c:pt>
                <c:pt idx="4">
                  <c:v>0.59046797498382564</c:v>
                </c:pt>
              </c:numCache>
            </c:numRef>
          </c:val>
          <c:extLst>
            <c:ext xmlns:c16="http://schemas.microsoft.com/office/drawing/2014/chart" uri="{C3380CC4-5D6E-409C-BE32-E72D297353CC}">
              <c16:uniqueId val="{00000002-FA26-4658-9BE0-44DDB1A42460}"/>
            </c:ext>
          </c:extLst>
        </c:ser>
        <c:ser>
          <c:idx val="3"/>
          <c:order val="3"/>
          <c:tx>
            <c:v>Specificity</c:v>
          </c:tx>
          <c:spPr>
            <a:solidFill>
              <a:schemeClr val="accent4"/>
            </a:solidFill>
            <a:ln>
              <a:noFill/>
            </a:ln>
            <a:effectLst/>
          </c:spPr>
          <c:invertIfNegative val="0"/>
          <c:val>
            <c:numRef>
              <c:f>AVERAGE!$I$3:$I$7</c:f>
              <c:numCache>
                <c:formatCode>0.00%</c:formatCode>
                <c:ptCount val="5"/>
                <c:pt idx="0">
                  <c:v>0.99890202487041335</c:v>
                </c:pt>
                <c:pt idx="1">
                  <c:v>0.96522227612797795</c:v>
                </c:pt>
                <c:pt idx="2">
                  <c:v>0.99888500200018726</c:v>
                </c:pt>
                <c:pt idx="3">
                  <c:v>0.9835729302317664</c:v>
                </c:pt>
                <c:pt idx="4">
                  <c:v>0.98444109661329993</c:v>
                </c:pt>
              </c:numCache>
            </c:numRef>
          </c:val>
          <c:extLst>
            <c:ext xmlns:c16="http://schemas.microsoft.com/office/drawing/2014/chart" uri="{C3380CC4-5D6E-409C-BE32-E72D297353CC}">
              <c16:uniqueId val="{00000003-FA26-4658-9BE0-44DDB1A42460}"/>
            </c:ext>
          </c:extLst>
        </c:ser>
        <c:dLbls>
          <c:showLegendKey val="0"/>
          <c:showVal val="0"/>
          <c:showCatName val="0"/>
          <c:showSerName val="0"/>
          <c:showPercent val="0"/>
          <c:showBubbleSize val="0"/>
        </c:dLbls>
        <c:gapWidth val="219"/>
        <c:overlap val="-27"/>
        <c:axId val="564593344"/>
        <c:axId val="564597280"/>
      </c:barChart>
      <c:catAx>
        <c:axId val="5645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80"/>
        <c:crosses val="autoZero"/>
        <c:auto val="1"/>
        <c:lblAlgn val="ctr"/>
        <c:lblOffset val="100"/>
        <c:noMultiLvlLbl val="0"/>
      </c:catAx>
      <c:valAx>
        <c:axId val="56459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67-33 Data</a:t>
            </a:r>
            <a:r>
              <a:rPr lang="en-GB" baseline="0"/>
              <a:t>set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Precision</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AVERAGE!$E$9:$E$13</c:f>
              <c:numCache>
                <c:formatCode>0.00%</c:formatCode>
                <c:ptCount val="5"/>
                <c:pt idx="0">
                  <c:v>0.82485029940119758</c:v>
                </c:pt>
                <c:pt idx="1">
                  <c:v>0.25676720804331016</c:v>
                </c:pt>
                <c:pt idx="2">
                  <c:v>0.88794820717131473</c:v>
                </c:pt>
                <c:pt idx="3">
                  <c:v>0.41339449541284401</c:v>
                </c:pt>
                <c:pt idx="4">
                  <c:v>0.42762158054711247</c:v>
                </c:pt>
              </c:numCache>
            </c:numRef>
          </c:val>
          <c:extLst>
            <c:ext xmlns:c16="http://schemas.microsoft.com/office/drawing/2014/chart" uri="{C3380CC4-5D6E-409C-BE32-E72D297353CC}">
              <c16:uniqueId val="{00000000-0101-493B-B7BB-4D8E50D83DF8}"/>
            </c:ext>
          </c:extLst>
        </c:ser>
        <c:ser>
          <c:idx val="1"/>
          <c:order val="1"/>
          <c:tx>
            <c:v>Recall</c:v>
          </c:tx>
          <c:spPr>
            <a:solidFill>
              <a:schemeClr val="accent2"/>
            </a:solidFill>
            <a:ln>
              <a:noFill/>
            </a:ln>
            <a:effectLst/>
          </c:spPr>
          <c:invertIfNegative val="0"/>
          <c:val>
            <c:numRef>
              <c:f>AVERAGE!$F$9:$F$13</c:f>
              <c:numCache>
                <c:formatCode>0.00%</c:formatCode>
                <c:ptCount val="5"/>
                <c:pt idx="0">
                  <c:v>0.46380471380471383</c:v>
                </c:pt>
                <c:pt idx="1">
                  <c:v>0.97811447811447816</c:v>
                </c:pt>
                <c:pt idx="2">
                  <c:v>0.75042087542087543</c:v>
                </c:pt>
                <c:pt idx="3">
                  <c:v>0.9482323232323232</c:v>
                </c:pt>
                <c:pt idx="4">
                  <c:v>0.94739057239057234</c:v>
                </c:pt>
              </c:numCache>
            </c:numRef>
          </c:val>
          <c:extLst>
            <c:ext xmlns:c16="http://schemas.microsoft.com/office/drawing/2014/chart" uri="{C3380CC4-5D6E-409C-BE32-E72D297353CC}">
              <c16:uniqueId val="{00000001-0101-493B-B7BB-4D8E50D83DF8}"/>
            </c:ext>
          </c:extLst>
        </c:ser>
        <c:ser>
          <c:idx val="2"/>
          <c:order val="2"/>
          <c:tx>
            <c:v>F1-Score</c:v>
          </c:tx>
          <c:spPr>
            <a:solidFill>
              <a:schemeClr val="accent3"/>
            </a:solidFill>
            <a:ln>
              <a:noFill/>
            </a:ln>
            <a:effectLst/>
          </c:spPr>
          <c:invertIfNegative val="0"/>
          <c:val>
            <c:numRef>
              <c:f>AVERAGE!$G$9:$G$13</c:f>
              <c:numCache>
                <c:formatCode>0.00%</c:formatCode>
                <c:ptCount val="5"/>
                <c:pt idx="0">
                  <c:v>0.59375</c:v>
                </c:pt>
                <c:pt idx="1">
                  <c:v>0.40675592894022933</c:v>
                </c:pt>
                <c:pt idx="2">
                  <c:v>0.81341240875912413</c:v>
                </c:pt>
                <c:pt idx="3">
                  <c:v>0.57577306414515705</c:v>
                </c:pt>
                <c:pt idx="4">
                  <c:v>0.58926701570680629</c:v>
                </c:pt>
              </c:numCache>
            </c:numRef>
          </c:val>
          <c:extLst>
            <c:ext xmlns:c16="http://schemas.microsoft.com/office/drawing/2014/chart" uri="{C3380CC4-5D6E-409C-BE32-E72D297353CC}">
              <c16:uniqueId val="{00000002-0101-493B-B7BB-4D8E50D83DF8}"/>
            </c:ext>
          </c:extLst>
        </c:ser>
        <c:ser>
          <c:idx val="3"/>
          <c:order val="3"/>
          <c:tx>
            <c:v>Specificity</c:v>
          </c:tx>
          <c:spPr>
            <a:solidFill>
              <a:schemeClr val="accent4"/>
            </a:solidFill>
            <a:ln>
              <a:noFill/>
            </a:ln>
            <a:effectLst/>
          </c:spPr>
          <c:invertIfNegative val="0"/>
          <c:val>
            <c:numRef>
              <c:f>AVERAGE!$I$9:$I$13</c:f>
              <c:numCache>
                <c:formatCode>0.00%</c:formatCode>
                <c:ptCount val="5"/>
                <c:pt idx="0">
                  <c:v>0.9987929246815952</c:v>
                </c:pt>
                <c:pt idx="1">
                  <c:v>0.96529916381662773</c:v>
                </c:pt>
                <c:pt idx="2">
                  <c:v>0.99883935065537999</c:v>
                </c:pt>
                <c:pt idx="3">
                  <c:v>0.98350846242333267</c:v>
                </c:pt>
                <c:pt idx="4">
                  <c:v>0.98445761566515522</c:v>
                </c:pt>
              </c:numCache>
            </c:numRef>
          </c:val>
          <c:extLst>
            <c:ext xmlns:c16="http://schemas.microsoft.com/office/drawing/2014/chart" uri="{C3380CC4-5D6E-409C-BE32-E72D297353CC}">
              <c16:uniqueId val="{00000003-0101-493B-B7BB-4D8E50D83DF8}"/>
            </c:ext>
          </c:extLst>
        </c:ser>
        <c:dLbls>
          <c:showLegendKey val="0"/>
          <c:showVal val="0"/>
          <c:showCatName val="0"/>
          <c:showSerName val="0"/>
          <c:showPercent val="0"/>
          <c:showBubbleSize val="0"/>
        </c:dLbls>
        <c:gapWidth val="219"/>
        <c:overlap val="-27"/>
        <c:axId val="564593344"/>
        <c:axId val="564597280"/>
      </c:barChart>
      <c:catAx>
        <c:axId val="5645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80"/>
        <c:crosses val="autoZero"/>
        <c:auto val="1"/>
        <c:lblAlgn val="ctr"/>
        <c:lblOffset val="100"/>
        <c:noMultiLvlLbl val="0"/>
      </c:catAx>
      <c:valAx>
        <c:axId val="56459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50-50 Data</a:t>
            </a:r>
            <a:r>
              <a:rPr lang="en-GB" baseline="0"/>
              <a:t>set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Precision</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AVERAGE!$E$15:$E$19</c:f>
              <c:numCache>
                <c:formatCode>0.00%</c:formatCode>
                <c:ptCount val="5"/>
                <c:pt idx="0">
                  <c:v>0.80305510092744137</c:v>
                </c:pt>
                <c:pt idx="1">
                  <c:v>0.26513098464317975</c:v>
                </c:pt>
                <c:pt idx="2">
                  <c:v>0.89899328859060401</c:v>
                </c:pt>
                <c:pt idx="3">
                  <c:v>0.42747225025227042</c:v>
                </c:pt>
                <c:pt idx="4">
                  <c:v>0.44185131768716401</c:v>
                </c:pt>
              </c:numCache>
            </c:numRef>
          </c:val>
          <c:extLst>
            <c:ext xmlns:c16="http://schemas.microsoft.com/office/drawing/2014/chart" uri="{C3380CC4-5D6E-409C-BE32-E72D297353CC}">
              <c16:uniqueId val="{00000000-D447-4355-A993-B06DAA899F81}"/>
            </c:ext>
          </c:extLst>
        </c:ser>
        <c:ser>
          <c:idx val="1"/>
          <c:order val="1"/>
          <c:tx>
            <c:v>Recall</c:v>
          </c:tx>
          <c:spPr>
            <a:solidFill>
              <a:schemeClr val="accent2"/>
            </a:solidFill>
            <a:ln>
              <a:noFill/>
            </a:ln>
            <a:effectLst/>
          </c:spPr>
          <c:invertIfNegative val="0"/>
          <c:val>
            <c:numRef>
              <c:f>AVERAGE!$F$15:$F$19</c:f>
              <c:numCache>
                <c:formatCode>0.00%</c:formatCode>
                <c:ptCount val="5"/>
                <c:pt idx="0">
                  <c:v>0.40888888888888891</c:v>
                </c:pt>
                <c:pt idx="1">
                  <c:v>0.97833333333333339</c:v>
                </c:pt>
                <c:pt idx="2">
                  <c:v>0.74416666666666664</c:v>
                </c:pt>
                <c:pt idx="3">
                  <c:v>0.94138888888888894</c:v>
                </c:pt>
                <c:pt idx="4">
                  <c:v>0.93611111111111112</c:v>
                </c:pt>
              </c:numCache>
            </c:numRef>
          </c:val>
          <c:extLst>
            <c:ext xmlns:c16="http://schemas.microsoft.com/office/drawing/2014/chart" uri="{C3380CC4-5D6E-409C-BE32-E72D297353CC}">
              <c16:uniqueId val="{00000001-D447-4355-A993-B06DAA899F81}"/>
            </c:ext>
          </c:extLst>
        </c:ser>
        <c:ser>
          <c:idx val="2"/>
          <c:order val="2"/>
          <c:tx>
            <c:v>F1-Score</c:v>
          </c:tx>
          <c:spPr>
            <a:solidFill>
              <a:schemeClr val="accent3"/>
            </a:solidFill>
            <a:ln>
              <a:noFill/>
            </a:ln>
            <a:effectLst/>
          </c:spPr>
          <c:invertIfNegative val="0"/>
          <c:val>
            <c:numRef>
              <c:f>AVERAGE!$G$15:$G$19</c:f>
              <c:numCache>
                <c:formatCode>0.00%</c:formatCode>
                <c:ptCount val="5"/>
                <c:pt idx="0">
                  <c:v>0.54187373458494392</c:v>
                </c:pt>
                <c:pt idx="1">
                  <c:v>0.4171997157071784</c:v>
                </c:pt>
                <c:pt idx="2">
                  <c:v>0.81428571428571428</c:v>
                </c:pt>
                <c:pt idx="3">
                  <c:v>0.58795975017349067</c:v>
                </c:pt>
                <c:pt idx="4">
                  <c:v>0.60033846976039895</c:v>
                </c:pt>
              </c:numCache>
            </c:numRef>
          </c:val>
          <c:extLst>
            <c:ext xmlns:c16="http://schemas.microsoft.com/office/drawing/2014/chart" uri="{C3380CC4-5D6E-409C-BE32-E72D297353CC}">
              <c16:uniqueId val="{00000002-D447-4355-A993-B06DAA899F81}"/>
            </c:ext>
          </c:extLst>
        </c:ser>
        <c:ser>
          <c:idx val="3"/>
          <c:order val="3"/>
          <c:tx>
            <c:v>Specificity</c:v>
          </c:tx>
          <c:spPr>
            <a:solidFill>
              <a:schemeClr val="accent4"/>
            </a:solidFill>
            <a:ln>
              <a:noFill/>
            </a:ln>
            <a:effectLst/>
          </c:spPr>
          <c:invertIfNegative val="0"/>
          <c:val>
            <c:numRef>
              <c:f>AVERAGE!$I$15:$I$19</c:f>
              <c:numCache>
                <c:formatCode>0.00%</c:formatCode>
                <c:ptCount val="5"/>
                <c:pt idx="0">
                  <c:v>0.99877094667747057</c:v>
                </c:pt>
                <c:pt idx="1">
                  <c:v>0.96676449159409239</c:v>
                </c:pt>
                <c:pt idx="2">
                  <c:v>0.99897522146791862</c:v>
                </c:pt>
                <c:pt idx="3">
                  <c:v>0.98454661210260042</c:v>
                </c:pt>
                <c:pt idx="4">
                  <c:v>0.98550670361770654</c:v>
                </c:pt>
              </c:numCache>
            </c:numRef>
          </c:val>
          <c:extLst>
            <c:ext xmlns:c16="http://schemas.microsoft.com/office/drawing/2014/chart" uri="{C3380CC4-5D6E-409C-BE32-E72D297353CC}">
              <c16:uniqueId val="{00000003-D447-4355-A993-B06DAA899F81}"/>
            </c:ext>
          </c:extLst>
        </c:ser>
        <c:dLbls>
          <c:showLegendKey val="0"/>
          <c:showVal val="0"/>
          <c:showCatName val="0"/>
          <c:showSerName val="0"/>
          <c:showPercent val="0"/>
          <c:showBubbleSize val="0"/>
        </c:dLbls>
        <c:gapWidth val="219"/>
        <c:overlap val="-27"/>
        <c:axId val="564593344"/>
        <c:axId val="564597280"/>
      </c:barChart>
      <c:catAx>
        <c:axId val="5645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80"/>
        <c:crosses val="autoZero"/>
        <c:auto val="1"/>
        <c:lblAlgn val="ctr"/>
        <c:lblOffset val="100"/>
        <c:noMultiLvlLbl val="0"/>
      </c:catAx>
      <c:valAx>
        <c:axId val="56459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Algorithm</a:t>
            </a:r>
            <a:r>
              <a:rPr lang="en-GB"/>
              <a:t> Training Time with SMOTE Dataset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80-20</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AVERAGE!$K$26:$K$30</c:f>
              <c:numCache>
                <c:formatCode>General</c:formatCode>
                <c:ptCount val="5"/>
                <c:pt idx="0">
                  <c:v>4.3740267753601003</c:v>
                </c:pt>
                <c:pt idx="1">
                  <c:v>105.96702504158</c:v>
                </c:pt>
                <c:pt idx="2">
                  <c:v>58.610966444015503</c:v>
                </c:pt>
                <c:pt idx="3">
                  <c:v>108.032078981399</c:v>
                </c:pt>
                <c:pt idx="4">
                  <c:v>172.92400240898101</c:v>
                </c:pt>
              </c:numCache>
            </c:numRef>
          </c:val>
          <c:extLst>
            <c:ext xmlns:c16="http://schemas.microsoft.com/office/drawing/2014/chart" uri="{C3380CC4-5D6E-409C-BE32-E72D297353CC}">
              <c16:uniqueId val="{00000000-F44C-46C0-8DB8-1EDBB0D23FAE}"/>
            </c:ext>
          </c:extLst>
        </c:ser>
        <c:ser>
          <c:idx val="1"/>
          <c:order val="1"/>
          <c:tx>
            <c:v>67-33</c:v>
          </c:tx>
          <c:spPr>
            <a:solidFill>
              <a:schemeClr val="accent2"/>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AVERAGE!$K$32:$K$36</c:f>
              <c:numCache>
                <c:formatCode>General</c:formatCode>
                <c:ptCount val="5"/>
                <c:pt idx="0">
                  <c:v>3.1330053806304901</c:v>
                </c:pt>
                <c:pt idx="1">
                  <c:v>80.842000007629395</c:v>
                </c:pt>
                <c:pt idx="2">
                  <c:v>47.332996129989603</c:v>
                </c:pt>
                <c:pt idx="3">
                  <c:v>82.737999200820894</c:v>
                </c:pt>
                <c:pt idx="4">
                  <c:v>126.096999645233</c:v>
                </c:pt>
              </c:numCache>
            </c:numRef>
          </c:val>
          <c:extLst>
            <c:ext xmlns:c16="http://schemas.microsoft.com/office/drawing/2014/chart" uri="{C3380CC4-5D6E-409C-BE32-E72D297353CC}">
              <c16:uniqueId val="{00000001-F44C-46C0-8DB8-1EDBB0D23FAE}"/>
            </c:ext>
          </c:extLst>
        </c:ser>
        <c:ser>
          <c:idx val="2"/>
          <c:order val="2"/>
          <c:tx>
            <c:v>50-50</c:v>
          </c:tx>
          <c:spPr>
            <a:solidFill>
              <a:schemeClr val="accent3"/>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AVERAGE!$K$38:$K$42</c:f>
              <c:numCache>
                <c:formatCode>General</c:formatCode>
                <c:ptCount val="5"/>
                <c:pt idx="0">
                  <c:v>2.56899666786193</c:v>
                </c:pt>
                <c:pt idx="1">
                  <c:v>53.860032796859699</c:v>
                </c:pt>
                <c:pt idx="2">
                  <c:v>35.6709947586059</c:v>
                </c:pt>
                <c:pt idx="3">
                  <c:v>53.6350190639495</c:v>
                </c:pt>
                <c:pt idx="4">
                  <c:v>88.447360754013005</c:v>
                </c:pt>
              </c:numCache>
            </c:numRef>
          </c:val>
          <c:extLst>
            <c:ext xmlns:c16="http://schemas.microsoft.com/office/drawing/2014/chart" uri="{C3380CC4-5D6E-409C-BE32-E72D297353CC}">
              <c16:uniqueId val="{00000002-F44C-46C0-8DB8-1EDBB0D23FAE}"/>
            </c:ext>
          </c:extLst>
        </c:ser>
        <c:dLbls>
          <c:showLegendKey val="0"/>
          <c:showVal val="0"/>
          <c:showCatName val="0"/>
          <c:showSerName val="0"/>
          <c:showPercent val="0"/>
          <c:showBubbleSize val="0"/>
        </c:dLbls>
        <c:gapWidth val="219"/>
        <c:axId val="564582192"/>
        <c:axId val="564581208"/>
      </c:barChart>
      <c:catAx>
        <c:axId val="56458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Models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81208"/>
        <c:crosses val="autoZero"/>
        <c:auto val="1"/>
        <c:lblAlgn val="ctr"/>
        <c:lblOffset val="100"/>
        <c:noMultiLvlLbl val="0"/>
      </c:catAx>
      <c:valAx>
        <c:axId val="564581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Taken in seconds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80-20 Data</a:t>
            </a:r>
            <a:r>
              <a:rPr lang="en-GB" baseline="0"/>
              <a:t>set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Precision</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AVERAGE!$E$26:$E$30</c:f>
              <c:numCache>
                <c:formatCode>0.00%</c:formatCode>
                <c:ptCount val="5"/>
                <c:pt idx="0">
                  <c:v>0.98619496670501394</c:v>
                </c:pt>
                <c:pt idx="1">
                  <c:v>0.97183485551106041</c:v>
                </c:pt>
                <c:pt idx="2">
                  <c:v>0.987782431017596</c:v>
                </c:pt>
                <c:pt idx="3">
                  <c:v>0.98001187082535679</c:v>
                </c:pt>
                <c:pt idx="4">
                  <c:v>0.9814796183577309</c:v>
                </c:pt>
              </c:numCache>
            </c:numRef>
          </c:val>
          <c:extLst>
            <c:ext xmlns:c16="http://schemas.microsoft.com/office/drawing/2014/chart" uri="{C3380CC4-5D6E-409C-BE32-E72D297353CC}">
              <c16:uniqueId val="{00000000-0A22-4E0B-9082-E7B8823EAB6A}"/>
            </c:ext>
          </c:extLst>
        </c:ser>
        <c:ser>
          <c:idx val="1"/>
          <c:order val="1"/>
          <c:tx>
            <c:v>Recall</c:v>
          </c:tx>
          <c:spPr>
            <a:solidFill>
              <a:schemeClr val="accent2"/>
            </a:solidFill>
            <a:ln>
              <a:noFill/>
            </a:ln>
            <a:effectLst/>
          </c:spPr>
          <c:invertIfNegative val="0"/>
          <c:val>
            <c:numRef>
              <c:f>AVERAGE!$F$26:$F$30</c:f>
              <c:numCache>
                <c:formatCode>0.00%</c:formatCode>
                <c:ptCount val="5"/>
                <c:pt idx="0">
                  <c:v>0.99960847398479857</c:v>
                </c:pt>
                <c:pt idx="1">
                  <c:v>0.99353982074917657</c:v>
                </c:pt>
                <c:pt idx="2">
                  <c:v>0.9957442824434628</c:v>
                </c:pt>
                <c:pt idx="3">
                  <c:v>0.99779553830571377</c:v>
                </c:pt>
                <c:pt idx="4">
                  <c:v>0.99639115151205648</c:v>
                </c:pt>
              </c:numCache>
            </c:numRef>
          </c:val>
          <c:extLst>
            <c:ext xmlns:c16="http://schemas.microsoft.com/office/drawing/2014/chart" uri="{C3380CC4-5D6E-409C-BE32-E72D297353CC}">
              <c16:uniqueId val="{00000001-0A22-4E0B-9082-E7B8823EAB6A}"/>
            </c:ext>
          </c:extLst>
        </c:ser>
        <c:ser>
          <c:idx val="2"/>
          <c:order val="2"/>
          <c:tx>
            <c:v>F1-Score</c:v>
          </c:tx>
          <c:spPr>
            <a:solidFill>
              <a:schemeClr val="accent3"/>
            </a:solidFill>
            <a:ln>
              <a:noFill/>
            </a:ln>
            <a:effectLst/>
          </c:spPr>
          <c:invertIfNegative val="0"/>
          <c:val>
            <c:numRef>
              <c:f>AVERAGE!$G$26:$G$30</c:f>
              <c:numCache>
                <c:formatCode>0.00%</c:formatCode>
                <c:ptCount val="5"/>
                <c:pt idx="0">
                  <c:v>0.99285641823346416</c:v>
                </c:pt>
                <c:pt idx="1">
                  <c:v>0.98256748680566663</c:v>
                </c:pt>
                <c:pt idx="2">
                  <c:v>0.99174737734449503</c:v>
                </c:pt>
                <c:pt idx="3">
                  <c:v>0.98882375268862555</c:v>
                </c:pt>
                <c:pt idx="4">
                  <c:v>0.98887917453318308</c:v>
                </c:pt>
              </c:numCache>
            </c:numRef>
          </c:val>
          <c:extLst>
            <c:ext xmlns:c16="http://schemas.microsoft.com/office/drawing/2014/chart" uri="{C3380CC4-5D6E-409C-BE32-E72D297353CC}">
              <c16:uniqueId val="{00000002-0A22-4E0B-9082-E7B8823EAB6A}"/>
            </c:ext>
          </c:extLst>
        </c:ser>
        <c:ser>
          <c:idx val="3"/>
          <c:order val="3"/>
          <c:tx>
            <c:v>Specificity</c:v>
          </c:tx>
          <c:spPr>
            <a:solidFill>
              <a:schemeClr val="accent4"/>
            </a:solidFill>
            <a:ln>
              <a:noFill/>
            </a:ln>
            <a:effectLst/>
          </c:spPr>
          <c:invertIfNegative val="0"/>
          <c:val>
            <c:numRef>
              <c:f>AVERAGE!$I$26:$I$30</c:f>
              <c:numCache>
                <c:formatCode>0.00%</c:formatCode>
                <c:ptCount val="5"/>
                <c:pt idx="0">
                  <c:v>0.98600720067410563</c:v>
                </c:pt>
                <c:pt idx="1">
                  <c:v>0.97120581501246928</c:v>
                </c:pt>
                <c:pt idx="2">
                  <c:v>0.98768395339138138</c:v>
                </c:pt>
                <c:pt idx="3">
                  <c:v>0.97964915864463908</c:v>
                </c:pt>
                <c:pt idx="4">
                  <c:v>0.98119823983521859</c:v>
                </c:pt>
              </c:numCache>
            </c:numRef>
          </c:val>
          <c:extLst>
            <c:ext xmlns:c16="http://schemas.microsoft.com/office/drawing/2014/chart" uri="{C3380CC4-5D6E-409C-BE32-E72D297353CC}">
              <c16:uniqueId val="{00000003-0A22-4E0B-9082-E7B8823EAB6A}"/>
            </c:ext>
          </c:extLst>
        </c:ser>
        <c:dLbls>
          <c:showLegendKey val="0"/>
          <c:showVal val="0"/>
          <c:showCatName val="0"/>
          <c:showSerName val="0"/>
          <c:showPercent val="0"/>
          <c:showBubbleSize val="0"/>
        </c:dLbls>
        <c:gapWidth val="219"/>
        <c:overlap val="-27"/>
        <c:axId val="564593344"/>
        <c:axId val="564597280"/>
      </c:barChart>
      <c:catAx>
        <c:axId val="5645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80"/>
        <c:crosses val="autoZero"/>
        <c:auto val="1"/>
        <c:lblAlgn val="ctr"/>
        <c:lblOffset val="100"/>
        <c:noMultiLvlLbl val="0"/>
      </c:catAx>
      <c:valAx>
        <c:axId val="56459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67-33 Data</a:t>
            </a:r>
            <a:r>
              <a:rPr lang="en-GB" baseline="0"/>
              <a:t>set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Precision</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AVERAGE!$E$32:$E$36</c:f>
              <c:numCache>
                <c:formatCode>0.00%</c:formatCode>
                <c:ptCount val="5"/>
                <c:pt idx="0">
                  <c:v>0.98466245197487445</c:v>
                </c:pt>
                <c:pt idx="1">
                  <c:v>0.97242097178429943</c:v>
                </c:pt>
                <c:pt idx="2">
                  <c:v>0.98773813363642415</c:v>
                </c:pt>
                <c:pt idx="3">
                  <c:v>0.97930702842246464</c:v>
                </c:pt>
                <c:pt idx="4">
                  <c:v>0.98136128209168394</c:v>
                </c:pt>
              </c:numCache>
            </c:numRef>
          </c:val>
          <c:extLst>
            <c:ext xmlns:c16="http://schemas.microsoft.com/office/drawing/2014/chart" uri="{C3380CC4-5D6E-409C-BE32-E72D297353CC}">
              <c16:uniqueId val="{00000000-C115-4C73-B837-950E6DB3CEFD}"/>
            </c:ext>
          </c:extLst>
        </c:ser>
        <c:ser>
          <c:idx val="1"/>
          <c:order val="1"/>
          <c:tx>
            <c:v>Recall</c:v>
          </c:tx>
          <c:spPr>
            <a:solidFill>
              <a:schemeClr val="accent2"/>
            </a:solidFill>
            <a:ln>
              <a:noFill/>
            </a:ln>
            <a:effectLst/>
          </c:spPr>
          <c:invertIfNegative val="0"/>
          <c:val>
            <c:numRef>
              <c:f>AVERAGE!$F$32:$F$36</c:f>
              <c:numCache>
                <c:formatCode>0.00%</c:formatCode>
                <c:ptCount val="5"/>
                <c:pt idx="0">
                  <c:v>0.9994738362495873</c:v>
                </c:pt>
                <c:pt idx="1">
                  <c:v>0.99272655992076597</c:v>
                </c:pt>
                <c:pt idx="2">
                  <c:v>0.99520262462859033</c:v>
                </c:pt>
                <c:pt idx="3">
                  <c:v>0.99799335589303395</c:v>
                </c:pt>
                <c:pt idx="4">
                  <c:v>0.99596607791350278</c:v>
                </c:pt>
              </c:numCache>
            </c:numRef>
          </c:val>
          <c:extLst>
            <c:ext xmlns:c16="http://schemas.microsoft.com/office/drawing/2014/chart" uri="{C3380CC4-5D6E-409C-BE32-E72D297353CC}">
              <c16:uniqueId val="{00000001-C115-4C73-B837-950E6DB3CEFD}"/>
            </c:ext>
          </c:extLst>
        </c:ser>
        <c:ser>
          <c:idx val="2"/>
          <c:order val="2"/>
          <c:tx>
            <c:v>F1-Score</c:v>
          </c:tx>
          <c:spPr>
            <a:solidFill>
              <a:schemeClr val="accent3"/>
            </a:solidFill>
            <a:ln>
              <a:noFill/>
            </a:ln>
            <a:effectLst/>
          </c:spPr>
          <c:invertIfNegative val="0"/>
          <c:val>
            <c:numRef>
              <c:f>AVERAGE!$G$32:$G$36</c:f>
              <c:numCache>
                <c:formatCode>0.00%</c:formatCode>
                <c:ptCount val="5"/>
                <c:pt idx="0">
                  <c:v>0.99201286134122491</c:v>
                </c:pt>
                <c:pt idx="1">
                  <c:v>0.98246885848478671</c:v>
                </c:pt>
                <c:pt idx="2">
                  <c:v>0.99145632963921304</c:v>
                </c:pt>
                <c:pt idx="3">
                  <c:v>0.98856189529675975</c:v>
                </c:pt>
                <c:pt idx="4">
                  <c:v>0.98860974354641729</c:v>
                </c:pt>
              </c:numCache>
            </c:numRef>
          </c:val>
          <c:extLst>
            <c:ext xmlns:c16="http://schemas.microsoft.com/office/drawing/2014/chart" uri="{C3380CC4-5D6E-409C-BE32-E72D297353CC}">
              <c16:uniqueId val="{00000002-C115-4C73-B837-950E6DB3CEFD}"/>
            </c:ext>
          </c:extLst>
        </c:ser>
        <c:ser>
          <c:idx val="3"/>
          <c:order val="3"/>
          <c:tx>
            <c:v>Specificity</c:v>
          </c:tx>
          <c:spPr>
            <a:solidFill>
              <a:schemeClr val="accent4"/>
            </a:solidFill>
            <a:ln>
              <a:noFill/>
            </a:ln>
            <a:effectLst/>
          </c:spPr>
          <c:invertIfNegative val="0"/>
          <c:val>
            <c:numRef>
              <c:f>AVERAGE!$I$32:$I$36</c:f>
              <c:numCache>
                <c:formatCode>0.00%</c:formatCode>
                <c:ptCount val="5"/>
                <c:pt idx="0">
                  <c:v>0.98443182345749702</c:v>
                </c:pt>
                <c:pt idx="1">
                  <c:v>0.97184522612028457</c:v>
                </c:pt>
                <c:pt idx="2">
                  <c:v>0.9876455325317115</c:v>
                </c:pt>
                <c:pt idx="3">
                  <c:v>0.97891229101863741</c:v>
                </c:pt>
                <c:pt idx="4">
                  <c:v>0.98108399490345977</c:v>
                </c:pt>
              </c:numCache>
            </c:numRef>
          </c:val>
          <c:extLst>
            <c:ext xmlns:c16="http://schemas.microsoft.com/office/drawing/2014/chart" uri="{C3380CC4-5D6E-409C-BE32-E72D297353CC}">
              <c16:uniqueId val="{00000003-C115-4C73-B837-950E6DB3CEFD}"/>
            </c:ext>
          </c:extLst>
        </c:ser>
        <c:dLbls>
          <c:showLegendKey val="0"/>
          <c:showVal val="0"/>
          <c:showCatName val="0"/>
          <c:showSerName val="0"/>
          <c:showPercent val="0"/>
          <c:showBubbleSize val="0"/>
        </c:dLbls>
        <c:gapWidth val="219"/>
        <c:overlap val="-27"/>
        <c:axId val="564593344"/>
        <c:axId val="564597280"/>
      </c:barChart>
      <c:catAx>
        <c:axId val="5645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80"/>
        <c:crosses val="autoZero"/>
        <c:auto val="1"/>
        <c:lblAlgn val="ctr"/>
        <c:lblOffset val="100"/>
        <c:noMultiLvlLbl val="0"/>
      </c:catAx>
      <c:valAx>
        <c:axId val="56459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50-50 Data</a:t>
            </a:r>
            <a:r>
              <a:rPr lang="en-GB" baseline="0"/>
              <a:t>set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Precision</c:v>
          </c:tx>
          <c:spPr>
            <a:solidFill>
              <a:schemeClr val="accent1"/>
            </a:solidFill>
            <a:ln>
              <a:noFill/>
            </a:ln>
            <a:effectLst/>
          </c:spPr>
          <c:invertIfNegative val="0"/>
          <c:cat>
            <c:strRef>
              <c:f>AVERAGE!$C$3:$C$7</c:f>
              <c:strCache>
                <c:ptCount val="5"/>
                <c:pt idx="0">
                  <c:v>K NEAREST NEIGHBOUR</c:v>
                </c:pt>
                <c:pt idx="1">
                  <c:v>Random Forest</c:v>
                </c:pt>
                <c:pt idx="2">
                  <c:v>XGBoost</c:v>
                </c:pt>
                <c:pt idx="3">
                  <c:v>RF+KNN</c:v>
                </c:pt>
                <c:pt idx="4">
                  <c:v>RF+KNN+XGBoost</c:v>
                </c:pt>
              </c:strCache>
            </c:strRef>
          </c:cat>
          <c:val>
            <c:numRef>
              <c:f>AVERAGE!$E$38:$E$42</c:f>
              <c:numCache>
                <c:formatCode>0.00%</c:formatCode>
                <c:ptCount val="5"/>
                <c:pt idx="0">
                  <c:v>0.98229131802664171</c:v>
                </c:pt>
                <c:pt idx="1">
                  <c:v>0.97139298926779238</c:v>
                </c:pt>
                <c:pt idx="2">
                  <c:v>0.98601872714761796</c:v>
                </c:pt>
                <c:pt idx="3">
                  <c:v>0.9786036261644796</c:v>
                </c:pt>
                <c:pt idx="4">
                  <c:v>0.98031054047985311</c:v>
                </c:pt>
              </c:numCache>
            </c:numRef>
          </c:val>
          <c:extLst>
            <c:ext xmlns:c16="http://schemas.microsoft.com/office/drawing/2014/chart" uri="{C3380CC4-5D6E-409C-BE32-E72D297353CC}">
              <c16:uniqueId val="{00000000-C64E-48B4-8E11-E4FE83BCDAF8}"/>
            </c:ext>
          </c:extLst>
        </c:ser>
        <c:ser>
          <c:idx val="1"/>
          <c:order val="1"/>
          <c:tx>
            <c:v>Recall</c:v>
          </c:tx>
          <c:spPr>
            <a:solidFill>
              <a:schemeClr val="accent2"/>
            </a:solidFill>
            <a:ln>
              <a:noFill/>
            </a:ln>
            <a:effectLst/>
          </c:spPr>
          <c:invertIfNegative val="0"/>
          <c:val>
            <c:numRef>
              <c:f>AVERAGE!$F$38:$F$42</c:f>
              <c:numCache>
                <c:formatCode>0.00%</c:formatCode>
                <c:ptCount val="5"/>
                <c:pt idx="0">
                  <c:v>0.99921013478777476</c:v>
                </c:pt>
                <c:pt idx="1">
                  <c:v>0.99318741254455756</c:v>
                </c:pt>
                <c:pt idx="2">
                  <c:v>0.99524038117805669</c:v>
                </c:pt>
                <c:pt idx="3">
                  <c:v>0.99782446607494868</c:v>
                </c:pt>
                <c:pt idx="4">
                  <c:v>0.99587023059297763</c:v>
                </c:pt>
              </c:numCache>
            </c:numRef>
          </c:val>
          <c:extLst>
            <c:ext xmlns:c16="http://schemas.microsoft.com/office/drawing/2014/chart" uri="{C3380CC4-5D6E-409C-BE32-E72D297353CC}">
              <c16:uniqueId val="{00000001-C64E-48B4-8E11-E4FE83BCDAF8}"/>
            </c:ext>
          </c:extLst>
        </c:ser>
        <c:ser>
          <c:idx val="2"/>
          <c:order val="2"/>
          <c:tx>
            <c:v>F1-Score</c:v>
          </c:tx>
          <c:spPr>
            <a:solidFill>
              <a:schemeClr val="accent3"/>
            </a:solidFill>
            <a:ln>
              <a:noFill/>
            </a:ln>
            <a:effectLst/>
          </c:spPr>
          <c:invertIfNegative val="0"/>
          <c:val>
            <c:numRef>
              <c:f>AVERAGE!$G$38:$G$42</c:f>
              <c:numCache>
                <c:formatCode>0.00%</c:formatCode>
                <c:ptCount val="5"/>
                <c:pt idx="0">
                  <c:v>0.99067849674515318</c:v>
                </c:pt>
                <c:pt idx="1">
                  <c:v>0.98216931074420233</c:v>
                </c:pt>
                <c:pt idx="2">
                  <c:v>0.9906080933395911</c:v>
                </c:pt>
                <c:pt idx="3">
                  <c:v>0.98812058441262884</c:v>
                </c:pt>
                <c:pt idx="4">
                  <c:v>0.98802913001769954</c:v>
                </c:pt>
              </c:numCache>
            </c:numRef>
          </c:val>
          <c:extLst>
            <c:ext xmlns:c16="http://schemas.microsoft.com/office/drawing/2014/chart" uri="{C3380CC4-5D6E-409C-BE32-E72D297353CC}">
              <c16:uniqueId val="{00000002-C64E-48B4-8E11-E4FE83BCDAF8}"/>
            </c:ext>
          </c:extLst>
        </c:ser>
        <c:ser>
          <c:idx val="3"/>
          <c:order val="3"/>
          <c:tx>
            <c:v>Specificity</c:v>
          </c:tx>
          <c:spPr>
            <a:solidFill>
              <a:schemeClr val="accent4"/>
            </a:solidFill>
            <a:ln>
              <a:noFill/>
            </a:ln>
            <a:effectLst/>
          </c:spPr>
          <c:invertIfNegative val="0"/>
          <c:val>
            <c:numRef>
              <c:f>AVERAGE!$I$38:$I$42</c:f>
              <c:numCache>
                <c:formatCode>0.00%</c:formatCode>
                <c:ptCount val="5"/>
                <c:pt idx="0">
                  <c:v>0.98198636806231743</c:v>
                </c:pt>
                <c:pt idx="1">
                  <c:v>0.97075125458767131</c:v>
                </c:pt>
                <c:pt idx="2">
                  <c:v>0.98588801655987635</c:v>
                </c:pt>
                <c:pt idx="3">
                  <c:v>0.97818345238014182</c:v>
                </c:pt>
                <c:pt idx="4">
                  <c:v>0.9799980934352891</c:v>
                </c:pt>
              </c:numCache>
            </c:numRef>
          </c:val>
          <c:extLst>
            <c:ext xmlns:c16="http://schemas.microsoft.com/office/drawing/2014/chart" uri="{C3380CC4-5D6E-409C-BE32-E72D297353CC}">
              <c16:uniqueId val="{00000003-C64E-48B4-8E11-E4FE83BCDAF8}"/>
            </c:ext>
          </c:extLst>
        </c:ser>
        <c:dLbls>
          <c:showLegendKey val="0"/>
          <c:showVal val="0"/>
          <c:showCatName val="0"/>
          <c:showSerName val="0"/>
          <c:showPercent val="0"/>
          <c:showBubbleSize val="0"/>
        </c:dLbls>
        <c:gapWidth val="219"/>
        <c:overlap val="-27"/>
        <c:axId val="564593344"/>
        <c:axId val="564597280"/>
      </c:barChart>
      <c:catAx>
        <c:axId val="5645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80"/>
        <c:crosses val="autoZero"/>
        <c:auto val="1"/>
        <c:lblAlgn val="ctr"/>
        <c:lblOffset val="100"/>
        <c:noMultiLvlLbl val="0"/>
      </c:catAx>
      <c:valAx>
        <c:axId val="56459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275945</xdr:colOff>
      <xdr:row>13</xdr:row>
      <xdr:rowOff>53228</xdr:rowOff>
    </xdr:from>
    <xdr:to>
      <xdr:col>8</xdr:col>
      <xdr:colOff>1540809</xdr:colOff>
      <xdr:row>31</xdr:row>
      <xdr:rowOff>30816</xdr:rowOff>
    </xdr:to>
    <xdr:graphicFrame macro="">
      <xdr:nvGraphicFramePr>
        <xdr:cNvPr id="2" name="Chart 1">
          <a:extLst>
            <a:ext uri="{FF2B5EF4-FFF2-40B4-BE49-F238E27FC236}">
              <a16:creationId xmlns:a16="http://schemas.microsoft.com/office/drawing/2014/main" id="{95DE450C-B813-4681-94F2-0B2ED56F8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287090</xdr:colOff>
      <xdr:row>33</xdr:row>
      <xdr:rowOff>181970</xdr:rowOff>
    </xdr:from>
    <xdr:to>
      <xdr:col>8</xdr:col>
      <xdr:colOff>839040</xdr:colOff>
      <xdr:row>53</xdr:row>
      <xdr:rowOff>16807</xdr:rowOff>
    </xdr:to>
    <xdr:graphicFrame macro="">
      <xdr:nvGraphicFramePr>
        <xdr:cNvPr id="3" name="Chart 2">
          <a:extLst>
            <a:ext uri="{FF2B5EF4-FFF2-40B4-BE49-F238E27FC236}">
              <a16:creationId xmlns:a16="http://schemas.microsoft.com/office/drawing/2014/main" id="{D59A3627-E2E9-44D9-A343-93207D8C7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1261820</xdr:colOff>
      <xdr:row>34</xdr:row>
      <xdr:rowOff>1401</xdr:rowOff>
    </xdr:from>
    <xdr:to>
      <xdr:col>8</xdr:col>
      <xdr:colOff>7016284</xdr:colOff>
      <xdr:row>53</xdr:row>
      <xdr:rowOff>23812</xdr:rowOff>
    </xdr:to>
    <xdr:graphicFrame macro="">
      <xdr:nvGraphicFramePr>
        <xdr:cNvPr id="4" name="Chart 3">
          <a:extLst>
            <a:ext uri="{FF2B5EF4-FFF2-40B4-BE49-F238E27FC236}">
              <a16:creationId xmlns:a16="http://schemas.microsoft.com/office/drawing/2014/main" id="{9D974AD4-1273-4B85-B108-1850FBD45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7591984</xdr:colOff>
      <xdr:row>34</xdr:row>
      <xdr:rowOff>43240</xdr:rowOff>
    </xdr:from>
    <xdr:to>
      <xdr:col>8</xdr:col>
      <xdr:colOff>13777633</xdr:colOff>
      <xdr:row>53</xdr:row>
      <xdr:rowOff>47626</xdr:rowOff>
    </xdr:to>
    <xdr:graphicFrame macro="">
      <xdr:nvGraphicFramePr>
        <xdr:cNvPr id="5" name="Chart 4">
          <a:extLst>
            <a:ext uri="{FF2B5EF4-FFF2-40B4-BE49-F238E27FC236}">
              <a16:creationId xmlns:a16="http://schemas.microsoft.com/office/drawing/2014/main" id="{3210F77E-D8C7-4829-907A-9FBA5039D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71438</xdr:colOff>
      <xdr:row>3</xdr:row>
      <xdr:rowOff>119062</xdr:rowOff>
    </xdr:from>
    <xdr:to>
      <xdr:col>11</xdr:col>
      <xdr:colOff>166688</xdr:colOff>
      <xdr:row>18</xdr:row>
      <xdr:rowOff>90902</xdr:rowOff>
    </xdr:to>
    <xdr:graphicFrame macro="">
      <xdr:nvGraphicFramePr>
        <xdr:cNvPr id="2" name="Chart 1">
          <a:extLst>
            <a:ext uri="{FF2B5EF4-FFF2-40B4-BE49-F238E27FC236}">
              <a16:creationId xmlns:a16="http://schemas.microsoft.com/office/drawing/2014/main" id="{8EA69849-ED64-4BF6-95D3-08A600B3F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132107</xdr:colOff>
      <xdr:row>22</xdr:row>
      <xdr:rowOff>10561</xdr:rowOff>
    </xdr:from>
    <xdr:to>
      <xdr:col>9</xdr:col>
      <xdr:colOff>171450</xdr:colOff>
      <xdr:row>40</xdr:row>
      <xdr:rowOff>159163</xdr:rowOff>
    </xdr:to>
    <xdr:graphicFrame macro="">
      <xdr:nvGraphicFramePr>
        <xdr:cNvPr id="3" name="Chart 2">
          <a:extLst>
            <a:ext uri="{FF2B5EF4-FFF2-40B4-BE49-F238E27FC236}">
              <a16:creationId xmlns:a16="http://schemas.microsoft.com/office/drawing/2014/main" id="{B8131673-216D-4AE2-B698-1181579A9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516214</xdr:colOff>
      <xdr:row>22</xdr:row>
      <xdr:rowOff>56115</xdr:rowOff>
    </xdr:from>
    <xdr:to>
      <xdr:col>18</xdr:col>
      <xdr:colOff>566738</xdr:colOff>
      <xdr:row>41</xdr:row>
      <xdr:rowOff>14217</xdr:rowOff>
    </xdr:to>
    <xdr:graphicFrame macro="">
      <xdr:nvGraphicFramePr>
        <xdr:cNvPr id="4" name="Chart 3">
          <a:extLst>
            <a:ext uri="{FF2B5EF4-FFF2-40B4-BE49-F238E27FC236}">
              <a16:creationId xmlns:a16="http://schemas.microsoft.com/office/drawing/2014/main" id="{836DB0CE-EF96-4BDA-AB58-A51CDF6EA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476250</xdr:colOff>
      <xdr:row>21</xdr:row>
      <xdr:rowOff>180975</xdr:rowOff>
    </xdr:from>
    <xdr:to>
      <xdr:col>29</xdr:col>
      <xdr:colOff>4763</xdr:colOff>
      <xdr:row>40</xdr:row>
      <xdr:rowOff>139077</xdr:rowOff>
    </xdr:to>
    <xdr:graphicFrame macro="">
      <xdr:nvGraphicFramePr>
        <xdr:cNvPr id="5" name="Chart 4">
          <a:extLst>
            <a:ext uri="{FF2B5EF4-FFF2-40B4-BE49-F238E27FC236}">
              <a16:creationId xmlns:a16="http://schemas.microsoft.com/office/drawing/2014/main" id="{7CE5D245-9A62-44F8-A50D-28B331CFE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E39EB-F7F8-48DA-8CDB-B888FEF9F3CA}">
  <dimension ref="A1:AL48"/>
  <sheetViews>
    <sheetView topLeftCell="A21" zoomScale="115" zoomScaleNormal="115" workbookViewId="0">
      <selection activeCell="I33" sqref="I33"/>
    </sheetView>
  </sheetViews>
  <sheetFormatPr defaultRowHeight="15" x14ac:dyDescent="0.25"/>
  <cols>
    <col min="2" max="2" width="10.85546875" bestFit="1" customWidth="1"/>
    <col min="3" max="3" width="46.85546875" bestFit="1" customWidth="1"/>
    <col min="4" max="4" width="8.7109375" bestFit="1" customWidth="1"/>
    <col min="8" max="8" width="13.42578125" bestFit="1" customWidth="1"/>
    <col min="9" max="9" width="12" bestFit="1" customWidth="1"/>
    <col min="10" max="10" width="13.42578125" style="31" bestFit="1" customWidth="1"/>
    <col min="11" max="11" width="23.140625" style="31" bestFit="1" customWidth="1"/>
    <col min="12" max="12" width="107" bestFit="1" customWidth="1"/>
    <col min="13" max="13" width="30.5703125" customWidth="1"/>
    <col min="18" max="18" width="12" bestFit="1" customWidth="1"/>
    <col min="19" max="19" width="13.140625" bestFit="1" customWidth="1"/>
  </cols>
  <sheetData>
    <row r="1" spans="1:38" ht="15.75" thickBot="1" x14ac:dyDescent="0.3">
      <c r="B1" s="84" t="s">
        <v>24</v>
      </c>
      <c r="C1" s="85"/>
      <c r="D1" s="85"/>
      <c r="E1" s="85"/>
      <c r="F1" s="85"/>
      <c r="G1" s="85"/>
      <c r="H1" s="85"/>
      <c r="I1" s="85"/>
      <c r="J1" s="85"/>
      <c r="K1" s="64"/>
      <c r="L1" s="64"/>
      <c r="M1" s="64"/>
      <c r="N1" s="64"/>
      <c r="O1" s="64"/>
      <c r="P1" s="64"/>
      <c r="Q1" s="64"/>
      <c r="R1" s="64"/>
      <c r="S1" s="64"/>
      <c r="T1" s="17"/>
      <c r="U1" s="17"/>
      <c r="V1" s="17"/>
      <c r="W1" s="17"/>
      <c r="X1" s="17"/>
      <c r="Y1" s="17"/>
      <c r="Z1" s="17"/>
      <c r="AA1" s="17"/>
      <c r="AB1" s="17"/>
      <c r="AC1" s="17"/>
      <c r="AD1" s="17"/>
      <c r="AE1" s="17"/>
      <c r="AF1" s="17"/>
      <c r="AG1" s="17"/>
      <c r="AH1" s="17"/>
      <c r="AI1" s="17"/>
      <c r="AJ1" s="17"/>
      <c r="AK1" s="17"/>
      <c r="AL1" s="17"/>
    </row>
    <row r="2" spans="1:38" ht="15.75" thickBot="1" x14ac:dyDescent="0.3">
      <c r="A2" s="12"/>
      <c r="B2" s="56" t="s">
        <v>25</v>
      </c>
      <c r="C2" s="60" t="s">
        <v>26</v>
      </c>
      <c r="D2" s="57" t="s">
        <v>7</v>
      </c>
      <c r="E2" s="57" t="s">
        <v>8</v>
      </c>
      <c r="F2" s="57" t="s">
        <v>9</v>
      </c>
      <c r="G2" s="57" t="s">
        <v>10</v>
      </c>
      <c r="H2" s="57" t="s">
        <v>37</v>
      </c>
      <c r="I2" s="61" t="s">
        <v>18</v>
      </c>
      <c r="J2" s="62" t="s">
        <v>33</v>
      </c>
      <c r="K2" s="62" t="s">
        <v>48</v>
      </c>
      <c r="L2" s="22"/>
      <c r="M2" s="22"/>
      <c r="N2" s="22"/>
      <c r="O2" s="22"/>
      <c r="P2" s="22"/>
      <c r="Q2" s="22"/>
      <c r="R2" s="65"/>
      <c r="S2" s="17"/>
      <c r="T2" s="17"/>
      <c r="U2" s="17"/>
      <c r="V2" s="17"/>
      <c r="W2" s="17"/>
      <c r="X2" s="17"/>
      <c r="Y2" s="17"/>
      <c r="Z2" s="17"/>
      <c r="AA2" s="17"/>
      <c r="AB2" s="17"/>
      <c r="AC2" s="17"/>
      <c r="AD2" s="17"/>
      <c r="AE2" s="17"/>
      <c r="AF2" s="17"/>
      <c r="AG2" s="17"/>
      <c r="AH2" s="17"/>
      <c r="AI2" s="17"/>
      <c r="AJ2" s="17"/>
      <c r="AK2" s="17"/>
      <c r="AL2" s="17"/>
    </row>
    <row r="3" spans="1:38" x14ac:dyDescent="0.25">
      <c r="A3" s="15">
        <v>1</v>
      </c>
      <c r="B3" s="53" t="s">
        <v>27</v>
      </c>
      <c r="C3" s="58" t="s">
        <v>19</v>
      </c>
      <c r="D3" s="75">
        <f>'80_20 (2)'!$M$11</f>
        <v>0.99256699375257507</v>
      </c>
      <c r="E3" s="54">
        <f>'80_20 (2)'!N11</f>
        <v>0.84152334152334152</v>
      </c>
      <c r="F3" s="54">
        <f>'80_20 (2)'!O11</f>
        <v>0.47569444444444442</v>
      </c>
      <c r="G3" s="54">
        <f>'80_20 (2)'!P11</f>
        <v>0.60780834072759538</v>
      </c>
      <c r="H3" s="78">
        <f>'80_20 (2)'!Q11</f>
        <v>1.0979751295865996E-3</v>
      </c>
      <c r="I3" s="54">
        <f>'80_20 (2)'!R11</f>
        <v>0.99890202487041335</v>
      </c>
      <c r="J3" s="55">
        <f>'80_20 (2)'!S11</f>
        <v>0.9</v>
      </c>
      <c r="K3" s="55">
        <v>1.6370050907135001</v>
      </c>
      <c r="L3" s="17"/>
      <c r="M3" s="17"/>
      <c r="N3" s="66"/>
      <c r="O3" s="66"/>
      <c r="P3" s="66"/>
      <c r="Q3" s="67"/>
      <c r="R3" s="67"/>
      <c r="S3" s="17"/>
      <c r="T3" s="17"/>
      <c r="U3" s="17"/>
      <c r="V3" s="17"/>
      <c r="W3" s="17"/>
      <c r="X3" s="17"/>
      <c r="Y3" s="17"/>
      <c r="Z3" s="17"/>
      <c r="AA3" s="17"/>
      <c r="AB3" s="17"/>
      <c r="AC3" s="17"/>
      <c r="AD3" s="17"/>
      <c r="AE3" s="17"/>
      <c r="AF3" s="17"/>
      <c r="AG3" s="17"/>
      <c r="AH3" s="17"/>
      <c r="AI3" s="17"/>
      <c r="AJ3" s="17"/>
      <c r="AK3" s="17"/>
      <c r="AL3" s="17"/>
    </row>
    <row r="4" spans="1:38" x14ac:dyDescent="0.25">
      <c r="A4" s="15">
        <v>2</v>
      </c>
      <c r="B4" s="50" t="s">
        <v>27</v>
      </c>
      <c r="C4" s="59" t="s">
        <v>54</v>
      </c>
      <c r="D4" s="76">
        <f>'80_20 (2)'!$M$21</f>
        <v>0.9653995240857991</v>
      </c>
      <c r="E4" s="51">
        <f>'80_20 (2)'!N21</f>
        <v>0.25668546479898124</v>
      </c>
      <c r="F4" s="51">
        <f>'80_20 (2)'!O21</f>
        <v>0.97986111111111107</v>
      </c>
      <c r="G4" s="51">
        <f>'80_20 (2)'!P21</f>
        <v>0.406804093988756</v>
      </c>
      <c r="H4" s="79">
        <f>'80_20 (2)'!Q21</f>
        <v>3.4777723872022062E-2</v>
      </c>
      <c r="I4" s="51">
        <f>'80_20 (2)'!R21</f>
        <v>0.96522227612797795</v>
      </c>
      <c r="J4" s="52">
        <f>'80_20 (2)'!S21</f>
        <v>1</v>
      </c>
      <c r="K4" s="52">
        <v>19.885002613067599</v>
      </c>
      <c r="L4" s="17"/>
      <c r="M4" s="66"/>
      <c r="N4" s="66"/>
      <c r="O4" s="66"/>
      <c r="P4" s="66"/>
      <c r="Q4" s="67"/>
      <c r="R4" s="67"/>
      <c r="S4" s="17"/>
      <c r="T4" s="17"/>
      <c r="U4" s="17"/>
      <c r="V4" s="17"/>
      <c r="W4" s="17"/>
      <c r="X4" s="17"/>
      <c r="Y4" s="17"/>
      <c r="Z4" s="17"/>
      <c r="AA4" s="17"/>
      <c r="AB4" s="17"/>
      <c r="AC4" s="17"/>
      <c r="AD4" s="17"/>
      <c r="AE4" s="17"/>
      <c r="AF4" s="17"/>
      <c r="AG4" s="17"/>
      <c r="AH4" s="17"/>
      <c r="AI4" s="17"/>
      <c r="AJ4" s="17"/>
      <c r="AK4" s="17"/>
      <c r="AL4" s="17"/>
    </row>
    <row r="5" spans="1:38" x14ac:dyDescent="0.25">
      <c r="A5" s="15">
        <v>3</v>
      </c>
      <c r="B5" s="50" t="s">
        <v>27</v>
      </c>
      <c r="C5" s="59" t="s">
        <v>51</v>
      </c>
      <c r="D5" s="76">
        <f>'80_20 (2)'!$M$31</f>
        <v>0.99596397850818552</v>
      </c>
      <c r="E5" s="51">
        <f>'80_20 (2)'!N31</f>
        <v>0.89279869067103113</v>
      </c>
      <c r="F5" s="51">
        <f>'80_20 (2)'!O31</f>
        <v>0.75763888888888886</v>
      </c>
      <c r="G5" s="51">
        <f>'80_20 (2)'!P31</f>
        <v>0.81968444778362137</v>
      </c>
      <c r="H5" s="79">
        <f>'80_20 (2)'!Q31</f>
        <v>1.1149979998127484E-3</v>
      </c>
      <c r="I5" s="51">
        <f>'80_20 (2)'!R31</f>
        <v>0.99888500200018726</v>
      </c>
      <c r="J5" s="52">
        <f>'80_20 (2)'!S31</f>
        <v>0.88</v>
      </c>
      <c r="K5" s="52">
        <v>18.933999061584402</v>
      </c>
      <c r="L5" s="17"/>
      <c r="M5" s="66"/>
      <c r="N5" s="66"/>
      <c r="O5" s="66"/>
      <c r="P5" s="66"/>
      <c r="Q5" s="67"/>
      <c r="R5" s="67"/>
      <c r="S5" s="17"/>
      <c r="T5" s="17"/>
      <c r="U5" s="17"/>
      <c r="V5" s="17"/>
      <c r="W5" s="17"/>
      <c r="X5" s="17"/>
      <c r="Y5" s="17"/>
      <c r="Z5" s="17"/>
      <c r="AA5" s="17"/>
      <c r="AB5" s="17"/>
      <c r="AC5" s="17"/>
      <c r="AD5" s="17"/>
      <c r="AE5" s="17"/>
      <c r="AF5" s="17"/>
      <c r="AG5" s="17"/>
      <c r="AH5" s="17"/>
      <c r="AI5" s="17"/>
      <c r="AJ5" s="17"/>
      <c r="AK5" s="17"/>
      <c r="AL5" s="17"/>
    </row>
    <row r="6" spans="1:38" x14ac:dyDescent="0.25">
      <c r="A6" s="15">
        <v>4</v>
      </c>
      <c r="B6" s="50" t="s">
        <v>27</v>
      </c>
      <c r="C6" s="59" t="s">
        <v>49</v>
      </c>
      <c r="D6" s="76">
        <f>'80_20 (2)'!$M$40</f>
        <v>0.98325891918707797</v>
      </c>
      <c r="E6" s="51">
        <f>'80_20 (2)'!N40</f>
        <v>0.41674221819280749</v>
      </c>
      <c r="F6" s="51">
        <f>'80_20 (2)'!O40</f>
        <v>0.95763888888888893</v>
      </c>
      <c r="G6" s="51">
        <f>'80_20 (2)'!P40</f>
        <v>0.58075384291429766</v>
      </c>
      <c r="H6" s="79">
        <f>'80_20 (2)'!Q40</f>
        <v>1.6427069768233622E-2</v>
      </c>
      <c r="I6" s="51">
        <f>'80_20 (2)'!R40</f>
        <v>0.9835729302317664</v>
      </c>
      <c r="J6" s="52">
        <f>'80_20 (2)'!S40</f>
        <v>1</v>
      </c>
      <c r="K6" s="52">
        <v>21.7759718894958</v>
      </c>
      <c r="L6" s="17"/>
      <c r="M6" s="66"/>
      <c r="N6" s="66"/>
      <c r="O6" s="66"/>
      <c r="P6" s="66"/>
      <c r="Q6" s="67"/>
      <c r="R6" s="67"/>
      <c r="S6" s="17"/>
      <c r="T6" s="17"/>
      <c r="U6" s="17"/>
      <c r="V6" s="17"/>
      <c r="W6" s="17"/>
      <c r="X6" s="17"/>
      <c r="Y6" s="17"/>
      <c r="Z6" s="17"/>
      <c r="AA6" s="17"/>
      <c r="AB6" s="17"/>
      <c r="AC6" s="17"/>
      <c r="AD6" s="17"/>
      <c r="AE6" s="17"/>
      <c r="AF6" s="17"/>
      <c r="AG6" s="17"/>
      <c r="AH6" s="17"/>
      <c r="AI6" s="17"/>
      <c r="AJ6" s="17"/>
      <c r="AK6" s="17"/>
      <c r="AL6" s="17"/>
    </row>
    <row r="7" spans="1:38" x14ac:dyDescent="0.25">
      <c r="A7" s="15">
        <v>5</v>
      </c>
      <c r="B7" s="50" t="s">
        <v>27</v>
      </c>
      <c r="C7" s="59" t="s">
        <v>50</v>
      </c>
      <c r="D7" s="76">
        <f>'80_20 (2)'!$M$50</f>
        <v>0.98403248997300907</v>
      </c>
      <c r="E7" s="51">
        <f>'80_20 (2)'!N50</f>
        <v>0.42821395057866751</v>
      </c>
      <c r="F7" s="51">
        <f>'80_20 (2)'!O50</f>
        <v>0.9506944444444444</v>
      </c>
      <c r="G7" s="51">
        <f>'80_20 (2)'!P50</f>
        <v>0.59046797498382564</v>
      </c>
      <c r="H7" s="79">
        <f>'80_20 (2)'!Q50</f>
        <v>1.5558903386700032E-2</v>
      </c>
      <c r="I7" s="51">
        <f>'80_20 (2)'!R50</f>
        <v>0.98444109661329993</v>
      </c>
      <c r="J7" s="52">
        <f>'80_20 (2)'!S50</f>
        <v>1</v>
      </c>
      <c r="K7" s="52">
        <v>41.050039768218902</v>
      </c>
      <c r="L7" s="17"/>
      <c r="M7" s="66"/>
      <c r="N7" s="66"/>
      <c r="O7" s="66"/>
      <c r="P7" s="66"/>
      <c r="Q7" s="67"/>
      <c r="R7" s="67"/>
      <c r="S7" s="17"/>
      <c r="T7" s="17"/>
      <c r="U7" s="17"/>
      <c r="V7" s="17"/>
      <c r="W7" s="17"/>
      <c r="X7" s="17"/>
      <c r="Y7" s="17"/>
      <c r="Z7" s="17"/>
      <c r="AA7" s="17"/>
      <c r="AB7" s="17"/>
      <c r="AC7" s="17"/>
      <c r="AD7" s="17"/>
      <c r="AE7" s="17"/>
      <c r="AF7" s="17"/>
      <c r="AG7" s="17"/>
      <c r="AH7" s="17"/>
      <c r="AI7" s="17"/>
      <c r="AJ7" s="17"/>
      <c r="AK7" s="17"/>
      <c r="AL7" s="17"/>
    </row>
    <row r="8" spans="1:38" s="14" customFormat="1" x14ac:dyDescent="0.25">
      <c r="A8" s="16">
        <v>3</v>
      </c>
      <c r="B8" s="14" t="s">
        <v>27</v>
      </c>
      <c r="C8" s="14" t="s">
        <v>51</v>
      </c>
      <c r="D8" s="18">
        <f>'80_20 (2)'!$M$31</f>
        <v>0.99596397850818552</v>
      </c>
      <c r="E8" s="18">
        <v>0.89279869067103113</v>
      </c>
      <c r="F8" s="18">
        <v>0.75763888888888886</v>
      </c>
      <c r="G8" s="18">
        <v>0.81968444778362137</v>
      </c>
      <c r="H8" s="80">
        <v>1.1149979998127484E-3</v>
      </c>
      <c r="I8" s="18">
        <v>0.99888500200018726</v>
      </c>
      <c r="J8" s="26">
        <v>0.88</v>
      </c>
      <c r="K8" s="26">
        <v>18.933999061584402</v>
      </c>
      <c r="L8" s="17"/>
      <c r="M8" s="66"/>
      <c r="N8" s="66"/>
      <c r="O8" s="66"/>
      <c r="P8" s="66"/>
      <c r="Q8" s="67"/>
      <c r="R8" s="67"/>
      <c r="S8" s="17"/>
      <c r="T8" s="17"/>
      <c r="U8" s="17"/>
      <c r="V8" s="17"/>
      <c r="W8" s="17"/>
      <c r="X8" s="17"/>
      <c r="Y8" s="17"/>
      <c r="Z8" s="17"/>
      <c r="AA8" s="17"/>
      <c r="AB8" s="17"/>
      <c r="AC8" s="17"/>
      <c r="AD8" s="17"/>
      <c r="AE8" s="17"/>
      <c r="AF8" s="17"/>
      <c r="AG8" s="17"/>
      <c r="AH8" s="17"/>
      <c r="AI8" s="17"/>
      <c r="AJ8" s="17"/>
      <c r="AK8" s="17"/>
      <c r="AL8" s="17"/>
    </row>
    <row r="9" spans="1:38" x14ac:dyDescent="0.25">
      <c r="A9" s="15">
        <v>1</v>
      </c>
      <c r="B9" s="50" t="s">
        <v>29</v>
      </c>
      <c r="C9" s="58" t="s">
        <v>53</v>
      </c>
      <c r="D9" s="75">
        <f>'67_33 (2)'!$M$5</f>
        <v>0.99231525788221142</v>
      </c>
      <c r="E9" s="51">
        <f>'67_33 (2)'!N5</f>
        <v>0.82485029940119758</v>
      </c>
      <c r="F9" s="51">
        <f>'67_33 (2)'!O5</f>
        <v>0.46380471380471383</v>
      </c>
      <c r="G9" s="51">
        <f>'67_33 (2)'!P5</f>
        <v>0.59375</v>
      </c>
      <c r="H9" s="79">
        <f>'67_33 (2)'!Q5</f>
        <v>1.2070753184048036E-3</v>
      </c>
      <c r="I9" s="51">
        <f>'67_33 (2)'!R5</f>
        <v>0.9987929246815952</v>
      </c>
      <c r="J9" s="52">
        <f>'67_33 (2)'!S5</f>
        <v>0.89</v>
      </c>
      <c r="K9" s="52">
        <v>1.1280000209808301</v>
      </c>
      <c r="L9" s="17"/>
      <c r="M9" s="66"/>
      <c r="N9" s="66"/>
      <c r="O9" s="66"/>
      <c r="P9" s="66"/>
      <c r="Q9" s="67"/>
      <c r="R9" s="67"/>
      <c r="S9" s="17"/>
      <c r="T9" s="17"/>
      <c r="U9" s="17"/>
      <c r="V9" s="17"/>
      <c r="W9" s="17"/>
      <c r="X9" s="17"/>
      <c r="Y9" s="17"/>
      <c r="Z9" s="17"/>
      <c r="AA9" s="17"/>
      <c r="AB9" s="17"/>
      <c r="AC9" s="17"/>
      <c r="AD9" s="17"/>
      <c r="AE9" s="17"/>
      <c r="AF9" s="17"/>
      <c r="AG9" s="17"/>
      <c r="AH9" s="17"/>
      <c r="AI9" s="17"/>
      <c r="AJ9" s="17"/>
      <c r="AK9" s="17"/>
      <c r="AL9" s="17"/>
    </row>
    <row r="10" spans="1:38" x14ac:dyDescent="0.25">
      <c r="A10" s="15">
        <v>2</v>
      </c>
      <c r="B10" s="50" t="s">
        <v>29</v>
      </c>
      <c r="C10" s="59" t="s">
        <v>52</v>
      </c>
      <c r="D10" s="76">
        <f>'67_33 (2)'!$M$15</f>
        <v>0.9654543323498086</v>
      </c>
      <c r="E10" s="51">
        <f>'67_33 (2)'!N15</f>
        <v>0.25676720804331016</v>
      </c>
      <c r="F10" s="51">
        <f>'67_33 (2)'!O15</f>
        <v>0.97811447811447816</v>
      </c>
      <c r="G10" s="51">
        <f>'67_33 (2)'!P15</f>
        <v>0.40675592894022933</v>
      </c>
      <c r="H10" s="79">
        <f>'67_33 (2)'!Q15</f>
        <v>3.4700836183372281E-2</v>
      </c>
      <c r="I10" s="51">
        <f>'67_33 (2)'!R15</f>
        <v>0.96529916381662773</v>
      </c>
      <c r="J10" s="52">
        <f>'67_33 (2)'!S15</f>
        <v>1</v>
      </c>
      <c r="K10" s="52">
        <v>16.157074928283599</v>
      </c>
      <c r="L10" s="17"/>
      <c r="M10" s="66"/>
      <c r="N10" s="66"/>
      <c r="O10" s="66"/>
      <c r="P10" s="66"/>
      <c r="Q10" s="67"/>
      <c r="R10" s="67"/>
      <c r="S10" s="17"/>
      <c r="T10" s="17"/>
      <c r="U10" s="17"/>
      <c r="V10" s="17"/>
      <c r="W10" s="17"/>
      <c r="X10" s="17"/>
      <c r="Y10" s="17"/>
      <c r="Z10" s="17"/>
      <c r="AA10" s="17"/>
      <c r="AB10" s="17"/>
      <c r="AC10" s="17"/>
      <c r="AD10" s="17"/>
      <c r="AE10" s="17"/>
      <c r="AF10" s="17"/>
      <c r="AG10" s="17"/>
      <c r="AH10" s="17"/>
      <c r="AI10" s="17"/>
      <c r="AJ10" s="17"/>
      <c r="AK10" s="17"/>
      <c r="AL10" s="17"/>
    </row>
    <row r="11" spans="1:38" ht="15.75" thickBot="1" x14ac:dyDescent="0.3">
      <c r="A11" s="15">
        <v>3</v>
      </c>
      <c r="B11" s="50" t="s">
        <v>29</v>
      </c>
      <c r="C11" s="59" t="s">
        <v>51</v>
      </c>
      <c r="D11" s="43">
        <f>'67_33 (2)'!$M$25</f>
        <v>0.99583148603955507</v>
      </c>
      <c r="E11" s="51">
        <f>'67_33 (2)'!N25</f>
        <v>0.88794820717131473</v>
      </c>
      <c r="F11" s="51">
        <f>'67_33 (2)'!O25</f>
        <v>0.75042087542087543</v>
      </c>
      <c r="G11" s="51">
        <f>'67_33 (2)'!P25</f>
        <v>0.81341240875912413</v>
      </c>
      <c r="H11" s="79">
        <f>'67_33 (2)'!Q25</f>
        <v>1.1606493446200035E-3</v>
      </c>
      <c r="I11" s="51">
        <f>'67_33 (2)'!R25</f>
        <v>0.99883935065537999</v>
      </c>
      <c r="J11" s="52">
        <f>'67_33 (2)'!S25</f>
        <v>0.87</v>
      </c>
      <c r="K11" s="52">
        <v>15.0710000991821</v>
      </c>
      <c r="L11" s="17"/>
      <c r="M11" s="66"/>
      <c r="N11" s="66"/>
      <c r="O11" s="66"/>
      <c r="P11" s="66"/>
      <c r="Q11" s="67"/>
      <c r="R11" s="67"/>
      <c r="S11" s="17"/>
      <c r="T11" s="17"/>
      <c r="U11" s="17"/>
      <c r="V11" s="17"/>
      <c r="W11" s="17"/>
      <c r="X11" s="17"/>
      <c r="Y11" s="17"/>
      <c r="Z11" s="17"/>
      <c r="AA11" s="17"/>
      <c r="AB11" s="17"/>
      <c r="AC11" s="17"/>
      <c r="AD11" s="17"/>
      <c r="AE11" s="17"/>
      <c r="AF11" s="17"/>
      <c r="AG11" s="17"/>
      <c r="AH11" s="17"/>
      <c r="AI11" s="17"/>
      <c r="AJ11" s="17"/>
      <c r="AK11" s="17"/>
      <c r="AL11" s="17"/>
    </row>
    <row r="12" spans="1:38" x14ac:dyDescent="0.25">
      <c r="A12" s="15">
        <v>4</v>
      </c>
      <c r="B12" s="50" t="s">
        <v>29</v>
      </c>
      <c r="C12" s="59" t="s">
        <v>49</v>
      </c>
      <c r="D12" s="76">
        <f>'67_33 (2)'!$M$34</f>
        <v>0.98308133698205702</v>
      </c>
      <c r="E12" s="51">
        <f>'67_33 (2)'!N34</f>
        <v>0.41339449541284401</v>
      </c>
      <c r="F12" s="51">
        <f>'67_33 (2)'!O34</f>
        <v>0.9482323232323232</v>
      </c>
      <c r="G12" s="51">
        <f>'67_33 (2)'!P34</f>
        <v>0.57577306414515705</v>
      </c>
      <c r="H12" s="79">
        <f>'67_33 (2)'!Q34</f>
        <v>1.6491537576667336E-2</v>
      </c>
      <c r="I12" s="51">
        <f>'67_33 (2)'!R34</f>
        <v>0.98350846242333267</v>
      </c>
      <c r="J12" s="52">
        <f>'67_33 (2)'!S34</f>
        <v>1</v>
      </c>
      <c r="K12" s="52">
        <v>17.371101379394499</v>
      </c>
      <c r="L12" s="17"/>
      <c r="M12" s="66"/>
      <c r="N12" s="66"/>
      <c r="O12" s="66"/>
      <c r="P12" s="66"/>
      <c r="Q12" s="67"/>
      <c r="R12" s="67"/>
      <c r="S12" s="17"/>
      <c r="T12" s="17"/>
      <c r="U12" s="17"/>
      <c r="V12" s="17"/>
      <c r="W12" s="17"/>
      <c r="X12" s="17"/>
      <c r="Y12" s="17"/>
      <c r="Z12" s="17"/>
      <c r="AA12" s="17"/>
      <c r="AB12" s="17"/>
      <c r="AC12" s="17"/>
      <c r="AD12" s="17"/>
      <c r="AE12" s="17"/>
      <c r="AF12" s="17"/>
      <c r="AG12" s="17"/>
      <c r="AH12" s="17"/>
      <c r="AI12" s="17"/>
      <c r="AJ12" s="17"/>
      <c r="AK12" s="17"/>
      <c r="AL12" s="17"/>
    </row>
    <row r="13" spans="1:38" x14ac:dyDescent="0.25">
      <c r="A13" s="15">
        <v>5</v>
      </c>
      <c r="B13" s="50" t="s">
        <v>29</v>
      </c>
      <c r="C13" s="59" t="s">
        <v>50</v>
      </c>
      <c r="D13" s="76">
        <f>'67_33 (2)'!$M$43</f>
        <v>0.98400880585834183</v>
      </c>
      <c r="E13" s="51">
        <f>'67_33 (2)'!N43</f>
        <v>0.42762158054711247</v>
      </c>
      <c r="F13" s="51">
        <f>'67_33 (2)'!O43</f>
        <v>0.94739057239057234</v>
      </c>
      <c r="G13" s="51">
        <f>'67_33 (2)'!P43</f>
        <v>0.58926701570680629</v>
      </c>
      <c r="H13" s="79">
        <f>'67_33 (2)'!Q43</f>
        <v>1.5542384334844757E-2</v>
      </c>
      <c r="I13" s="51">
        <f>'67_33 (2)'!R43</f>
        <v>0.98445761566515522</v>
      </c>
      <c r="J13" s="52">
        <f>'67_33 (2)'!S43</f>
        <v>1</v>
      </c>
      <c r="K13" s="52">
        <v>33.362010478973303</v>
      </c>
      <c r="L13" s="17"/>
      <c r="M13" s="66"/>
      <c r="N13" s="66"/>
      <c r="O13" s="66"/>
      <c r="P13" s="66"/>
      <c r="Q13" s="67"/>
      <c r="R13" s="67"/>
      <c r="S13" s="17"/>
      <c r="T13" s="17"/>
      <c r="U13" s="17"/>
      <c r="V13" s="17"/>
      <c r="W13" s="17"/>
      <c r="X13" s="17"/>
      <c r="Y13" s="17"/>
      <c r="Z13" s="17"/>
      <c r="AA13" s="17"/>
      <c r="AB13" s="17"/>
      <c r="AC13" s="17"/>
      <c r="AD13" s="17"/>
      <c r="AE13" s="17"/>
      <c r="AF13" s="17"/>
      <c r="AG13" s="17"/>
      <c r="AH13" s="17"/>
      <c r="AI13" s="17"/>
      <c r="AJ13" s="17"/>
      <c r="AK13" s="17"/>
      <c r="AL13" s="17"/>
    </row>
    <row r="14" spans="1:38" s="14" customFormat="1" x14ac:dyDescent="0.25">
      <c r="A14" s="16">
        <v>3</v>
      </c>
      <c r="B14" s="14" t="s">
        <v>29</v>
      </c>
      <c r="C14" s="14" t="s">
        <v>51</v>
      </c>
      <c r="D14" s="18">
        <f>'67_33 (2)'!$M$25</f>
        <v>0.99583148603955507</v>
      </c>
      <c r="E14" s="18">
        <v>0.88794820717131473</v>
      </c>
      <c r="F14" s="18">
        <v>0.75042087542087543</v>
      </c>
      <c r="G14" s="18">
        <v>0.81341240875912413</v>
      </c>
      <c r="H14" s="80">
        <v>1.1606493446200035E-3</v>
      </c>
      <c r="I14" s="18">
        <v>0.99883935065537999</v>
      </c>
      <c r="J14" s="26">
        <v>0.87</v>
      </c>
      <c r="K14" s="26">
        <v>15.0710000991821</v>
      </c>
      <c r="L14" s="17"/>
      <c r="M14" s="66"/>
      <c r="N14" s="66"/>
      <c r="O14" s="66"/>
      <c r="P14" s="66"/>
      <c r="Q14" s="67"/>
      <c r="R14" s="67"/>
      <c r="S14" s="17"/>
      <c r="T14" s="17"/>
      <c r="U14" s="17"/>
      <c r="V14" s="17"/>
      <c r="W14" s="17"/>
      <c r="X14" s="17"/>
      <c r="Y14" s="17"/>
      <c r="Z14" s="17"/>
      <c r="AA14" s="17"/>
      <c r="AB14" s="17"/>
      <c r="AC14" s="17"/>
      <c r="AD14" s="17"/>
      <c r="AE14" s="17"/>
      <c r="AF14" s="17"/>
      <c r="AG14" s="17"/>
      <c r="AH14" s="17"/>
      <c r="AI14" s="17"/>
      <c r="AJ14" s="17"/>
      <c r="AK14" s="17"/>
      <c r="AL14" s="17"/>
    </row>
    <row r="15" spans="1:38" x14ac:dyDescent="0.25">
      <c r="A15" s="15">
        <v>1</v>
      </c>
      <c r="B15" s="50" t="s">
        <v>30</v>
      </c>
      <c r="C15" s="58" t="s">
        <v>53</v>
      </c>
      <c r="D15" s="75">
        <f>'50_50 (2)'!$M$5</f>
        <v>0.99162860467775682</v>
      </c>
      <c r="E15" s="51">
        <f>'50_50 (2)'!N5</f>
        <v>0.80305510092744137</v>
      </c>
      <c r="F15" s="51">
        <f>'50_50 (2)'!O5</f>
        <v>0.40888888888888891</v>
      </c>
      <c r="G15" s="51">
        <f>'50_50 (2)'!P5</f>
        <v>0.54187373458494392</v>
      </c>
      <c r="H15" s="79">
        <f>'50_50 (2)'!Q5</f>
        <v>1.2290533225294666E-3</v>
      </c>
      <c r="I15" s="51">
        <f>'50_50 (2)'!R5</f>
        <v>0.99877094667747057</v>
      </c>
      <c r="J15" s="52">
        <f>'50_50 (2)'!S5</f>
        <v>0.88</v>
      </c>
      <c r="K15" s="52">
        <v>0.81802296638488703</v>
      </c>
      <c r="L15" s="17"/>
      <c r="M15" s="66"/>
      <c r="N15" s="66"/>
      <c r="O15" s="66"/>
      <c r="P15" s="66"/>
      <c r="Q15" s="67"/>
      <c r="R15" s="67"/>
      <c r="S15" s="17"/>
      <c r="T15" s="17"/>
      <c r="U15" s="17"/>
      <c r="V15" s="17"/>
      <c r="W15" s="17"/>
      <c r="X15" s="17"/>
      <c r="Y15" s="17"/>
      <c r="Z15" s="17"/>
      <c r="AA15" s="17"/>
      <c r="AB15" s="17"/>
      <c r="AC15" s="17"/>
      <c r="AD15" s="17"/>
      <c r="AE15" s="17"/>
      <c r="AF15" s="17"/>
      <c r="AG15" s="17"/>
      <c r="AH15" s="17"/>
      <c r="AI15" s="17"/>
      <c r="AJ15" s="17"/>
      <c r="AK15" s="17"/>
      <c r="AL15" s="17"/>
    </row>
    <row r="16" spans="1:38" x14ac:dyDescent="0.25">
      <c r="A16" s="15">
        <v>2</v>
      </c>
      <c r="B16" s="50" t="s">
        <v>30</v>
      </c>
      <c r="C16" s="59" t="s">
        <v>52</v>
      </c>
      <c r="D16" s="76">
        <f>'50_50 (2)'!$M$15</f>
        <v>0.96690456811134051</v>
      </c>
      <c r="E16" s="51">
        <f>'50_50 (2)'!N15</f>
        <v>0.26513098464317975</v>
      </c>
      <c r="F16" s="51">
        <f>'50_50 (2)'!O15</f>
        <v>0.97833333333333339</v>
      </c>
      <c r="G16" s="51">
        <f>'50_50 (2)'!P15</f>
        <v>0.4171997157071784</v>
      </c>
      <c r="H16" s="79">
        <f>'50_50 (2)'!Q15</f>
        <v>3.3235508405907624E-2</v>
      </c>
      <c r="I16" s="51">
        <f>'50_50 (2)'!R15</f>
        <v>0.96676449159409239</v>
      </c>
      <c r="J16" s="52">
        <f>'50_50 (2)'!S15</f>
        <v>1</v>
      </c>
      <c r="K16" s="52">
        <v>11.119997739791801</v>
      </c>
      <c r="L16" s="17"/>
      <c r="M16" s="66"/>
      <c r="N16" s="66"/>
      <c r="O16" s="66"/>
      <c r="P16" s="66"/>
      <c r="Q16" s="67"/>
      <c r="R16" s="67"/>
      <c r="S16" s="17"/>
      <c r="T16" s="17"/>
      <c r="U16" s="17"/>
      <c r="V16" s="17"/>
      <c r="W16" s="17"/>
      <c r="X16" s="17"/>
      <c r="Y16" s="17"/>
      <c r="Z16" s="17"/>
      <c r="AA16" s="17"/>
      <c r="AB16" s="17"/>
      <c r="AC16" s="17"/>
      <c r="AD16" s="17"/>
      <c r="AE16" s="17"/>
      <c r="AF16" s="17"/>
      <c r="AG16" s="17"/>
      <c r="AH16" s="17"/>
      <c r="AI16" s="17"/>
      <c r="AJ16" s="17"/>
      <c r="AK16" s="17"/>
      <c r="AL16" s="17"/>
    </row>
    <row r="17" spans="1:38" x14ac:dyDescent="0.25">
      <c r="A17" s="15">
        <v>3</v>
      </c>
      <c r="B17" s="50" t="s">
        <v>30</v>
      </c>
      <c r="C17" s="59" t="s">
        <v>51</v>
      </c>
      <c r="D17" s="76">
        <f>'50_50 (2)'!$M$25</f>
        <v>0.9958899778691116</v>
      </c>
      <c r="E17" s="51">
        <f>'50_50 (2)'!N25</f>
        <v>0.89899328859060401</v>
      </c>
      <c r="F17" s="51">
        <f>'50_50 (2)'!O25</f>
        <v>0.74416666666666664</v>
      </c>
      <c r="G17" s="51">
        <f>'50_50 (2)'!P25</f>
        <v>0.81428571428571428</v>
      </c>
      <c r="H17" s="79">
        <f>'50_50 (2)'!Q25</f>
        <v>1.0247785320813558E-3</v>
      </c>
      <c r="I17" s="51">
        <f>'50_50 (2)'!R25</f>
        <v>0.99897522146791862</v>
      </c>
      <c r="J17" s="52">
        <f>'50_50 (2)'!S25</f>
        <v>0.87</v>
      </c>
      <c r="K17" s="52">
        <v>11.1449689865112</v>
      </c>
      <c r="L17" s="17"/>
      <c r="M17" s="66"/>
      <c r="N17" s="66"/>
      <c r="O17" s="66"/>
      <c r="P17" s="66"/>
      <c r="Q17" s="67"/>
      <c r="R17" s="67"/>
      <c r="S17" s="17"/>
      <c r="T17" s="17"/>
      <c r="U17" s="17"/>
      <c r="V17" s="17"/>
      <c r="W17" s="17"/>
      <c r="X17" s="17"/>
      <c r="Y17" s="17"/>
      <c r="Z17" s="17"/>
      <c r="AA17" s="17"/>
      <c r="AB17" s="17"/>
      <c r="AC17" s="17"/>
      <c r="AD17" s="17"/>
      <c r="AE17" s="17"/>
      <c r="AF17" s="17"/>
      <c r="AG17" s="17"/>
      <c r="AH17" s="17"/>
      <c r="AI17" s="17"/>
      <c r="AJ17" s="17"/>
      <c r="AK17" s="17"/>
      <c r="AL17" s="17"/>
    </row>
    <row r="18" spans="1:38" x14ac:dyDescent="0.25">
      <c r="A18" s="15">
        <v>4</v>
      </c>
      <c r="B18" s="50" t="s">
        <v>30</v>
      </c>
      <c r="C18" s="59" t="s">
        <v>49</v>
      </c>
      <c r="D18" s="76">
        <f>'50_50 (2)'!$M$34</f>
        <v>0.98402405472854348</v>
      </c>
      <c r="E18" s="51">
        <f>'50_50 (2)'!N34</f>
        <v>0.42747225025227042</v>
      </c>
      <c r="F18" s="51">
        <f>'50_50 (2)'!O34</f>
        <v>0.94138888888888894</v>
      </c>
      <c r="G18" s="51">
        <f>'50_50 (2)'!P34</f>
        <v>0.58795975017349067</v>
      </c>
      <c r="H18" s="79">
        <f>'50_50 (2)'!Q34</f>
        <v>1.5453387897399582E-2</v>
      </c>
      <c r="I18" s="51">
        <f>'50_50 (2)'!R34</f>
        <v>0.98454661210260042</v>
      </c>
      <c r="J18" s="52">
        <f>'50_50 (2)'!S34</f>
        <v>1</v>
      </c>
      <c r="K18" s="52">
        <v>12.222998380661</v>
      </c>
      <c r="L18" s="17"/>
      <c r="M18" s="66"/>
      <c r="N18" s="66"/>
      <c r="O18" s="66"/>
      <c r="P18" s="66"/>
      <c r="Q18" s="67"/>
      <c r="R18" s="67"/>
      <c r="S18" s="17"/>
      <c r="T18" s="17"/>
      <c r="U18" s="17"/>
      <c r="V18" s="17"/>
      <c r="W18" s="17"/>
      <c r="X18" s="17"/>
      <c r="Y18" s="17"/>
      <c r="Z18" s="17"/>
      <c r="AA18" s="17"/>
      <c r="AB18" s="17"/>
      <c r="AC18" s="17"/>
      <c r="AD18" s="17"/>
      <c r="AE18" s="17"/>
      <c r="AF18" s="17"/>
      <c r="AG18" s="17"/>
      <c r="AH18" s="17"/>
      <c r="AI18" s="17"/>
      <c r="AJ18" s="17"/>
      <c r="AK18" s="17"/>
      <c r="AL18" s="17"/>
    </row>
    <row r="19" spans="1:38" x14ac:dyDescent="0.25">
      <c r="A19" s="15">
        <v>5</v>
      </c>
      <c r="B19" s="50" t="s">
        <v>30</v>
      </c>
      <c r="C19" s="59" t="s">
        <v>50</v>
      </c>
      <c r="D19" s="76">
        <f>'50_50 (2)'!$M$43</f>
        <v>0.98490861759304726</v>
      </c>
      <c r="E19" s="51">
        <f>'50_50 (2)'!N43</f>
        <v>0.44185131768716401</v>
      </c>
      <c r="F19" s="51">
        <f>'50_50 (2)'!O43</f>
        <v>0.93611111111111112</v>
      </c>
      <c r="G19" s="51">
        <f>'50_50 (2)'!P43</f>
        <v>0.60033846976039895</v>
      </c>
      <c r="H19" s="79">
        <f>'50_50 (2)'!Q43</f>
        <v>1.4493296382293462E-2</v>
      </c>
      <c r="I19" s="51">
        <f>'50_50 (2)'!R43</f>
        <v>0.98550670361770654</v>
      </c>
      <c r="J19" s="52">
        <f>'50_50 (2)'!S43</f>
        <v>1</v>
      </c>
      <c r="K19" s="52">
        <v>24.349699735641401</v>
      </c>
      <c r="L19" s="17"/>
      <c r="M19" s="66"/>
      <c r="N19" s="66"/>
      <c r="O19" s="66"/>
      <c r="P19" s="66"/>
      <c r="Q19" s="67"/>
      <c r="R19" s="67"/>
      <c r="S19" s="17"/>
      <c r="T19" s="17"/>
      <c r="U19" s="17"/>
      <c r="V19" s="17"/>
      <c r="W19" s="17"/>
      <c r="X19" s="17"/>
      <c r="Y19" s="17"/>
      <c r="Z19" s="17"/>
      <c r="AA19" s="17"/>
      <c r="AB19" s="17"/>
      <c r="AC19" s="17"/>
      <c r="AD19" s="17"/>
      <c r="AE19" s="17"/>
      <c r="AF19" s="17"/>
      <c r="AG19" s="17"/>
      <c r="AH19" s="17"/>
      <c r="AI19" s="17"/>
      <c r="AJ19" s="17"/>
      <c r="AK19" s="17"/>
      <c r="AL19" s="17"/>
    </row>
    <row r="20" spans="1:38" s="14" customFormat="1" x14ac:dyDescent="0.25">
      <c r="A20" s="16">
        <v>3</v>
      </c>
      <c r="B20" s="49" t="s">
        <v>30</v>
      </c>
      <c r="C20" s="14" t="s">
        <v>51</v>
      </c>
      <c r="D20" s="18">
        <f>'50_50 (2)'!$M$25</f>
        <v>0.9958899778691116</v>
      </c>
      <c r="E20" s="18">
        <v>0.89899328859060401</v>
      </c>
      <c r="F20" s="18">
        <v>0.74416666666666664</v>
      </c>
      <c r="G20" s="18">
        <v>0.81428571428571428</v>
      </c>
      <c r="H20" s="80">
        <v>1.0247785320813558E-3</v>
      </c>
      <c r="I20" s="18">
        <v>0.99897522146791862</v>
      </c>
      <c r="J20" s="14">
        <v>0.87</v>
      </c>
      <c r="K20" s="14">
        <v>11.1449689865112</v>
      </c>
      <c r="L20" s="17"/>
      <c r="M20" s="66"/>
      <c r="N20" s="66"/>
      <c r="O20" s="66"/>
      <c r="P20" s="66"/>
      <c r="Q20" s="67"/>
      <c r="R20" s="67"/>
      <c r="S20" s="17"/>
      <c r="T20" s="17"/>
      <c r="U20" s="17"/>
      <c r="V20" s="17"/>
      <c r="W20" s="17"/>
      <c r="X20" s="17"/>
      <c r="Y20" s="17"/>
      <c r="Z20" s="17"/>
      <c r="AA20" s="17"/>
      <c r="AB20" s="17"/>
      <c r="AC20" s="17"/>
      <c r="AD20" s="17"/>
      <c r="AE20" s="17"/>
      <c r="AF20" s="17"/>
      <c r="AG20" s="17"/>
      <c r="AH20" s="17"/>
      <c r="AI20" s="17"/>
      <c r="AJ20" s="17"/>
      <c r="AK20" s="17"/>
      <c r="AL20" s="17"/>
    </row>
    <row r="21" spans="1:38" s="14" customFormat="1" x14ac:dyDescent="0.25">
      <c r="A21" s="68"/>
      <c r="B21" s="19"/>
      <c r="C21" s="19"/>
      <c r="D21" s="19"/>
      <c r="E21" s="66"/>
      <c r="F21" s="66"/>
      <c r="G21" s="66"/>
      <c r="H21" s="81"/>
      <c r="I21" s="66"/>
      <c r="J21" s="17"/>
      <c r="K21" s="17"/>
      <c r="L21" s="17"/>
      <c r="M21" s="66"/>
      <c r="N21" s="66"/>
      <c r="O21" s="66"/>
      <c r="P21" s="66"/>
      <c r="Q21" s="67"/>
      <c r="R21" s="67"/>
      <c r="S21" s="17"/>
      <c r="T21" s="17"/>
      <c r="U21" s="17"/>
      <c r="V21" s="17"/>
      <c r="W21" s="17"/>
      <c r="X21" s="17"/>
      <c r="Y21" s="17"/>
      <c r="Z21" s="17"/>
      <c r="AA21" s="17"/>
      <c r="AB21" s="17"/>
      <c r="AC21" s="17"/>
      <c r="AD21" s="17"/>
      <c r="AE21" s="17"/>
      <c r="AF21" s="17"/>
      <c r="AG21" s="17"/>
      <c r="AH21" s="17"/>
      <c r="AI21" s="17"/>
      <c r="AJ21" s="17"/>
      <c r="AK21" s="17"/>
      <c r="AL21" s="17"/>
    </row>
    <row r="22" spans="1:38" s="14" customFormat="1" x14ac:dyDescent="0.25">
      <c r="A22" s="69">
        <v>3</v>
      </c>
      <c r="B22" s="70" t="s">
        <v>27</v>
      </c>
      <c r="C22" s="70" t="s">
        <v>21</v>
      </c>
      <c r="D22" s="77">
        <f>'80_20 (2)'!$M$31</f>
        <v>0.99596397850818552</v>
      </c>
      <c r="E22" s="71">
        <v>0.89279869067103113</v>
      </c>
      <c r="F22" s="71">
        <v>0.75763888888888886</v>
      </c>
      <c r="G22" s="71">
        <v>0.81968444778362137</v>
      </c>
      <c r="H22" s="82">
        <v>1.1149979998127484E-3</v>
      </c>
      <c r="I22" s="71">
        <v>0.99888500200018726</v>
      </c>
      <c r="J22" s="72">
        <v>0.88</v>
      </c>
      <c r="K22" s="72">
        <v>18.933999061584402</v>
      </c>
      <c r="L22" s="17" t="s">
        <v>46</v>
      </c>
      <c r="M22" s="66"/>
      <c r="N22" s="66"/>
      <c r="O22" s="66"/>
      <c r="P22" s="66"/>
      <c r="Q22" s="67"/>
      <c r="R22" s="67"/>
      <c r="S22" s="17"/>
      <c r="T22" s="17"/>
      <c r="U22" s="17"/>
      <c r="V22" s="17"/>
      <c r="W22" s="17"/>
      <c r="X22" s="17"/>
      <c r="Y22" s="17"/>
      <c r="Z22" s="17"/>
      <c r="AA22" s="17"/>
      <c r="AB22" s="17"/>
      <c r="AC22" s="17"/>
      <c r="AD22" s="17"/>
      <c r="AE22" s="17"/>
      <c r="AF22" s="17"/>
      <c r="AG22" s="17"/>
      <c r="AH22" s="17"/>
      <c r="AI22" s="17"/>
      <c r="AJ22" s="17"/>
      <c r="AK22" s="17"/>
      <c r="AL22" s="17"/>
    </row>
    <row r="23" spans="1:38" x14ac:dyDescent="0.25">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75" thickBot="1" x14ac:dyDescent="0.3">
      <c r="B24" s="84" t="s">
        <v>28</v>
      </c>
      <c r="C24" s="85"/>
      <c r="D24" s="85"/>
      <c r="E24" s="85"/>
      <c r="F24" s="85"/>
      <c r="G24" s="85"/>
      <c r="H24" s="85"/>
      <c r="I24" s="85"/>
      <c r="J24" s="85"/>
      <c r="K24" s="64"/>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75" thickBot="1" x14ac:dyDescent="0.3">
      <c r="A25" s="12"/>
      <c r="B25" s="56" t="s">
        <v>25</v>
      </c>
      <c r="C25" s="60" t="s">
        <v>26</v>
      </c>
      <c r="D25" s="60" t="s">
        <v>7</v>
      </c>
      <c r="E25" s="57" t="s">
        <v>8</v>
      </c>
      <c r="F25" s="57" t="s">
        <v>9</v>
      </c>
      <c r="G25" s="57" t="s">
        <v>10</v>
      </c>
      <c r="H25" s="57" t="s">
        <v>37</v>
      </c>
      <c r="I25" s="61" t="s">
        <v>18</v>
      </c>
      <c r="J25" s="62" t="s">
        <v>33</v>
      </c>
      <c r="K25" s="62" t="s">
        <v>48</v>
      </c>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x14ac:dyDescent="0.25">
      <c r="A26" s="15">
        <v>1</v>
      </c>
      <c r="B26" s="53" t="s">
        <v>27</v>
      </c>
      <c r="C26" s="58" t="s">
        <v>53</v>
      </c>
      <c r="D26" s="75">
        <f>'80_20'!$M$5</f>
        <v>0.9928078373294521</v>
      </c>
      <c r="E26" s="54">
        <f>'80_20'!N5</f>
        <v>0.98619496670501394</v>
      </c>
      <c r="F26" s="54">
        <f>'80_20'!O5</f>
        <v>0.99960847398479857</v>
      </c>
      <c r="G26" s="54">
        <f>'80_20'!P5</f>
        <v>0.99285641823346416</v>
      </c>
      <c r="H26" s="78">
        <f>'80_20'!Q5</f>
        <v>1.399279932589434E-2</v>
      </c>
      <c r="I26" s="54">
        <f>'80_20'!R5</f>
        <v>0.98600720067410563</v>
      </c>
      <c r="J26" s="55">
        <f>'80_20'!S5</f>
        <v>1</v>
      </c>
      <c r="K26" s="55">
        <v>4.3740267753601003</v>
      </c>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x14ac:dyDescent="0.25">
      <c r="A27" s="15">
        <v>2</v>
      </c>
      <c r="B27" s="50" t="s">
        <v>27</v>
      </c>
      <c r="C27" s="59" t="s">
        <v>52</v>
      </c>
      <c r="D27" s="76">
        <f>'80_20'!$M$15</f>
        <v>0.98237281788082287</v>
      </c>
      <c r="E27" s="51">
        <f>'80_20'!N15</f>
        <v>0.97183485551106041</v>
      </c>
      <c r="F27" s="51">
        <f>'80_20'!O15</f>
        <v>0.99353982074917657</v>
      </c>
      <c r="G27" s="51">
        <f>'80_20'!P15</f>
        <v>0.98256748680566663</v>
      </c>
      <c r="H27" s="79">
        <f>'80_20'!Q15</f>
        <v>2.8794184987530749E-2</v>
      </c>
      <c r="I27" s="51">
        <f>'80_20'!R15</f>
        <v>0.97120581501246928</v>
      </c>
      <c r="J27" s="52">
        <f>'80_20'!S15</f>
        <v>1</v>
      </c>
      <c r="K27" s="52">
        <v>105.96702504158</v>
      </c>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x14ac:dyDescent="0.25">
      <c r="A28" s="15">
        <v>3</v>
      </c>
      <c r="B28" s="50" t="s">
        <v>27</v>
      </c>
      <c r="C28" s="59" t="s">
        <v>51</v>
      </c>
      <c r="D28" s="76">
        <f>'80_20'!$M$25</f>
        <v>0.99171411791742203</v>
      </c>
      <c r="E28" s="51">
        <f>'80_20'!N25</f>
        <v>0.987782431017596</v>
      </c>
      <c r="F28" s="51">
        <f>'80_20'!O25</f>
        <v>0.9957442824434628</v>
      </c>
      <c r="G28" s="51">
        <f>'80_20'!P25</f>
        <v>0.99174737734449503</v>
      </c>
      <c r="H28" s="79">
        <f>'80_20'!Q25</f>
        <v>1.2316046608618679E-2</v>
      </c>
      <c r="I28" s="51">
        <f>'80_20'!R25</f>
        <v>0.98768395339138138</v>
      </c>
      <c r="J28" s="52">
        <f>'80_20'!S25</f>
        <v>0.99</v>
      </c>
      <c r="K28" s="52">
        <v>58.610966444015503</v>
      </c>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x14ac:dyDescent="0.25">
      <c r="A29" s="15">
        <v>4</v>
      </c>
      <c r="B29" s="50" t="s">
        <v>27</v>
      </c>
      <c r="C29" s="59" t="s">
        <v>49</v>
      </c>
      <c r="D29" s="76">
        <f>'80_20'!$M$34</f>
        <v>0.98872234847517637</v>
      </c>
      <c r="E29" s="51">
        <f>'80_20'!N34</f>
        <v>0.98001187082535679</v>
      </c>
      <c r="F29" s="51">
        <f>'80_20'!O34</f>
        <v>0.99779553830571377</v>
      </c>
      <c r="G29" s="51">
        <f>'80_20'!P34</f>
        <v>0.98882375268862555</v>
      </c>
      <c r="H29" s="79">
        <f>'80_20'!Q34</f>
        <v>2.0350841355360926E-2</v>
      </c>
      <c r="I29" s="51">
        <f>'80_20'!R34</f>
        <v>0.97964915864463908</v>
      </c>
      <c r="J29" s="52">
        <f>'80_20'!S34</f>
        <v>1</v>
      </c>
      <c r="K29" s="52">
        <v>108.032078981399</v>
      </c>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x14ac:dyDescent="0.25">
      <c r="A30" s="15">
        <v>5</v>
      </c>
      <c r="B30" s="50" t="s">
        <v>27</v>
      </c>
      <c r="C30" s="59" t="s">
        <v>50</v>
      </c>
      <c r="D30" s="76">
        <f>'80_20'!$M$43</f>
        <v>0.98879469567363754</v>
      </c>
      <c r="E30" s="51">
        <f>'80_20'!N43</f>
        <v>0.9814796183577309</v>
      </c>
      <c r="F30" s="51">
        <f>'80_20'!O43</f>
        <v>0.99639115151205648</v>
      </c>
      <c r="G30" s="51">
        <f>'80_20'!P43</f>
        <v>0.98887917453318308</v>
      </c>
      <c r="H30" s="79">
        <f>'80_20'!Q43</f>
        <v>1.8801760164781384E-2</v>
      </c>
      <c r="I30" s="51">
        <f>'80_20'!R43</f>
        <v>0.98119823983521859</v>
      </c>
      <c r="J30" s="52">
        <f>'80_20'!S43</f>
        <v>1</v>
      </c>
      <c r="K30" s="52">
        <v>172.92400240898101</v>
      </c>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x14ac:dyDescent="0.25">
      <c r="A31" s="16">
        <v>1</v>
      </c>
      <c r="B31" s="14" t="s">
        <v>27</v>
      </c>
      <c r="C31" s="18" t="s">
        <v>53</v>
      </c>
      <c r="D31" s="18">
        <f>'80_20'!$M$5</f>
        <v>0.9928078373294521</v>
      </c>
      <c r="E31" s="18">
        <v>0.98619496670501394</v>
      </c>
      <c r="F31" s="18">
        <v>0.99960847398479857</v>
      </c>
      <c r="G31" s="18">
        <v>0.99285641823346416</v>
      </c>
      <c r="H31" s="80">
        <v>1.399279932589434E-2</v>
      </c>
      <c r="I31" s="18">
        <v>0.98600720067410563</v>
      </c>
      <c r="J31" s="26">
        <v>1</v>
      </c>
      <c r="K31" s="26">
        <v>4.3740267753601003</v>
      </c>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25">
      <c r="A32" s="15">
        <v>1</v>
      </c>
      <c r="B32" s="50" t="s">
        <v>29</v>
      </c>
      <c r="C32" s="58" t="s">
        <v>53</v>
      </c>
      <c r="D32" s="75">
        <f>'67_33'!$M$5</f>
        <v>0.99195281045515626</v>
      </c>
      <c r="E32" s="51">
        <f>'67_33'!N5</f>
        <v>0.98466245197487445</v>
      </c>
      <c r="F32" s="51">
        <f>'67_33'!O5</f>
        <v>0.9994738362495873</v>
      </c>
      <c r="G32" s="51">
        <f>'67_33'!P5</f>
        <v>0.99201286134122491</v>
      </c>
      <c r="H32" s="79">
        <f>'67_33'!Q5</f>
        <v>1.556817654250298E-2</v>
      </c>
      <c r="I32" s="51">
        <f>'67_33'!R5</f>
        <v>0.98443182345749702</v>
      </c>
      <c r="J32" s="52">
        <f>'67_33'!S5</f>
        <v>1</v>
      </c>
      <c r="K32" s="52">
        <v>3.1330053806304901</v>
      </c>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1:38" ht="15.75" thickBot="1" x14ac:dyDescent="0.3">
      <c r="A33" s="15">
        <v>2</v>
      </c>
      <c r="B33" s="50" t="s">
        <v>29</v>
      </c>
      <c r="C33" s="59" t="s">
        <v>52</v>
      </c>
      <c r="D33" s="43">
        <f>'67_33'!$M$15</f>
        <v>0.9822858660916709</v>
      </c>
      <c r="E33" s="51">
        <f>'67_33'!N15</f>
        <v>0.97242097178429943</v>
      </c>
      <c r="F33" s="51">
        <f>'67_33'!O15</f>
        <v>0.99272655992076597</v>
      </c>
      <c r="G33" s="51">
        <f>'67_33'!P15</f>
        <v>0.98246885848478671</v>
      </c>
      <c r="H33" s="79">
        <f>'67_33'!Q15</f>
        <v>2.8154773879715461E-2</v>
      </c>
      <c r="I33" s="51">
        <f>'67_33'!R15</f>
        <v>0.97184522612028457</v>
      </c>
      <c r="J33" s="52">
        <f>'67_33'!S15</f>
        <v>1</v>
      </c>
      <c r="K33" s="52">
        <v>80.842000007629395</v>
      </c>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5">
        <v>3</v>
      </c>
      <c r="B34" s="50" t="s">
        <v>29</v>
      </c>
      <c r="C34" s="59" t="s">
        <v>51</v>
      </c>
      <c r="D34" s="76">
        <f>'67_33'!$M$25</f>
        <v>0.99142406883442136</v>
      </c>
      <c r="E34" s="51">
        <f>'67_33'!N25</f>
        <v>0.98773813363642415</v>
      </c>
      <c r="F34" s="51">
        <f>'67_33'!O25</f>
        <v>0.99520262462859033</v>
      </c>
      <c r="G34" s="51">
        <f>'67_33'!P25</f>
        <v>0.99145632963921304</v>
      </c>
      <c r="H34" s="79">
        <f>'67_33'!Q25</f>
        <v>1.235446746828848E-2</v>
      </c>
      <c r="I34" s="51">
        <f>'67_33'!R25</f>
        <v>0.9876455325317115</v>
      </c>
      <c r="J34" s="52">
        <f>'67_33'!S25</f>
        <v>0.99</v>
      </c>
      <c r="K34" s="52">
        <v>47.332996129989603</v>
      </c>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5">
        <v>4</v>
      </c>
      <c r="B35" s="50" t="s">
        <v>29</v>
      </c>
      <c r="C35" s="59" t="s">
        <v>49</v>
      </c>
      <c r="D35" s="76">
        <f>'67_33'!$M$34</f>
        <v>0.98845279884863291</v>
      </c>
      <c r="E35" s="51">
        <f>'67_33'!N34</f>
        <v>0.97930702842246464</v>
      </c>
      <c r="F35" s="51">
        <f>'67_33'!O34</f>
        <v>0.99799335589303395</v>
      </c>
      <c r="G35" s="51">
        <f>'67_33'!P34</f>
        <v>0.98856189529675975</v>
      </c>
      <c r="H35" s="79">
        <f>'67_33'!Q34</f>
        <v>2.108770898136255E-2</v>
      </c>
      <c r="I35" s="51">
        <f>'67_33'!R34</f>
        <v>0.97891229101863741</v>
      </c>
      <c r="J35" s="52">
        <f>'67_33'!S34</f>
        <v>1</v>
      </c>
      <c r="K35" s="52">
        <v>82.737999200820894</v>
      </c>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5">
        <v>5</v>
      </c>
      <c r="B36" s="50" t="s">
        <v>29</v>
      </c>
      <c r="C36" s="59" t="s">
        <v>50</v>
      </c>
      <c r="D36" s="76">
        <f>'67_33'!$M$43</f>
        <v>0.988525017216343</v>
      </c>
      <c r="E36" s="51">
        <f>'67_33'!N43</f>
        <v>0.98136128209168394</v>
      </c>
      <c r="F36" s="51">
        <f>'67_33'!O43</f>
        <v>0.99596607791350278</v>
      </c>
      <c r="G36" s="51">
        <f>'67_33'!P43</f>
        <v>0.98860974354641729</v>
      </c>
      <c r="H36" s="79">
        <f>'67_33'!Q43</f>
        <v>1.8916005096540234E-2</v>
      </c>
      <c r="I36" s="51">
        <f>'67_33'!R43</f>
        <v>0.98108399490345977</v>
      </c>
      <c r="J36" s="52">
        <f>'67_33'!S43</f>
        <v>1</v>
      </c>
      <c r="K36" s="52">
        <v>126.096999645233</v>
      </c>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6">
        <v>1</v>
      </c>
      <c r="B37" s="14" t="s">
        <v>29</v>
      </c>
      <c r="C37" s="18" t="s">
        <v>53</v>
      </c>
      <c r="D37" s="18">
        <f>'67_33'!$M$5</f>
        <v>0.99195281045515626</v>
      </c>
      <c r="E37" s="18">
        <v>0.98466245197487445</v>
      </c>
      <c r="F37" s="18">
        <v>0.9994738362495873</v>
      </c>
      <c r="G37" s="18">
        <v>0.99201286134122491</v>
      </c>
      <c r="H37" s="80">
        <v>1.556817654250298E-2</v>
      </c>
      <c r="I37" s="18">
        <v>0.98443182345749702</v>
      </c>
      <c r="J37" s="26">
        <v>1</v>
      </c>
      <c r="K37" s="26">
        <v>3.1330053806304901</v>
      </c>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5">
        <v>1</v>
      </c>
      <c r="B38" s="50" t="s">
        <v>30</v>
      </c>
      <c r="C38" s="58" t="s">
        <v>53</v>
      </c>
      <c r="D38" s="75">
        <f>'50_50'!$M$5</f>
        <v>0.99059823676509895</v>
      </c>
      <c r="E38" s="51">
        <f>'50_50'!N5</f>
        <v>0.98229131802664171</v>
      </c>
      <c r="F38" s="51">
        <f>'50_50'!O5</f>
        <v>0.99921013478777476</v>
      </c>
      <c r="G38" s="51">
        <f>'50_50'!P5</f>
        <v>0.99067849674515318</v>
      </c>
      <c r="H38" s="79">
        <f>'50_50'!Q5</f>
        <v>1.8013631937682569E-2</v>
      </c>
      <c r="I38" s="51">
        <f>'50_50'!R5</f>
        <v>0.98198636806231743</v>
      </c>
      <c r="J38" s="52">
        <f>'50_50'!S5</f>
        <v>1</v>
      </c>
      <c r="K38" s="52">
        <v>2.56899666786193</v>
      </c>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5">
        <v>2</v>
      </c>
      <c r="B39" s="50" t="s">
        <v>30</v>
      </c>
      <c r="C39" s="59" t="s">
        <v>52</v>
      </c>
      <c r="D39" s="76">
        <f>'50_50'!$M$15</f>
        <v>0.98196931446965918</v>
      </c>
      <c r="E39" s="51">
        <f>'50_50'!N15</f>
        <v>0.97139298926779238</v>
      </c>
      <c r="F39" s="51">
        <f>'50_50'!O15</f>
        <v>0.99318741254455756</v>
      </c>
      <c r="G39" s="51">
        <f>'50_50'!P15</f>
        <v>0.98216931074420233</v>
      </c>
      <c r="H39" s="79">
        <f>'50_50'!Q15</f>
        <v>2.9248745412328664E-2</v>
      </c>
      <c r="I39" s="51">
        <f>'50_50'!R15</f>
        <v>0.97075125458767131</v>
      </c>
      <c r="J39" s="52">
        <f>'50_50'!S15</f>
        <v>1</v>
      </c>
      <c r="K39" s="52">
        <v>53.860032796859699</v>
      </c>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5">
      <c r="A40" s="15">
        <v>3</v>
      </c>
      <c r="B40" s="50" t="s">
        <v>30</v>
      </c>
      <c r="C40" s="59" t="s">
        <v>51</v>
      </c>
      <c r="D40" s="76">
        <f>'50_50'!$M$25</f>
        <v>0.99056419090873493</v>
      </c>
      <c r="E40" s="51">
        <f>'50_50'!N25</f>
        <v>0.98601872714761796</v>
      </c>
      <c r="F40" s="51">
        <f>'50_50'!O25</f>
        <v>0.99524038117805669</v>
      </c>
      <c r="G40" s="51">
        <f>'50_50'!P25</f>
        <v>0.9906080933395911</v>
      </c>
      <c r="H40" s="79">
        <f>'50_50'!Q25</f>
        <v>1.4111983440123654E-2</v>
      </c>
      <c r="I40" s="51">
        <f>'50_50'!R25</f>
        <v>0.98588801655987635</v>
      </c>
      <c r="J40" s="52">
        <f>'50_50'!S25</f>
        <v>0.99</v>
      </c>
      <c r="K40" s="52">
        <v>35.6709947586059</v>
      </c>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5">
      <c r="A41" s="15">
        <v>4</v>
      </c>
      <c r="B41" s="50" t="s">
        <v>30</v>
      </c>
      <c r="C41" s="59" t="s">
        <v>49</v>
      </c>
      <c r="D41" s="76">
        <f>'50_50'!$M$34</f>
        <v>0.98800394251016699</v>
      </c>
      <c r="E41" s="51">
        <f>'50_50'!N34</f>
        <v>0.9786036261644796</v>
      </c>
      <c r="F41" s="51">
        <f>'50_50'!O34</f>
        <v>0.99782446607494868</v>
      </c>
      <c r="G41" s="51">
        <f>'50_50'!P34</f>
        <v>0.98812058441262884</v>
      </c>
      <c r="H41" s="79">
        <f>'50_50'!Q34</f>
        <v>2.1816547619858233E-2</v>
      </c>
      <c r="I41" s="51">
        <f>'50_50'!R34</f>
        <v>0.97818345238014182</v>
      </c>
      <c r="J41" s="52">
        <f>'50_50'!S34</f>
        <v>1</v>
      </c>
      <c r="K41" s="52">
        <v>53.6350190639495</v>
      </c>
    </row>
    <row r="42" spans="1:38" x14ac:dyDescent="0.25">
      <c r="A42" s="15">
        <v>5</v>
      </c>
      <c r="B42" s="50" t="s">
        <v>30</v>
      </c>
      <c r="C42" s="59" t="s">
        <v>50</v>
      </c>
      <c r="D42" s="76">
        <f>'50_50'!$M$43</f>
        <v>0.98793414850462091</v>
      </c>
      <c r="E42" s="51">
        <f>'50_50'!N43</f>
        <v>0.98031054047985311</v>
      </c>
      <c r="F42" s="51">
        <f>'50_50'!O43</f>
        <v>0.99587023059297763</v>
      </c>
      <c r="G42" s="51">
        <f>'50_50'!P43</f>
        <v>0.98802913001769954</v>
      </c>
      <c r="H42" s="79">
        <f>'50_50'!Q43</f>
        <v>2.0001906564710847E-2</v>
      </c>
      <c r="I42" s="51">
        <f>'50_50'!R43</f>
        <v>0.9799980934352891</v>
      </c>
      <c r="J42" s="52">
        <f>'50_50'!S43</f>
        <v>1</v>
      </c>
      <c r="K42" s="52">
        <v>88.447360754013005</v>
      </c>
    </row>
    <row r="43" spans="1:38" x14ac:dyDescent="0.25">
      <c r="A43" s="16">
        <v>3</v>
      </c>
      <c r="B43" s="49" t="s">
        <v>30</v>
      </c>
      <c r="C43" s="49" t="s">
        <v>51</v>
      </c>
      <c r="D43" s="18">
        <f>'50_50'!$M$25</f>
        <v>0.99056419090873493</v>
      </c>
      <c r="E43" s="18">
        <v>0.98601872714761796</v>
      </c>
      <c r="F43" s="18">
        <v>0.99524038117805669</v>
      </c>
      <c r="G43" s="18">
        <v>0.9906080933395911</v>
      </c>
      <c r="H43" s="80">
        <v>1.4111983440123654E-2</v>
      </c>
      <c r="I43" s="18">
        <v>0.98588801655987635</v>
      </c>
      <c r="J43" s="14">
        <v>0.99</v>
      </c>
      <c r="K43" s="14">
        <v>35.6709947586059</v>
      </c>
    </row>
    <row r="44" spans="1:38" x14ac:dyDescent="0.25">
      <c r="H44" s="83"/>
    </row>
    <row r="45" spans="1:38" s="14" customFormat="1" x14ac:dyDescent="0.25">
      <c r="A45" s="69">
        <v>1</v>
      </c>
      <c r="B45" s="70" t="s">
        <v>27</v>
      </c>
      <c r="C45" s="70" t="s">
        <v>19</v>
      </c>
      <c r="D45" s="71">
        <f>'80_20'!$M$5</f>
        <v>0.9928078373294521</v>
      </c>
      <c r="E45" s="71">
        <v>0.98619496670501394</v>
      </c>
      <c r="F45" s="71">
        <v>0.99960847398479857</v>
      </c>
      <c r="G45" s="71">
        <v>0.99285641823346416</v>
      </c>
      <c r="H45" s="82">
        <v>1.399279932589434E-2</v>
      </c>
      <c r="I45" s="71">
        <v>0.98600720067410563</v>
      </c>
      <c r="J45" s="72">
        <v>1</v>
      </c>
      <c r="K45" s="72">
        <v>4.3740267753601003</v>
      </c>
      <c r="L45" s="17" t="s">
        <v>47</v>
      </c>
      <c r="M45" s="66"/>
      <c r="N45" s="66"/>
      <c r="O45" s="66"/>
      <c r="P45" s="66"/>
      <c r="Q45" s="67"/>
      <c r="R45" s="67"/>
      <c r="S45" s="17"/>
      <c r="T45" s="17"/>
      <c r="U45" s="17"/>
      <c r="V45" s="17"/>
      <c r="W45" s="17"/>
      <c r="X45" s="17"/>
      <c r="Y45" s="17"/>
      <c r="Z45" s="17"/>
      <c r="AA45" s="17"/>
      <c r="AB45" s="17"/>
      <c r="AC45" s="17"/>
      <c r="AD45" s="17"/>
      <c r="AE45" s="17"/>
      <c r="AF45" s="17"/>
      <c r="AG45" s="17"/>
      <c r="AH45" s="17"/>
      <c r="AI45" s="17"/>
      <c r="AJ45" s="17"/>
      <c r="AK45" s="17"/>
      <c r="AL45" s="17"/>
    </row>
    <row r="48" spans="1:38" s="17" customFormat="1" x14ac:dyDescent="0.25">
      <c r="A48" s="74"/>
      <c r="B48" s="19"/>
      <c r="C48" s="19"/>
      <c r="D48" s="19"/>
      <c r="E48" s="66"/>
      <c r="F48" s="66"/>
      <c r="G48" s="66"/>
      <c r="M48" s="66"/>
      <c r="N48" s="66"/>
      <c r="O48" s="66"/>
      <c r="P48" s="66"/>
      <c r="Q48" s="67"/>
      <c r="R48" s="67"/>
    </row>
  </sheetData>
  <mergeCells count="2">
    <mergeCell ref="B24:J24"/>
    <mergeCell ref="B1:J1"/>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3F40-760C-43D6-BF64-E418DBD5910A}">
  <dimension ref="A1:Z41"/>
  <sheetViews>
    <sheetView zoomScale="55" zoomScaleNormal="55" workbookViewId="0">
      <selection activeCell="I12" sqref="I12"/>
    </sheetView>
  </sheetViews>
  <sheetFormatPr defaultRowHeight="15" x14ac:dyDescent="0.25"/>
  <cols>
    <col min="1" max="1" width="10.28515625" bestFit="1" customWidth="1"/>
    <col min="7" max="7" width="19.85546875" bestFit="1" customWidth="1"/>
    <col min="9" max="9" width="255.7109375" bestFit="1" customWidth="1"/>
  </cols>
  <sheetData>
    <row r="1" spans="1:26" x14ac:dyDescent="0.25">
      <c r="A1" s="86"/>
      <c r="B1" s="86"/>
      <c r="C1" s="86"/>
      <c r="D1" s="86"/>
      <c r="E1" s="86"/>
      <c r="F1" s="86"/>
      <c r="G1" s="86"/>
      <c r="H1" s="86"/>
      <c r="I1" s="86"/>
      <c r="J1" s="86"/>
      <c r="K1" s="86"/>
      <c r="L1" s="86"/>
      <c r="M1" s="86"/>
      <c r="N1" s="86"/>
      <c r="O1" s="86"/>
      <c r="P1" s="86"/>
      <c r="Q1" s="86"/>
      <c r="R1" s="86"/>
      <c r="S1" s="86"/>
      <c r="T1" s="86"/>
      <c r="U1" s="86"/>
      <c r="V1" s="86"/>
      <c r="W1" s="86"/>
      <c r="X1" s="86"/>
      <c r="Y1" s="86"/>
      <c r="Z1" s="19"/>
    </row>
    <row r="2" spans="1:26" ht="15.75" thickBot="1" x14ac:dyDescent="0.3">
      <c r="A2" s="20"/>
      <c r="B2" s="21"/>
      <c r="C2" s="21"/>
      <c r="D2" s="21"/>
      <c r="E2" s="21"/>
      <c r="F2" s="21"/>
      <c r="G2" s="21"/>
      <c r="H2" s="21"/>
      <c r="I2" s="21"/>
      <c r="J2" s="21"/>
      <c r="K2" s="21"/>
      <c r="L2" s="21"/>
      <c r="M2" s="21"/>
      <c r="N2" s="21"/>
      <c r="O2" s="21"/>
      <c r="P2" s="21"/>
      <c r="Q2" s="21"/>
      <c r="R2" s="21"/>
      <c r="S2" s="21"/>
      <c r="T2" s="21"/>
      <c r="U2" s="21"/>
      <c r="V2" s="21"/>
      <c r="W2" s="21"/>
      <c r="X2" s="21"/>
      <c r="Y2" s="21"/>
      <c r="Z2" s="19"/>
    </row>
    <row r="3" spans="1:26" ht="19.5" thickBot="1" x14ac:dyDescent="0.35">
      <c r="A3" s="19"/>
      <c r="B3" s="19"/>
      <c r="C3" s="19"/>
      <c r="D3" s="19"/>
      <c r="E3" s="19"/>
      <c r="F3" s="19"/>
      <c r="G3" s="57" t="s">
        <v>7</v>
      </c>
      <c r="I3" s="63" t="s">
        <v>40</v>
      </c>
      <c r="N3" s="22"/>
      <c r="O3" s="22"/>
      <c r="P3" s="22"/>
      <c r="Q3" s="22"/>
      <c r="R3" s="22"/>
      <c r="S3" s="22"/>
      <c r="T3" s="22"/>
      <c r="U3" s="19"/>
      <c r="V3" s="19"/>
      <c r="W3" s="19"/>
      <c r="X3" s="19"/>
      <c r="Y3" s="19"/>
      <c r="Z3" s="19"/>
    </row>
    <row r="4" spans="1:26" ht="19.5" thickBot="1" x14ac:dyDescent="0.35">
      <c r="A4" s="19"/>
      <c r="B4" s="19"/>
      <c r="C4" s="22"/>
      <c r="D4" s="22"/>
      <c r="E4" s="19"/>
      <c r="F4" s="19"/>
      <c r="G4" s="57" t="s">
        <v>8</v>
      </c>
      <c r="H4" s="22"/>
      <c r="I4" s="63" t="s">
        <v>42</v>
      </c>
      <c r="J4" s="19"/>
      <c r="K4" s="19"/>
      <c r="L4" s="19"/>
      <c r="M4" s="19"/>
      <c r="N4" s="19"/>
      <c r="O4" s="23"/>
      <c r="P4" s="23"/>
      <c r="Q4" s="23"/>
      <c r="R4" s="23"/>
      <c r="S4" s="24"/>
      <c r="T4" s="24"/>
      <c r="U4" s="19"/>
      <c r="V4" s="19"/>
      <c r="W4" s="19"/>
      <c r="X4" s="22"/>
      <c r="Y4" s="19"/>
      <c r="Z4" s="19"/>
    </row>
    <row r="5" spans="1:26" ht="19.5" thickBot="1" x14ac:dyDescent="0.35">
      <c r="A5" s="19"/>
      <c r="B5" s="22"/>
      <c r="C5" s="19"/>
      <c r="D5" s="19"/>
      <c r="E5" s="19"/>
      <c r="F5" s="19"/>
      <c r="G5" s="57" t="s">
        <v>9</v>
      </c>
      <c r="H5" s="22"/>
      <c r="I5" s="63" t="s">
        <v>32</v>
      </c>
      <c r="J5" s="19"/>
      <c r="K5" s="19"/>
      <c r="L5" s="19"/>
      <c r="M5" s="19"/>
      <c r="N5" s="19"/>
      <c r="O5" s="23"/>
      <c r="P5" s="23"/>
      <c r="Q5" s="23"/>
      <c r="R5" s="23"/>
      <c r="S5" s="24"/>
      <c r="T5" s="24"/>
      <c r="U5" s="19"/>
      <c r="V5" s="19"/>
      <c r="W5" s="19"/>
      <c r="X5" s="22"/>
      <c r="Y5" s="19"/>
      <c r="Z5" s="19"/>
    </row>
    <row r="6" spans="1:26" ht="21" thickBot="1" x14ac:dyDescent="0.35">
      <c r="A6" s="19"/>
      <c r="B6" s="22"/>
      <c r="C6" s="19"/>
      <c r="D6" s="19"/>
      <c r="E6" s="19"/>
      <c r="F6" s="19"/>
      <c r="G6" s="57" t="s">
        <v>10</v>
      </c>
      <c r="H6" s="22"/>
      <c r="I6" s="63" t="s">
        <v>44</v>
      </c>
      <c r="J6" s="19"/>
      <c r="K6" s="19"/>
      <c r="L6" s="19"/>
      <c r="M6" s="19"/>
      <c r="N6" s="19"/>
      <c r="O6" s="25"/>
      <c r="P6" s="23"/>
      <c r="Q6" s="23"/>
      <c r="R6" s="23"/>
      <c r="S6" s="24"/>
      <c r="T6" s="24"/>
      <c r="U6" s="19"/>
      <c r="V6" s="19"/>
      <c r="W6" s="19"/>
      <c r="X6" s="22"/>
      <c r="Y6" s="19"/>
      <c r="Z6" s="19"/>
    </row>
    <row r="7" spans="1:26" ht="19.5" thickBot="1" x14ac:dyDescent="0.35">
      <c r="A7" s="19"/>
      <c r="B7" s="19"/>
      <c r="C7" s="19"/>
      <c r="D7" s="19"/>
      <c r="E7" s="19"/>
      <c r="F7" s="19"/>
      <c r="G7" s="57" t="s">
        <v>37</v>
      </c>
      <c r="I7" s="63" t="s">
        <v>43</v>
      </c>
      <c r="J7" s="19"/>
      <c r="K7" s="19"/>
      <c r="L7" s="19"/>
      <c r="M7" s="19"/>
      <c r="N7" s="19"/>
      <c r="O7" s="23"/>
      <c r="P7" s="23"/>
      <c r="Q7" s="23"/>
      <c r="R7" s="23"/>
      <c r="S7" s="24"/>
      <c r="T7" s="24"/>
      <c r="U7" s="19"/>
      <c r="V7" s="19"/>
      <c r="W7" s="19"/>
      <c r="X7" s="22"/>
      <c r="Y7" s="19"/>
      <c r="Z7" s="19"/>
    </row>
    <row r="8" spans="1:26" ht="19.5" thickBot="1" x14ac:dyDescent="0.35">
      <c r="A8" s="19"/>
      <c r="B8" s="19"/>
      <c r="C8" s="19"/>
      <c r="D8" s="19"/>
      <c r="E8" s="19"/>
      <c r="F8" s="19"/>
      <c r="G8" s="57" t="s">
        <v>18</v>
      </c>
      <c r="H8" s="19"/>
      <c r="I8" s="63" t="s">
        <v>41</v>
      </c>
      <c r="J8" s="19"/>
      <c r="K8" s="19"/>
      <c r="L8" s="19"/>
      <c r="M8" s="19"/>
      <c r="N8" s="19"/>
      <c r="O8" s="19"/>
      <c r="P8" s="19"/>
      <c r="Q8" s="19"/>
      <c r="R8" s="19"/>
      <c r="S8" s="19"/>
      <c r="T8" s="19"/>
      <c r="U8" s="19"/>
      <c r="V8" s="19"/>
      <c r="W8" s="19"/>
      <c r="X8" s="22"/>
      <c r="Y8" s="19"/>
      <c r="Z8" s="19"/>
    </row>
    <row r="9" spans="1:26" ht="19.5" thickBot="1" x14ac:dyDescent="0.35">
      <c r="A9" s="19"/>
      <c r="B9" s="19"/>
      <c r="C9" s="19"/>
      <c r="D9" s="19"/>
      <c r="E9" s="19"/>
      <c r="F9" s="19"/>
      <c r="G9" s="62" t="s">
        <v>33</v>
      </c>
      <c r="H9" s="19"/>
      <c r="I9" s="63" t="s">
        <v>45</v>
      </c>
      <c r="J9" s="19"/>
      <c r="K9" s="19"/>
      <c r="L9" s="19"/>
      <c r="M9" s="19"/>
      <c r="N9" s="19"/>
      <c r="O9" s="19"/>
      <c r="P9" s="19"/>
      <c r="Q9" s="19"/>
      <c r="R9" s="19"/>
      <c r="S9" s="19"/>
      <c r="T9" s="19"/>
      <c r="U9" s="19"/>
      <c r="V9" s="19"/>
      <c r="W9" s="19"/>
      <c r="X9" s="22"/>
      <c r="Y9" s="19"/>
      <c r="Z9" s="19"/>
    </row>
    <row r="10" spans="1:26"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22"/>
      <c r="Y10" s="19"/>
      <c r="Z10" s="19"/>
    </row>
    <row r="11" spans="1:26"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22"/>
      <c r="Y11" s="19"/>
      <c r="Z11" s="19"/>
    </row>
    <row r="12" spans="1:26" x14ac:dyDescent="0.25">
      <c r="A12" s="19"/>
      <c r="B12" s="19"/>
      <c r="C12" s="19"/>
      <c r="D12" s="19"/>
      <c r="E12" s="19"/>
      <c r="F12" s="19"/>
      <c r="G12" s="22"/>
      <c r="H12" s="19"/>
      <c r="I12" s="19"/>
      <c r="J12" s="19"/>
      <c r="K12" s="19"/>
      <c r="L12" s="19"/>
      <c r="M12" s="19"/>
      <c r="N12" s="19"/>
      <c r="O12" s="19"/>
      <c r="P12" s="19"/>
      <c r="Q12" s="19"/>
      <c r="R12" s="19"/>
      <c r="S12" s="19"/>
      <c r="T12" s="19"/>
      <c r="U12" s="19"/>
      <c r="V12" s="19"/>
      <c r="W12" s="19"/>
      <c r="X12" s="19"/>
      <c r="Y12" s="19"/>
      <c r="Z12" s="19"/>
    </row>
    <row r="13" spans="1:26" x14ac:dyDescent="0.25">
      <c r="A13" s="19"/>
      <c r="B13" s="19"/>
      <c r="C13" s="19"/>
      <c r="D13" s="19"/>
      <c r="E13" s="19"/>
      <c r="F13" s="19"/>
      <c r="G13" s="29"/>
      <c r="H13" s="22"/>
      <c r="I13" s="22"/>
      <c r="J13" s="22"/>
      <c r="K13" s="22"/>
      <c r="L13" s="22"/>
      <c r="M13" s="22"/>
      <c r="N13" s="22"/>
      <c r="O13" s="22"/>
      <c r="P13" s="22"/>
      <c r="Q13" s="22"/>
      <c r="R13" s="22"/>
      <c r="S13" s="22"/>
      <c r="T13" s="22"/>
      <c r="U13" s="19"/>
      <c r="V13" s="19"/>
      <c r="W13" s="19"/>
      <c r="X13" s="19"/>
      <c r="Y13" s="19"/>
      <c r="Z13" s="19"/>
    </row>
    <row r="14" spans="1:26" x14ac:dyDescent="0.25">
      <c r="A14" s="19"/>
      <c r="B14" s="19"/>
      <c r="C14" s="22"/>
      <c r="D14" s="22"/>
      <c r="E14" s="19"/>
      <c r="F14" s="19"/>
      <c r="G14" s="29"/>
      <c r="H14" s="22"/>
      <c r="I14" s="19"/>
      <c r="J14" s="19"/>
      <c r="K14" s="19"/>
      <c r="L14" s="19"/>
      <c r="M14" s="19"/>
      <c r="N14" s="19"/>
      <c r="O14" s="23"/>
      <c r="P14" s="23"/>
      <c r="Q14" s="23"/>
      <c r="R14" s="23"/>
      <c r="S14" s="24"/>
      <c r="T14" s="24"/>
      <c r="U14" s="19"/>
      <c r="V14" s="19"/>
      <c r="W14" s="19"/>
      <c r="X14" s="22"/>
      <c r="Y14" s="19"/>
      <c r="Z14" s="19"/>
    </row>
    <row r="15" spans="1:26" x14ac:dyDescent="0.25">
      <c r="A15" s="19"/>
      <c r="B15" s="22"/>
      <c r="C15" s="19"/>
      <c r="D15" s="19"/>
      <c r="E15" s="19"/>
      <c r="F15" s="19"/>
      <c r="G15" s="29"/>
      <c r="H15" s="22"/>
      <c r="I15" s="19"/>
      <c r="J15" s="19"/>
      <c r="K15" s="19"/>
      <c r="L15" s="19"/>
      <c r="M15" s="19"/>
      <c r="N15" s="19"/>
      <c r="O15" s="23"/>
      <c r="P15" s="23"/>
      <c r="Q15" s="23"/>
      <c r="R15" s="23"/>
      <c r="S15" s="24"/>
      <c r="T15" s="24"/>
      <c r="U15" s="19"/>
      <c r="V15" s="19"/>
      <c r="W15" s="19"/>
      <c r="X15" s="22"/>
      <c r="Y15" s="19"/>
      <c r="Z15" s="19"/>
    </row>
    <row r="16" spans="1:26" x14ac:dyDescent="0.25">
      <c r="A16" s="19"/>
      <c r="B16" s="22"/>
      <c r="C16" s="19"/>
      <c r="D16" s="19"/>
      <c r="E16" s="19"/>
      <c r="F16" s="19"/>
      <c r="G16" s="29"/>
      <c r="H16" s="22"/>
      <c r="I16" s="19"/>
      <c r="J16" s="19"/>
      <c r="K16" s="19"/>
      <c r="L16" s="19"/>
      <c r="M16" s="19"/>
      <c r="N16" s="19"/>
      <c r="O16" s="23"/>
      <c r="P16" s="23"/>
      <c r="Q16" s="23"/>
      <c r="R16" s="23"/>
      <c r="S16" s="24"/>
      <c r="T16" s="24"/>
      <c r="U16" s="19"/>
      <c r="V16" s="19"/>
      <c r="W16" s="19"/>
      <c r="X16" s="22"/>
      <c r="Y16" s="19"/>
      <c r="Z16" s="19"/>
    </row>
    <row r="17" spans="1:26" x14ac:dyDescent="0.25">
      <c r="A17" s="19"/>
      <c r="B17" s="19"/>
      <c r="C17" s="19"/>
      <c r="D17" s="19"/>
      <c r="E17" s="19"/>
      <c r="F17" s="19"/>
      <c r="G17" s="29"/>
      <c r="H17" s="22"/>
      <c r="I17" s="19"/>
      <c r="J17" s="19"/>
      <c r="K17" s="19"/>
      <c r="L17" s="19"/>
      <c r="M17" s="19"/>
      <c r="N17" s="19"/>
      <c r="O17" s="23"/>
      <c r="P17" s="23"/>
      <c r="Q17" s="23"/>
      <c r="R17" s="23"/>
      <c r="S17" s="24"/>
      <c r="T17" s="24"/>
      <c r="U17" s="19"/>
      <c r="V17" s="19"/>
      <c r="W17" s="19"/>
      <c r="X17" s="22"/>
      <c r="Y17" s="19"/>
      <c r="Z17" s="19"/>
    </row>
    <row r="18" spans="1:26" x14ac:dyDescent="0.25">
      <c r="A18" s="19"/>
      <c r="B18" s="19"/>
      <c r="C18" s="19"/>
      <c r="D18" s="19"/>
      <c r="E18" s="19"/>
      <c r="F18" s="19"/>
      <c r="G18" s="19"/>
      <c r="H18" s="19"/>
      <c r="I18" s="73"/>
      <c r="J18" s="19"/>
      <c r="K18" s="19"/>
      <c r="L18" s="19"/>
      <c r="M18" s="19"/>
      <c r="N18" s="19"/>
      <c r="O18" s="19"/>
      <c r="P18" s="19"/>
      <c r="Q18" s="19"/>
      <c r="R18" s="19"/>
      <c r="S18" s="19"/>
      <c r="T18" s="19"/>
      <c r="U18" s="19"/>
      <c r="V18" s="19"/>
      <c r="W18" s="19"/>
      <c r="X18" s="22"/>
      <c r="Y18" s="19"/>
      <c r="Z18" s="19"/>
    </row>
    <row r="19" spans="1:26"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22"/>
      <c r="Y19" s="19"/>
      <c r="Z19" s="19"/>
    </row>
    <row r="20" spans="1:26"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22"/>
      <c r="Y20" s="19"/>
      <c r="Z20" s="19"/>
    </row>
    <row r="21" spans="1:26"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x14ac:dyDescent="0.25">
      <c r="A22" s="20"/>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x14ac:dyDescent="0.25">
      <c r="A23" s="19"/>
      <c r="B23" s="19"/>
      <c r="C23" s="19"/>
      <c r="D23" s="19"/>
      <c r="E23" s="19"/>
      <c r="F23" s="19"/>
      <c r="G23" s="19"/>
      <c r="H23" s="22"/>
      <c r="I23" s="22"/>
      <c r="J23" s="22"/>
      <c r="K23" s="22"/>
      <c r="L23" s="22"/>
      <c r="M23" s="22"/>
      <c r="N23" s="22"/>
      <c r="O23" s="22"/>
      <c r="P23" s="22"/>
      <c r="Q23" s="22"/>
      <c r="R23" s="22"/>
      <c r="S23" s="22"/>
      <c r="T23" s="22"/>
      <c r="U23" s="19"/>
      <c r="V23" s="19"/>
      <c r="W23" s="19"/>
      <c r="X23" s="19"/>
      <c r="Y23" s="19"/>
      <c r="Z23" s="19"/>
    </row>
    <row r="24" spans="1:26" x14ac:dyDescent="0.25">
      <c r="A24" s="19"/>
      <c r="B24" s="19"/>
      <c r="C24" s="22"/>
      <c r="D24" s="22"/>
      <c r="E24" s="19"/>
      <c r="F24" s="19"/>
      <c r="G24" s="19"/>
      <c r="H24" s="22"/>
      <c r="I24" s="19"/>
      <c r="J24" s="19"/>
      <c r="K24" s="19"/>
      <c r="L24" s="19"/>
      <c r="M24" s="19"/>
      <c r="N24" s="19"/>
      <c r="O24" s="23"/>
      <c r="P24" s="23"/>
      <c r="Q24" s="23"/>
      <c r="R24" s="23"/>
      <c r="S24" s="24"/>
      <c r="T24" s="24"/>
      <c r="U24" s="19"/>
      <c r="V24" s="19"/>
      <c r="W24" s="19"/>
      <c r="X24" s="22"/>
      <c r="Y24" s="19"/>
      <c r="Z24" s="19"/>
    </row>
    <row r="25" spans="1:26" x14ac:dyDescent="0.25">
      <c r="A25" s="19"/>
      <c r="B25" s="22"/>
      <c r="C25" s="19"/>
      <c r="D25" s="19"/>
      <c r="E25" s="19"/>
      <c r="F25" s="19"/>
      <c r="G25" s="19"/>
      <c r="H25" s="22"/>
      <c r="I25" s="19"/>
      <c r="J25" s="19"/>
      <c r="K25" s="19"/>
      <c r="L25" s="19"/>
      <c r="M25" s="19"/>
      <c r="N25" s="19"/>
      <c r="O25" s="23"/>
      <c r="P25" s="23"/>
      <c r="Q25" s="23"/>
      <c r="R25" s="23"/>
      <c r="S25" s="24"/>
      <c r="T25" s="24"/>
      <c r="U25" s="19"/>
      <c r="V25" s="19"/>
      <c r="W25" s="19"/>
      <c r="X25" s="22"/>
      <c r="Y25" s="19"/>
      <c r="Z25" s="19"/>
    </row>
    <row r="26" spans="1:26" x14ac:dyDescent="0.25">
      <c r="A26" s="19"/>
      <c r="B26" s="22"/>
      <c r="C26" s="19"/>
      <c r="D26" s="19"/>
      <c r="E26" s="19"/>
      <c r="F26" s="19"/>
      <c r="G26" s="19"/>
      <c r="H26" s="22"/>
      <c r="I26" s="19"/>
      <c r="J26" s="19"/>
      <c r="K26" s="19"/>
      <c r="L26" s="19"/>
      <c r="M26" s="19"/>
      <c r="N26" s="19"/>
      <c r="O26" s="23"/>
      <c r="P26" s="23"/>
      <c r="Q26" s="23"/>
      <c r="R26" s="23"/>
      <c r="S26" s="24"/>
      <c r="T26" s="24"/>
      <c r="U26" s="19"/>
      <c r="V26" s="19"/>
      <c r="W26" s="19"/>
      <c r="X26" s="22"/>
      <c r="Y26" s="19"/>
      <c r="Z26" s="19"/>
    </row>
    <row r="27" spans="1:26" x14ac:dyDescent="0.25">
      <c r="A27" s="19"/>
      <c r="B27" s="19"/>
      <c r="C27" s="19"/>
      <c r="D27" s="19"/>
      <c r="E27" s="19"/>
      <c r="F27" s="19"/>
      <c r="G27" s="19"/>
      <c r="H27" s="22"/>
      <c r="I27" s="19"/>
      <c r="J27" s="19"/>
      <c r="K27" s="19"/>
      <c r="L27" s="19"/>
      <c r="M27" s="19"/>
      <c r="N27" s="19"/>
      <c r="O27" s="23"/>
      <c r="P27" s="23"/>
      <c r="Q27" s="23"/>
      <c r="R27" s="23"/>
      <c r="S27" s="24"/>
      <c r="T27" s="24"/>
      <c r="U27" s="19"/>
      <c r="V27" s="19"/>
      <c r="W27" s="19"/>
      <c r="X27" s="22"/>
      <c r="Y27" s="19"/>
      <c r="Z27" s="19"/>
    </row>
    <row r="28" spans="1:26"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22"/>
      <c r="Y28" s="19"/>
      <c r="Z28" s="19"/>
    </row>
    <row r="29" spans="1:26"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22"/>
      <c r="Y29" s="19"/>
      <c r="Z29" s="19"/>
    </row>
    <row r="30" spans="1:26"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22"/>
      <c r="Y30" s="19"/>
      <c r="Z30" s="19"/>
    </row>
    <row r="31" spans="1:26" x14ac:dyDescent="0.25">
      <c r="A31" s="19"/>
      <c r="B31" s="19"/>
      <c r="C31" s="19"/>
      <c r="D31" s="19"/>
      <c r="E31" s="19"/>
      <c r="F31" s="19"/>
      <c r="G31" s="19"/>
      <c r="H31" s="19"/>
      <c r="J31" s="19"/>
      <c r="K31" s="19"/>
      <c r="L31" s="19"/>
      <c r="M31" s="19"/>
      <c r="N31" s="19"/>
      <c r="O31" s="19"/>
      <c r="P31" s="19"/>
      <c r="Q31" s="19"/>
      <c r="R31" s="19"/>
      <c r="S31" s="19"/>
      <c r="T31" s="19"/>
      <c r="U31" s="19"/>
      <c r="V31" s="19"/>
      <c r="W31" s="19"/>
      <c r="X31" s="19"/>
      <c r="Y31" s="19"/>
      <c r="Z31" s="19"/>
    </row>
    <row r="32" spans="1:26" x14ac:dyDescent="0.25">
      <c r="A32" s="20"/>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x14ac:dyDescent="0.25">
      <c r="A33" s="19"/>
      <c r="B33" s="19"/>
      <c r="C33" s="19"/>
      <c r="D33" s="19"/>
      <c r="E33" s="19"/>
      <c r="F33" s="19"/>
      <c r="G33" s="19"/>
      <c r="H33" s="22"/>
      <c r="I33" s="22"/>
      <c r="J33" s="22"/>
      <c r="K33" s="22"/>
      <c r="L33" s="22"/>
      <c r="M33" s="22"/>
      <c r="N33" s="22"/>
      <c r="O33" s="22"/>
      <c r="P33" s="22"/>
      <c r="Q33" s="22"/>
      <c r="R33" s="22"/>
      <c r="S33" s="22"/>
      <c r="T33" s="22"/>
      <c r="U33" s="19"/>
      <c r="V33" s="19"/>
      <c r="W33" s="19"/>
      <c r="X33" s="19"/>
      <c r="Y33" s="19"/>
      <c r="Z33" s="19"/>
    </row>
    <row r="34" spans="1:26" x14ac:dyDescent="0.25">
      <c r="A34" s="19"/>
      <c r="B34" s="19"/>
      <c r="C34" s="22"/>
      <c r="D34" s="22"/>
      <c r="E34" s="19"/>
      <c r="F34" s="19"/>
      <c r="G34" s="19"/>
      <c r="H34" s="22"/>
      <c r="I34" s="19"/>
      <c r="J34" s="19"/>
      <c r="K34" s="19"/>
      <c r="L34" s="19"/>
      <c r="M34" s="19"/>
      <c r="N34" s="19"/>
      <c r="O34" s="23"/>
      <c r="P34" s="23"/>
      <c r="Q34" s="23"/>
      <c r="R34" s="23"/>
      <c r="S34" s="24"/>
      <c r="T34" s="24"/>
      <c r="U34" s="19"/>
      <c r="V34" s="19"/>
      <c r="W34" s="19"/>
      <c r="X34" s="22"/>
      <c r="Y34" s="19"/>
      <c r="Z34" s="19"/>
    </row>
    <row r="35" spans="1:26" x14ac:dyDescent="0.25">
      <c r="A35" s="19"/>
      <c r="B35" s="22"/>
      <c r="C35" s="19"/>
      <c r="D35" s="19"/>
      <c r="E35" s="19"/>
      <c r="F35" s="19"/>
      <c r="G35" s="19"/>
      <c r="H35" s="22"/>
      <c r="I35" s="19"/>
      <c r="J35" s="19"/>
      <c r="K35" s="19"/>
      <c r="L35" s="19"/>
      <c r="M35" s="19"/>
      <c r="N35" s="19"/>
      <c r="O35" s="23"/>
      <c r="P35" s="23"/>
      <c r="Q35" s="23"/>
      <c r="R35" s="23"/>
      <c r="S35" s="24"/>
      <c r="T35" s="24"/>
      <c r="U35" s="19"/>
      <c r="V35" s="19"/>
      <c r="W35" s="19"/>
      <c r="X35" s="22"/>
      <c r="Y35" s="19"/>
      <c r="Z35" s="19"/>
    </row>
    <row r="36" spans="1:26" x14ac:dyDescent="0.25">
      <c r="A36" s="19"/>
      <c r="B36" s="22"/>
      <c r="C36" s="19"/>
      <c r="D36" s="19"/>
      <c r="E36" s="19"/>
      <c r="F36" s="19"/>
      <c r="G36" s="19"/>
      <c r="H36" s="22"/>
      <c r="I36" s="19"/>
      <c r="J36" s="19"/>
      <c r="K36" s="19"/>
      <c r="L36" s="19"/>
      <c r="M36" s="19"/>
      <c r="N36" s="19"/>
      <c r="O36" s="23"/>
      <c r="P36" s="23"/>
      <c r="Q36" s="23"/>
      <c r="R36" s="23"/>
      <c r="S36" s="24"/>
      <c r="T36" s="24"/>
      <c r="U36" s="19"/>
      <c r="V36" s="19"/>
      <c r="W36" s="19"/>
      <c r="X36" s="22"/>
      <c r="Y36" s="19"/>
      <c r="Z36" s="19"/>
    </row>
    <row r="37" spans="1:26" x14ac:dyDescent="0.25">
      <c r="A37" s="19"/>
      <c r="B37" s="19"/>
      <c r="C37" s="19"/>
      <c r="D37" s="19"/>
      <c r="E37" s="19"/>
      <c r="F37" s="19"/>
      <c r="G37" s="19"/>
      <c r="H37" s="22"/>
      <c r="I37" s="19"/>
      <c r="J37" s="19"/>
      <c r="K37" s="19"/>
      <c r="L37" s="19"/>
      <c r="M37" s="19"/>
      <c r="N37" s="19"/>
      <c r="O37" s="23"/>
      <c r="P37" s="23"/>
      <c r="Q37" s="23"/>
      <c r="R37" s="23"/>
      <c r="S37" s="24"/>
      <c r="T37" s="24"/>
      <c r="U37" s="19"/>
      <c r="V37" s="19"/>
      <c r="W37" s="19"/>
      <c r="X37" s="22"/>
      <c r="Y37" s="19"/>
      <c r="Z37" s="19"/>
    </row>
    <row r="38" spans="1:26"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22"/>
      <c r="Y38" s="19"/>
      <c r="Z38" s="19"/>
    </row>
    <row r="39" spans="1:26"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22"/>
      <c r="Y39" s="19"/>
      <c r="Z39" s="19"/>
    </row>
    <row r="40" spans="1:26"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22"/>
      <c r="Y40" s="19"/>
      <c r="Z40" s="19"/>
    </row>
    <row r="41" spans="1:26"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sheetData>
  <mergeCells count="1">
    <mergeCell ref="A1:Y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B2FA8-4AFA-4FFC-847C-D72E116CF442}">
  <dimension ref="A1:X54"/>
  <sheetViews>
    <sheetView topLeftCell="A5" zoomScale="70" zoomScaleNormal="70" workbookViewId="0">
      <selection activeCell="F4" sqref="F4"/>
    </sheetView>
  </sheetViews>
  <sheetFormatPr defaultRowHeight="15" x14ac:dyDescent="0.25"/>
  <cols>
    <col min="2" max="3" width="13.42578125" bestFit="1" customWidth="1"/>
    <col min="4" max="4" width="10.5703125" bestFit="1" customWidth="1"/>
    <col min="10" max="11" width="13.42578125" bestFit="1" customWidth="1"/>
    <col min="12" max="12" width="9.42578125" customWidth="1"/>
    <col min="13" max="13" width="13.28515625" bestFit="1" customWidth="1"/>
    <col min="14" max="14" width="12.42578125" bestFit="1" customWidth="1"/>
    <col min="16" max="16" width="12.140625" bestFit="1" customWidth="1"/>
    <col min="17" max="17" width="12.28515625" bestFit="1" customWidth="1"/>
    <col min="18" max="18" width="14.85546875" bestFit="1" customWidth="1"/>
    <col min="19" max="19" width="18.85546875" bestFit="1" customWidth="1"/>
    <col min="21" max="21" width="13.28515625" bestFit="1" customWidth="1"/>
    <col min="22" max="22" width="36.42578125" bestFit="1" customWidth="1"/>
  </cols>
  <sheetData>
    <row r="1" spans="1:24" x14ac:dyDescent="0.25">
      <c r="A1" s="87" t="s">
        <v>24</v>
      </c>
      <c r="B1" s="87"/>
      <c r="C1" s="87"/>
      <c r="D1" s="87"/>
      <c r="E1" s="87"/>
      <c r="F1" s="87"/>
      <c r="G1" s="87"/>
      <c r="H1" s="87"/>
      <c r="I1" s="87"/>
      <c r="J1" s="87"/>
      <c r="K1" s="87"/>
      <c r="L1" s="87"/>
      <c r="M1" s="87"/>
      <c r="N1" s="87"/>
      <c r="O1" s="87"/>
      <c r="P1" s="87"/>
      <c r="Q1" s="87"/>
      <c r="R1" s="87"/>
      <c r="S1" s="87"/>
      <c r="T1" s="87"/>
      <c r="U1" s="87"/>
      <c r="V1" s="87"/>
    </row>
    <row r="2" spans="1:24" ht="15.75" thickBot="1" x14ac:dyDescent="0.3">
      <c r="A2" s="27"/>
      <c r="B2" s="19"/>
      <c r="C2" s="19"/>
      <c r="D2" s="19"/>
      <c r="E2" s="19"/>
      <c r="F2" s="19"/>
      <c r="G2" s="28"/>
      <c r="H2" s="28"/>
      <c r="I2" s="28"/>
      <c r="J2" s="32"/>
      <c r="K2" s="88" t="s">
        <v>1</v>
      </c>
      <c r="L2" s="88"/>
      <c r="M2" s="28"/>
      <c r="N2" s="28"/>
      <c r="O2" s="28"/>
      <c r="P2" s="28"/>
      <c r="Q2" s="28"/>
      <c r="R2" s="28"/>
      <c r="S2" s="28"/>
      <c r="T2" s="28"/>
      <c r="U2" s="28"/>
      <c r="V2" s="28"/>
    </row>
    <row r="3" spans="1:24" ht="16.5" thickTop="1" thickBot="1" x14ac:dyDescent="0.3">
      <c r="A3" s="27"/>
      <c r="B3" s="19"/>
      <c r="C3" s="19"/>
      <c r="D3" s="22"/>
      <c r="E3" s="22"/>
      <c r="F3" s="19"/>
      <c r="G3" s="28"/>
      <c r="H3" s="28"/>
      <c r="I3" s="91" t="s">
        <v>31</v>
      </c>
      <c r="J3" s="92"/>
      <c r="K3" s="35" t="s">
        <v>11</v>
      </c>
      <c r="L3" s="34" t="s">
        <v>12</v>
      </c>
      <c r="M3" s="33"/>
      <c r="N3" s="28"/>
      <c r="O3" s="28"/>
      <c r="P3" s="28"/>
      <c r="Q3" s="28"/>
      <c r="R3" s="28"/>
      <c r="S3" s="28"/>
      <c r="T3" s="28"/>
      <c r="U3" s="28"/>
      <c r="V3" s="28"/>
    </row>
    <row r="4" spans="1:24" ht="16.5" thickTop="1" thickBot="1" x14ac:dyDescent="0.3">
      <c r="A4" s="27"/>
      <c r="B4" s="19"/>
      <c r="C4" s="22"/>
      <c r="D4" s="19"/>
      <c r="E4" s="19"/>
      <c r="F4" s="19"/>
      <c r="G4" s="28"/>
      <c r="H4" s="28"/>
      <c r="I4" s="89" t="s">
        <v>13</v>
      </c>
      <c r="J4" s="37" t="s">
        <v>11</v>
      </c>
      <c r="K4" s="38" t="s">
        <v>4</v>
      </c>
      <c r="L4" s="31" t="s">
        <v>5</v>
      </c>
      <c r="M4" s="33"/>
      <c r="N4" s="28"/>
      <c r="O4" s="28"/>
      <c r="P4" s="28"/>
      <c r="Q4" s="28"/>
      <c r="R4" s="28"/>
      <c r="S4" s="28"/>
      <c r="T4" s="28"/>
      <c r="U4" s="28"/>
      <c r="V4" s="28"/>
    </row>
    <row r="5" spans="1:24" ht="16.5" thickTop="1" thickBot="1" x14ac:dyDescent="0.3">
      <c r="A5" s="27"/>
      <c r="B5" s="19"/>
      <c r="C5" s="22"/>
      <c r="D5" s="19"/>
      <c r="E5" s="19"/>
      <c r="F5" s="19"/>
      <c r="G5" s="28"/>
      <c r="H5" s="28"/>
      <c r="I5" s="90"/>
      <c r="J5" s="37" t="s">
        <v>12</v>
      </c>
      <c r="K5" s="39" t="s">
        <v>6</v>
      </c>
      <c r="L5" s="30" t="s">
        <v>3</v>
      </c>
      <c r="M5" s="33"/>
      <c r="N5" s="28"/>
      <c r="O5" s="28"/>
      <c r="P5" s="28"/>
      <c r="Q5" s="28"/>
      <c r="R5" s="28"/>
      <c r="S5" s="28"/>
      <c r="T5" s="28"/>
      <c r="U5" s="28"/>
      <c r="V5" s="28"/>
    </row>
    <row r="6" spans="1:24" ht="15.75" thickTop="1" x14ac:dyDescent="0.25">
      <c r="A6" s="27"/>
      <c r="B6" s="19"/>
      <c r="C6" s="19"/>
      <c r="D6" s="19"/>
      <c r="E6" s="19"/>
      <c r="F6" s="19"/>
      <c r="G6" s="28"/>
      <c r="H6" s="28"/>
      <c r="I6" s="28"/>
      <c r="J6" s="28"/>
      <c r="K6" s="36"/>
      <c r="L6" s="36"/>
      <c r="M6" s="28"/>
      <c r="N6" s="28"/>
      <c r="O6" s="28"/>
      <c r="P6" s="28"/>
      <c r="Q6" s="28"/>
      <c r="R6" s="28"/>
      <c r="S6" s="28"/>
      <c r="T6" s="28"/>
      <c r="U6" s="28"/>
      <c r="V6" s="28"/>
    </row>
    <row r="7" spans="1:24" x14ac:dyDescent="0.25">
      <c r="A7" s="28"/>
      <c r="B7" s="28"/>
      <c r="C7" s="28"/>
      <c r="D7" s="28"/>
      <c r="E7" s="28"/>
      <c r="F7" s="28"/>
      <c r="G7" s="28"/>
      <c r="H7" s="28"/>
      <c r="I7" s="28"/>
      <c r="J7" s="28"/>
      <c r="K7" s="28"/>
      <c r="L7" s="28"/>
      <c r="M7" s="28"/>
      <c r="N7" s="28"/>
      <c r="O7" s="28"/>
      <c r="P7" s="28"/>
      <c r="Q7" s="28"/>
      <c r="R7" s="28"/>
      <c r="S7" s="28"/>
      <c r="T7" s="28"/>
      <c r="U7" s="28"/>
      <c r="V7" s="28"/>
    </row>
    <row r="8" spans="1:24" x14ac:dyDescent="0.25">
      <c r="A8" s="1" t="s">
        <v>19</v>
      </c>
      <c r="B8" s="2"/>
      <c r="C8" s="2"/>
      <c r="D8" s="2"/>
      <c r="E8" s="2"/>
      <c r="F8" s="2"/>
      <c r="G8" s="2"/>
      <c r="H8" s="2"/>
      <c r="I8" s="2"/>
      <c r="J8" s="2"/>
      <c r="K8" s="2"/>
      <c r="L8" s="2"/>
      <c r="M8" s="2"/>
      <c r="N8" s="2"/>
      <c r="O8" s="2"/>
      <c r="P8" s="2"/>
      <c r="Q8" s="2"/>
      <c r="R8" s="2"/>
      <c r="S8" s="2"/>
      <c r="T8" s="2"/>
      <c r="U8" s="2"/>
      <c r="V8" s="2"/>
      <c r="W8" s="2"/>
    </row>
    <row r="9" spans="1:24" x14ac:dyDescent="0.25">
      <c r="A9" s="3"/>
      <c r="D9" t="s">
        <v>1</v>
      </c>
    </row>
    <row r="10" spans="1:24" ht="15.75" thickBot="1" x14ac:dyDescent="0.3">
      <c r="C10" s="6" t="s">
        <v>11</v>
      </c>
      <c r="D10" s="6" t="s">
        <v>12</v>
      </c>
      <c r="H10" s="4" t="s">
        <v>2</v>
      </c>
      <c r="I10" s="4" t="s">
        <v>3</v>
      </c>
      <c r="J10" s="4" t="s">
        <v>4</v>
      </c>
      <c r="K10" s="4" t="s">
        <v>5</v>
      </c>
      <c r="L10" s="4" t="s">
        <v>6</v>
      </c>
      <c r="M10" s="5" t="s">
        <v>7</v>
      </c>
      <c r="N10" s="4" t="s">
        <v>8</v>
      </c>
      <c r="O10" s="4" t="s">
        <v>9</v>
      </c>
      <c r="P10" s="4" t="s">
        <v>10</v>
      </c>
      <c r="Q10" s="4" t="s">
        <v>37</v>
      </c>
      <c r="R10" s="4" t="s">
        <v>18</v>
      </c>
      <c r="S10" s="4" t="s">
        <v>33</v>
      </c>
      <c r="T10" s="17"/>
      <c r="U10" s="6" t="s">
        <v>7</v>
      </c>
      <c r="V10" t="s">
        <v>35</v>
      </c>
      <c r="X10" s="17"/>
    </row>
    <row r="11" spans="1:24" ht="15.75" thickBot="1" x14ac:dyDescent="0.3">
      <c r="A11" t="s">
        <v>13</v>
      </c>
      <c r="B11" s="6" t="s">
        <v>11</v>
      </c>
      <c r="C11" s="9">
        <v>117360</v>
      </c>
      <c r="D11">
        <v>129</v>
      </c>
      <c r="E11" s="10">
        <f>SUM(C11+D11)</f>
        <v>117489</v>
      </c>
      <c r="H11" s="41" t="s">
        <v>16</v>
      </c>
      <c r="I11" s="42">
        <f>D12</f>
        <v>685</v>
      </c>
      <c r="J11" s="42">
        <f>C11</f>
        <v>117360</v>
      </c>
      <c r="K11" s="42">
        <f>D11</f>
        <v>129</v>
      </c>
      <c r="L11" s="42">
        <f>C12</f>
        <v>755</v>
      </c>
      <c r="M11" s="43">
        <f>(I11+J11)/(I11+J11+K11+L11)</f>
        <v>0.99256699375257507</v>
      </c>
      <c r="N11" s="44">
        <f>I11/(I11+K11)</f>
        <v>0.84152334152334152</v>
      </c>
      <c r="O11" s="44">
        <f>I11/(I11+L11)</f>
        <v>0.47569444444444442</v>
      </c>
      <c r="P11" s="44">
        <f>2*((N11*O11)/(N11+O11))</f>
        <v>0.60780834072759538</v>
      </c>
      <c r="Q11" s="45">
        <f>K11/(J11+K11)</f>
        <v>1.0979751295865996E-3</v>
      </c>
      <c r="R11" s="45">
        <f>J11/(J11+K11)</f>
        <v>0.99890202487041335</v>
      </c>
      <c r="S11" s="42">
        <v>0.9</v>
      </c>
      <c r="T11" s="17"/>
      <c r="U11" s="6" t="s">
        <v>8</v>
      </c>
      <c r="V11" t="s">
        <v>14</v>
      </c>
      <c r="X11" s="17"/>
    </row>
    <row r="12" spans="1:24" ht="15.75" thickBot="1" x14ac:dyDescent="0.3">
      <c r="B12" s="6" t="s">
        <v>12</v>
      </c>
      <c r="C12">
        <v>755</v>
      </c>
      <c r="D12" s="9">
        <v>685</v>
      </c>
      <c r="E12" s="11">
        <f>SUM(C12+D12)</f>
        <v>1440</v>
      </c>
      <c r="H12" s="22"/>
      <c r="I12" s="19"/>
      <c r="J12" s="19"/>
      <c r="K12" s="19"/>
      <c r="L12" s="19"/>
      <c r="M12" s="23"/>
      <c r="N12" s="40"/>
      <c r="O12" s="7"/>
      <c r="P12" s="7"/>
      <c r="Q12" s="8"/>
      <c r="R12" s="8"/>
      <c r="T12" s="17"/>
      <c r="U12" s="6" t="s">
        <v>9</v>
      </c>
      <c r="V12" t="s">
        <v>15</v>
      </c>
      <c r="X12" s="17"/>
    </row>
    <row r="13" spans="1:24" ht="15.75" thickBot="1" x14ac:dyDescent="0.3">
      <c r="C13" s="12">
        <f>SUM(C11+C12)</f>
        <v>118115</v>
      </c>
      <c r="D13" s="13">
        <f>SUM(D11+D12)</f>
        <v>814</v>
      </c>
      <c r="H13" s="22"/>
      <c r="I13" s="19"/>
      <c r="J13" s="19"/>
      <c r="K13" s="19"/>
      <c r="L13" s="19"/>
      <c r="M13" s="23"/>
      <c r="N13" s="40"/>
      <c r="O13" s="7"/>
      <c r="P13" s="7"/>
      <c r="Q13" s="8"/>
      <c r="R13" s="8"/>
      <c r="T13" s="17"/>
      <c r="U13" s="6" t="s">
        <v>36</v>
      </c>
      <c r="V13" t="s">
        <v>39</v>
      </c>
      <c r="X13" s="17"/>
    </row>
    <row r="14" spans="1:24" x14ac:dyDescent="0.25">
      <c r="T14" s="17"/>
      <c r="U14" s="6" t="s">
        <v>37</v>
      </c>
      <c r="V14" t="s">
        <v>17</v>
      </c>
    </row>
    <row r="15" spans="1:24" x14ac:dyDescent="0.25">
      <c r="T15" s="17"/>
      <c r="U15" s="6" t="s">
        <v>18</v>
      </c>
      <c r="V15" t="s">
        <v>38</v>
      </c>
    </row>
    <row r="16" spans="1:24" x14ac:dyDescent="0.25">
      <c r="T16" s="17"/>
      <c r="U16" s="6" t="s">
        <v>33</v>
      </c>
      <c r="V16" t="s">
        <v>34</v>
      </c>
    </row>
    <row r="17" spans="1:21" x14ac:dyDescent="0.25">
      <c r="T17" s="17"/>
    </row>
    <row r="18" spans="1:21" x14ac:dyDescent="0.25">
      <c r="A18" s="1" t="s">
        <v>20</v>
      </c>
      <c r="T18" s="17"/>
    </row>
    <row r="19" spans="1:21" x14ac:dyDescent="0.25">
      <c r="A19" s="3"/>
      <c r="D19" t="s">
        <v>1</v>
      </c>
      <c r="H19" s="29"/>
      <c r="I19" s="29"/>
      <c r="J19" s="29"/>
      <c r="K19" s="29"/>
      <c r="L19" s="29"/>
      <c r="M19" s="29"/>
      <c r="N19" s="29"/>
      <c r="O19" s="29"/>
      <c r="P19" s="29"/>
      <c r="Q19" s="29"/>
      <c r="R19" s="29"/>
      <c r="T19" s="17"/>
      <c r="U19" s="6"/>
    </row>
    <row r="20" spans="1:21" ht="15.75" thickBot="1" x14ac:dyDescent="0.3">
      <c r="C20" s="6" t="s">
        <v>11</v>
      </c>
      <c r="D20" s="6" t="s">
        <v>12</v>
      </c>
      <c r="H20" s="4" t="s">
        <v>2</v>
      </c>
      <c r="I20" s="4" t="s">
        <v>3</v>
      </c>
      <c r="J20" s="4" t="s">
        <v>4</v>
      </c>
      <c r="K20" s="4" t="s">
        <v>5</v>
      </c>
      <c r="L20" s="4" t="s">
        <v>6</v>
      </c>
      <c r="M20" s="5" t="s">
        <v>7</v>
      </c>
      <c r="N20" s="4" t="s">
        <v>8</v>
      </c>
      <c r="O20" s="4" t="s">
        <v>9</v>
      </c>
      <c r="P20" s="4" t="s">
        <v>10</v>
      </c>
      <c r="Q20" s="4" t="s">
        <v>37</v>
      </c>
      <c r="R20" s="4" t="s">
        <v>18</v>
      </c>
      <c r="S20" s="4" t="s">
        <v>33</v>
      </c>
      <c r="T20" s="17"/>
      <c r="U20" s="6"/>
    </row>
    <row r="21" spans="1:21" ht="15.75" thickBot="1" x14ac:dyDescent="0.3">
      <c r="A21" t="s">
        <v>13</v>
      </c>
      <c r="B21" s="6" t="s">
        <v>11</v>
      </c>
      <c r="C21" s="9">
        <v>113403</v>
      </c>
      <c r="D21">
        <v>4086</v>
      </c>
      <c r="E21" s="10">
        <f>SUM(C21+D21)</f>
        <v>117489</v>
      </c>
      <c r="H21" s="41" t="s">
        <v>16</v>
      </c>
      <c r="I21" s="42">
        <f>D22</f>
        <v>1411</v>
      </c>
      <c r="J21" s="42">
        <f>C21</f>
        <v>113403</v>
      </c>
      <c r="K21" s="42">
        <f>D21</f>
        <v>4086</v>
      </c>
      <c r="L21" s="42">
        <f>C22</f>
        <v>29</v>
      </c>
      <c r="M21" s="43">
        <f>(I21+J21)/(I21+J21+K21+L21)</f>
        <v>0.9653995240857991</v>
      </c>
      <c r="N21" s="44">
        <f>I21/(I21+K21)</f>
        <v>0.25668546479898124</v>
      </c>
      <c r="O21" s="44">
        <f>I21/(I21+L21)</f>
        <v>0.97986111111111107</v>
      </c>
      <c r="P21" s="44">
        <f>2*((N21*O21)/(N21+O21))</f>
        <v>0.406804093988756</v>
      </c>
      <c r="Q21" s="45">
        <f>K21/(J21+K21)</f>
        <v>3.4777723872022062E-2</v>
      </c>
      <c r="R21" s="45">
        <f>J21/(J21+K21)</f>
        <v>0.96522227612797795</v>
      </c>
      <c r="S21" s="42">
        <v>1</v>
      </c>
      <c r="T21" s="17"/>
      <c r="U21" s="6"/>
    </row>
    <row r="22" spans="1:21" ht="15.75" thickBot="1" x14ac:dyDescent="0.3">
      <c r="B22" s="6" t="s">
        <v>12</v>
      </c>
      <c r="C22">
        <v>29</v>
      </c>
      <c r="D22" s="9">
        <v>1411</v>
      </c>
      <c r="E22" s="11">
        <f>SUM(C22+D22)</f>
        <v>1440</v>
      </c>
      <c r="H22" s="29"/>
      <c r="I22" s="31"/>
      <c r="J22" s="31"/>
      <c r="K22" s="31"/>
      <c r="L22" s="31"/>
      <c r="M22" s="46"/>
      <c r="N22" s="46"/>
      <c r="O22" s="46"/>
      <c r="P22" s="46"/>
      <c r="Q22" s="47"/>
      <c r="R22" s="47"/>
      <c r="T22" s="17"/>
      <c r="U22" s="6"/>
    </row>
    <row r="23" spans="1:21" ht="15.75" thickBot="1" x14ac:dyDescent="0.3">
      <c r="C23" s="12">
        <f>SUM(C21+C22)</f>
        <v>113432</v>
      </c>
      <c r="D23" s="13">
        <f>SUM(D21+D22)</f>
        <v>5497</v>
      </c>
      <c r="H23" s="29"/>
      <c r="I23" s="31"/>
      <c r="J23" s="31"/>
      <c r="K23" s="31"/>
      <c r="L23" s="31"/>
      <c r="M23" s="46"/>
      <c r="N23" s="46"/>
      <c r="O23" s="46"/>
      <c r="P23" s="46"/>
      <c r="Q23" s="47"/>
      <c r="R23" s="47"/>
      <c r="T23" s="17"/>
      <c r="U23" s="6"/>
    </row>
    <row r="24" spans="1:21" x14ac:dyDescent="0.25">
      <c r="T24" s="17"/>
      <c r="U24" s="6"/>
    </row>
    <row r="25" spans="1:21" x14ac:dyDescent="0.25">
      <c r="T25" s="17"/>
      <c r="U25" s="6"/>
    </row>
    <row r="26" spans="1:21" x14ac:dyDescent="0.25">
      <c r="T26" s="17"/>
    </row>
    <row r="27" spans="1:21" x14ac:dyDescent="0.25">
      <c r="T27" s="17"/>
    </row>
    <row r="28" spans="1:21" x14ac:dyDescent="0.25">
      <c r="A28" s="1" t="s">
        <v>21</v>
      </c>
      <c r="T28" s="17"/>
    </row>
    <row r="29" spans="1:21" x14ac:dyDescent="0.25">
      <c r="A29" s="3"/>
      <c r="D29" t="s">
        <v>1</v>
      </c>
      <c r="H29" s="29"/>
      <c r="I29" s="29"/>
      <c r="J29" s="29"/>
      <c r="K29" s="29"/>
      <c r="L29" s="29"/>
      <c r="M29" s="29"/>
      <c r="N29" s="29"/>
      <c r="O29" s="29"/>
      <c r="P29" s="29"/>
      <c r="Q29" s="29"/>
      <c r="R29" s="29"/>
      <c r="T29" s="17"/>
      <c r="U29" s="6"/>
    </row>
    <row r="30" spans="1:21" ht="15.75" thickBot="1" x14ac:dyDescent="0.3">
      <c r="C30" s="6" t="s">
        <v>11</v>
      </c>
      <c r="D30" s="6" t="s">
        <v>12</v>
      </c>
      <c r="H30" s="4" t="s">
        <v>2</v>
      </c>
      <c r="I30" s="4" t="s">
        <v>3</v>
      </c>
      <c r="J30" s="4" t="s">
        <v>4</v>
      </c>
      <c r="K30" s="4" t="s">
        <v>5</v>
      </c>
      <c r="L30" s="4" t="s">
        <v>6</v>
      </c>
      <c r="M30" s="5" t="s">
        <v>7</v>
      </c>
      <c r="N30" s="4" t="s">
        <v>8</v>
      </c>
      <c r="O30" s="4" t="s">
        <v>9</v>
      </c>
      <c r="P30" s="4" t="s">
        <v>10</v>
      </c>
      <c r="Q30" s="4" t="s">
        <v>37</v>
      </c>
      <c r="R30" s="4" t="s">
        <v>18</v>
      </c>
      <c r="S30" s="4" t="s">
        <v>33</v>
      </c>
      <c r="T30" s="17"/>
      <c r="U30" s="6"/>
    </row>
    <row r="31" spans="1:21" ht="15.75" thickBot="1" x14ac:dyDescent="0.3">
      <c r="A31" t="s">
        <v>13</v>
      </c>
      <c r="B31" s="6" t="s">
        <v>11</v>
      </c>
      <c r="C31" s="9">
        <v>117358</v>
      </c>
      <c r="D31">
        <v>131</v>
      </c>
      <c r="E31" s="10">
        <f>SUM(C31+D31)</f>
        <v>117489</v>
      </c>
      <c r="H31" s="41" t="s">
        <v>16</v>
      </c>
      <c r="I31" s="42">
        <f>D32</f>
        <v>1091</v>
      </c>
      <c r="J31" s="42">
        <f>C31</f>
        <v>117358</v>
      </c>
      <c r="K31" s="42">
        <f>D31</f>
        <v>131</v>
      </c>
      <c r="L31" s="42">
        <f>C32</f>
        <v>349</v>
      </c>
      <c r="M31" s="43">
        <f>(I31+J31)/(I31+J31+K31+L31)</f>
        <v>0.99596397850818552</v>
      </c>
      <c r="N31" s="44">
        <f>I31/(I31+K31)</f>
        <v>0.89279869067103113</v>
      </c>
      <c r="O31" s="44">
        <f>I31/(I31+L31)</f>
        <v>0.75763888888888886</v>
      </c>
      <c r="P31" s="44">
        <f>2*((N31*O31)/(N31+O31))</f>
        <v>0.81968444778362137</v>
      </c>
      <c r="Q31" s="45">
        <f>K31/(J31+K31)</f>
        <v>1.1149979998127484E-3</v>
      </c>
      <c r="R31" s="45">
        <f>J31/(J31+K31)</f>
        <v>0.99888500200018726</v>
      </c>
      <c r="S31" s="42">
        <v>0.88</v>
      </c>
      <c r="T31" s="17"/>
      <c r="U31" s="6"/>
    </row>
    <row r="32" spans="1:21" ht="15.75" thickBot="1" x14ac:dyDescent="0.3">
      <c r="B32" s="6" t="s">
        <v>12</v>
      </c>
      <c r="C32">
        <v>349</v>
      </c>
      <c r="D32" s="9">
        <v>1091</v>
      </c>
      <c r="E32" s="11">
        <f>SUM(C32+D32)</f>
        <v>1440</v>
      </c>
      <c r="H32" s="29"/>
      <c r="I32" s="31"/>
      <c r="J32" s="31"/>
      <c r="K32" s="31"/>
      <c r="L32" s="31"/>
      <c r="M32" s="46"/>
      <c r="N32" s="46"/>
      <c r="O32" s="46"/>
      <c r="P32" s="46"/>
      <c r="Q32" s="47"/>
      <c r="R32" s="47"/>
      <c r="T32" s="17"/>
      <c r="U32" s="6"/>
    </row>
    <row r="33" spans="1:21" ht="15.75" thickBot="1" x14ac:dyDescent="0.3">
      <c r="C33" s="12">
        <f>SUM(C31+C32)</f>
        <v>117707</v>
      </c>
      <c r="D33" s="13">
        <f>SUM(D31+D32)</f>
        <v>1222</v>
      </c>
      <c r="H33" s="29"/>
      <c r="I33" s="31"/>
      <c r="J33" s="31"/>
      <c r="K33" s="31"/>
      <c r="L33" s="31"/>
      <c r="M33" s="46"/>
      <c r="N33" s="46"/>
      <c r="O33" s="46"/>
      <c r="P33" s="46"/>
      <c r="Q33" s="47"/>
      <c r="R33" s="47"/>
      <c r="T33" s="17"/>
      <c r="U33" s="6"/>
    </row>
    <row r="34" spans="1:21" x14ac:dyDescent="0.25">
      <c r="H34" s="31"/>
      <c r="I34" s="31"/>
      <c r="J34" s="31"/>
      <c r="K34" s="31"/>
      <c r="L34" s="31"/>
      <c r="M34" s="31"/>
      <c r="N34" s="31"/>
      <c r="O34" s="31"/>
      <c r="P34" s="31"/>
      <c r="Q34" s="31"/>
      <c r="R34" s="31"/>
      <c r="T34" s="17"/>
      <c r="U34" s="6"/>
    </row>
    <row r="35" spans="1:21" x14ac:dyDescent="0.25">
      <c r="H35" s="31"/>
      <c r="I35" s="31"/>
      <c r="J35" s="31"/>
      <c r="K35" s="31"/>
      <c r="L35" s="31"/>
      <c r="M35" s="31"/>
      <c r="N35" s="31"/>
      <c r="O35" s="31"/>
      <c r="P35" s="31"/>
      <c r="Q35" s="31"/>
      <c r="R35" s="31"/>
      <c r="T35" s="17"/>
      <c r="U35" s="6"/>
    </row>
    <row r="36" spans="1:21" x14ac:dyDescent="0.25">
      <c r="H36" s="31"/>
      <c r="I36" s="31"/>
      <c r="J36" s="31"/>
      <c r="K36" s="31"/>
      <c r="L36" s="31"/>
      <c r="M36" s="31"/>
      <c r="N36" s="31"/>
      <c r="O36" s="31"/>
      <c r="P36" s="31"/>
      <c r="Q36" s="31"/>
      <c r="R36" s="31"/>
      <c r="T36" s="17"/>
    </row>
    <row r="37" spans="1:21" x14ac:dyDescent="0.25">
      <c r="A37" s="1" t="s">
        <v>23</v>
      </c>
      <c r="H37" s="31"/>
      <c r="I37" s="31"/>
      <c r="J37" s="31"/>
      <c r="K37" s="31"/>
      <c r="L37" s="31"/>
      <c r="M37" s="31"/>
      <c r="N37" s="31"/>
      <c r="O37" s="31"/>
      <c r="P37" s="31"/>
      <c r="Q37" s="31"/>
      <c r="R37" s="31"/>
      <c r="T37" s="17"/>
    </row>
    <row r="38" spans="1:21" x14ac:dyDescent="0.25">
      <c r="A38" s="3"/>
      <c r="D38" t="s">
        <v>1</v>
      </c>
      <c r="H38" s="29"/>
      <c r="I38" s="29"/>
      <c r="J38" s="29"/>
      <c r="K38" s="29"/>
      <c r="L38" s="29"/>
      <c r="M38" s="29"/>
      <c r="N38" s="29"/>
      <c r="O38" s="29"/>
      <c r="P38" s="29"/>
      <c r="Q38" s="29"/>
      <c r="R38" s="29"/>
      <c r="T38" s="17"/>
      <c r="U38" s="6"/>
    </row>
    <row r="39" spans="1:21" ht="15.75" thickBot="1" x14ac:dyDescent="0.3">
      <c r="C39" s="6" t="s">
        <v>11</v>
      </c>
      <c r="D39" s="6" t="s">
        <v>12</v>
      </c>
      <c r="H39" s="4" t="s">
        <v>2</v>
      </c>
      <c r="I39" s="4" t="s">
        <v>3</v>
      </c>
      <c r="J39" s="4" t="s">
        <v>4</v>
      </c>
      <c r="K39" s="4" t="s">
        <v>5</v>
      </c>
      <c r="L39" s="4" t="s">
        <v>6</v>
      </c>
      <c r="M39" s="5" t="s">
        <v>7</v>
      </c>
      <c r="N39" s="4" t="s">
        <v>8</v>
      </c>
      <c r="O39" s="4" t="s">
        <v>9</v>
      </c>
      <c r="P39" s="4" t="s">
        <v>10</v>
      </c>
      <c r="Q39" s="4" t="s">
        <v>37</v>
      </c>
      <c r="R39" s="4" t="s">
        <v>18</v>
      </c>
      <c r="S39" s="4" t="s">
        <v>33</v>
      </c>
      <c r="T39" s="17"/>
      <c r="U39" s="6"/>
    </row>
    <row r="40" spans="1:21" ht="15.75" thickBot="1" x14ac:dyDescent="0.3">
      <c r="A40" t="s">
        <v>13</v>
      </c>
      <c r="B40" s="6" t="s">
        <v>11</v>
      </c>
      <c r="C40" s="9">
        <v>115559</v>
      </c>
      <c r="D40">
        <v>1930</v>
      </c>
      <c r="E40" s="10">
        <f>SUM(C40+D40)</f>
        <v>117489</v>
      </c>
      <c r="H40" s="41" t="s">
        <v>16</v>
      </c>
      <c r="I40" s="42">
        <f>D41</f>
        <v>1379</v>
      </c>
      <c r="J40" s="42">
        <f>C40</f>
        <v>115559</v>
      </c>
      <c r="K40" s="42">
        <f>D40</f>
        <v>1930</v>
      </c>
      <c r="L40" s="42">
        <f>C41</f>
        <v>61</v>
      </c>
      <c r="M40" s="43">
        <f>(I40+J40)/(I40+J40+K40+L40)</f>
        <v>0.98325891918707797</v>
      </c>
      <c r="N40" s="44">
        <f>I40/(I40+K40)</f>
        <v>0.41674221819280749</v>
      </c>
      <c r="O40" s="44">
        <f>I40/(I40+L40)</f>
        <v>0.95763888888888893</v>
      </c>
      <c r="P40" s="44">
        <f>2*((N40*O40)/(N40+O40))</f>
        <v>0.58075384291429766</v>
      </c>
      <c r="Q40" s="45">
        <f>K40/(J40+K40)</f>
        <v>1.6427069768233622E-2</v>
      </c>
      <c r="R40" s="45">
        <f>J40/(J40+K40)</f>
        <v>0.9835729302317664</v>
      </c>
      <c r="S40" s="42">
        <v>1</v>
      </c>
      <c r="T40" s="17"/>
      <c r="U40" s="6"/>
    </row>
    <row r="41" spans="1:21" ht="15.75" thickBot="1" x14ac:dyDescent="0.3">
      <c r="B41" s="6" t="s">
        <v>12</v>
      </c>
      <c r="C41">
        <v>61</v>
      </c>
      <c r="D41" s="9">
        <v>1379</v>
      </c>
      <c r="E41" s="11">
        <f>SUM(C41+D41)</f>
        <v>1440</v>
      </c>
      <c r="H41" s="29"/>
      <c r="I41" s="31"/>
      <c r="J41" s="31"/>
      <c r="K41" s="31"/>
      <c r="L41" s="31"/>
      <c r="M41" s="46"/>
      <c r="N41" s="46"/>
      <c r="O41" s="46"/>
      <c r="P41" s="46"/>
      <c r="Q41" s="47"/>
      <c r="R41" s="47"/>
      <c r="T41" s="17"/>
      <c r="U41" s="6"/>
    </row>
    <row r="42" spans="1:21" ht="15.75" thickBot="1" x14ac:dyDescent="0.3">
      <c r="C42" s="12">
        <f>SUM(C40+C41)</f>
        <v>115620</v>
      </c>
      <c r="D42" s="13">
        <f>SUM(D40+D41)</f>
        <v>3309</v>
      </c>
      <c r="H42" s="29"/>
      <c r="I42" s="31"/>
      <c r="J42" s="31"/>
      <c r="K42" s="31"/>
      <c r="L42" s="31"/>
      <c r="M42" s="46"/>
      <c r="N42" s="46"/>
      <c r="O42" s="46"/>
      <c r="P42" s="46"/>
      <c r="Q42" s="47"/>
      <c r="R42" s="47"/>
      <c r="T42" s="17"/>
      <c r="U42" s="6"/>
    </row>
    <row r="43" spans="1:21" x14ac:dyDescent="0.25">
      <c r="H43" s="31"/>
      <c r="I43" s="31"/>
      <c r="J43" s="31"/>
      <c r="K43" s="31"/>
      <c r="L43" s="31"/>
      <c r="M43" s="31"/>
      <c r="N43" s="31"/>
      <c r="O43" s="31"/>
      <c r="P43" s="31"/>
      <c r="Q43" s="31"/>
      <c r="R43" s="31"/>
      <c r="T43" s="17"/>
      <c r="U43" s="6"/>
    </row>
    <row r="44" spans="1:21" x14ac:dyDescent="0.25">
      <c r="H44" s="31"/>
      <c r="I44" s="31"/>
      <c r="J44" s="31"/>
      <c r="K44" s="31"/>
      <c r="L44" s="31"/>
      <c r="M44" s="31"/>
      <c r="N44" s="31"/>
      <c r="O44" s="31"/>
      <c r="P44" s="31"/>
      <c r="Q44" s="31"/>
      <c r="R44" s="31"/>
      <c r="T44" s="17"/>
      <c r="U44" s="6"/>
    </row>
    <row r="45" spans="1:21" x14ac:dyDescent="0.25">
      <c r="H45" s="31"/>
      <c r="I45" s="31"/>
      <c r="J45" s="31"/>
      <c r="K45" s="31"/>
      <c r="L45" s="31"/>
      <c r="M45" s="31"/>
      <c r="N45" s="31"/>
      <c r="O45" s="31"/>
      <c r="P45" s="31"/>
      <c r="Q45" s="31"/>
      <c r="R45" s="31"/>
      <c r="T45" s="17"/>
    </row>
    <row r="46" spans="1:21" x14ac:dyDescent="0.25">
      <c r="H46" s="31"/>
      <c r="I46" s="31"/>
      <c r="J46" s="31"/>
      <c r="K46" s="31"/>
      <c r="L46" s="31"/>
      <c r="M46" s="31"/>
      <c r="N46" s="31"/>
      <c r="O46" s="31"/>
      <c r="P46" s="31"/>
      <c r="Q46" s="31"/>
      <c r="R46" s="31"/>
      <c r="T46" s="17"/>
    </row>
    <row r="47" spans="1:21" x14ac:dyDescent="0.25">
      <c r="A47" s="1" t="s">
        <v>22</v>
      </c>
      <c r="H47" s="31"/>
      <c r="I47" s="31"/>
      <c r="J47" s="31"/>
      <c r="K47" s="31"/>
      <c r="L47" s="31"/>
      <c r="M47" s="31"/>
      <c r="N47" s="31"/>
      <c r="O47" s="31"/>
      <c r="P47" s="31"/>
      <c r="Q47" s="31"/>
      <c r="R47" s="31"/>
      <c r="T47" s="17"/>
    </row>
    <row r="48" spans="1:21" x14ac:dyDescent="0.25">
      <c r="A48" s="3"/>
      <c r="D48" t="s">
        <v>1</v>
      </c>
      <c r="H48" s="29"/>
      <c r="I48" s="29"/>
      <c r="J48" s="29"/>
      <c r="K48" s="29"/>
      <c r="L48" s="29"/>
      <c r="M48" s="29"/>
      <c r="N48" s="29"/>
      <c r="O48" s="29"/>
      <c r="P48" s="29"/>
      <c r="Q48" s="29"/>
      <c r="R48" s="29"/>
      <c r="T48" s="17"/>
      <c r="U48" s="6"/>
    </row>
    <row r="49" spans="1:21" ht="15.75" thickBot="1" x14ac:dyDescent="0.3">
      <c r="C49" s="6" t="s">
        <v>11</v>
      </c>
      <c r="D49" s="6" t="s">
        <v>12</v>
      </c>
      <c r="H49" s="4" t="s">
        <v>2</v>
      </c>
      <c r="I49" s="4" t="s">
        <v>3</v>
      </c>
      <c r="J49" s="4" t="s">
        <v>4</v>
      </c>
      <c r="K49" s="4" t="s">
        <v>5</v>
      </c>
      <c r="L49" s="4" t="s">
        <v>6</v>
      </c>
      <c r="M49" s="5" t="s">
        <v>7</v>
      </c>
      <c r="N49" s="4" t="s">
        <v>8</v>
      </c>
      <c r="O49" s="4" t="s">
        <v>9</v>
      </c>
      <c r="P49" s="4" t="s">
        <v>10</v>
      </c>
      <c r="Q49" s="4" t="s">
        <v>37</v>
      </c>
      <c r="R49" s="4" t="s">
        <v>18</v>
      </c>
      <c r="S49" s="4" t="s">
        <v>33</v>
      </c>
      <c r="T49" s="17"/>
      <c r="U49" s="6"/>
    </row>
    <row r="50" spans="1:21" ht="15.75" thickBot="1" x14ac:dyDescent="0.3">
      <c r="A50" t="s">
        <v>13</v>
      </c>
      <c r="B50" s="6" t="s">
        <v>11</v>
      </c>
      <c r="C50" s="9">
        <v>115661</v>
      </c>
      <c r="D50">
        <v>1828</v>
      </c>
      <c r="E50" s="10">
        <f>SUM(C50+D50)</f>
        <v>117489</v>
      </c>
      <c r="H50" s="41" t="s">
        <v>16</v>
      </c>
      <c r="I50" s="42">
        <f>D51</f>
        <v>1369</v>
      </c>
      <c r="J50" s="42">
        <f>C50</f>
        <v>115661</v>
      </c>
      <c r="K50" s="42">
        <f>D50</f>
        <v>1828</v>
      </c>
      <c r="L50" s="42">
        <f>C51</f>
        <v>71</v>
      </c>
      <c r="M50" s="43">
        <f>(I50+J50)/(I50+J50+K50+L50)</f>
        <v>0.98403248997300907</v>
      </c>
      <c r="N50" s="44">
        <f>I50/(I50+K50)</f>
        <v>0.42821395057866751</v>
      </c>
      <c r="O50" s="44">
        <f>I50/(I50+L50)</f>
        <v>0.9506944444444444</v>
      </c>
      <c r="P50" s="44">
        <f>2*((N50*O50)/(N50+O50))</f>
        <v>0.59046797498382564</v>
      </c>
      <c r="Q50" s="45">
        <f>K50/(J50+K50)</f>
        <v>1.5558903386700032E-2</v>
      </c>
      <c r="R50" s="45">
        <f>J50/(J50+K50)</f>
        <v>0.98444109661329993</v>
      </c>
      <c r="S50" s="42">
        <v>1</v>
      </c>
      <c r="T50" s="17"/>
      <c r="U50" s="6"/>
    </row>
    <row r="51" spans="1:21" ht="15.75" thickBot="1" x14ac:dyDescent="0.3">
      <c r="B51" s="6" t="s">
        <v>12</v>
      </c>
      <c r="C51">
        <v>71</v>
      </c>
      <c r="D51" s="9">
        <v>1369</v>
      </c>
      <c r="E51" s="11">
        <f>SUM(C51+D51)</f>
        <v>1440</v>
      </c>
      <c r="H51" s="29"/>
      <c r="I51" s="31"/>
      <c r="J51" s="31"/>
      <c r="K51" s="31"/>
      <c r="L51" s="31"/>
      <c r="M51" s="46"/>
      <c r="N51" s="46"/>
      <c r="O51" s="46"/>
      <c r="P51" s="46"/>
      <c r="Q51" s="47"/>
      <c r="R51" s="47"/>
      <c r="T51" s="17"/>
      <c r="U51" s="6"/>
    </row>
    <row r="52" spans="1:21" ht="15.75" thickBot="1" x14ac:dyDescent="0.3">
      <c r="C52" s="12">
        <f>SUM(C50+C51)</f>
        <v>115732</v>
      </c>
      <c r="D52" s="13">
        <f>SUM(D50+D51)</f>
        <v>3197</v>
      </c>
      <c r="H52" s="29"/>
      <c r="I52" s="31"/>
      <c r="J52" s="31"/>
      <c r="K52" s="31"/>
      <c r="L52" s="31"/>
      <c r="M52" s="46"/>
      <c r="N52" s="46"/>
      <c r="O52" s="46"/>
      <c r="P52" s="46"/>
      <c r="Q52" s="47"/>
      <c r="R52" s="47"/>
      <c r="U52" s="6"/>
    </row>
    <row r="53" spans="1:21" x14ac:dyDescent="0.25">
      <c r="U53" s="6"/>
    </row>
    <row r="54" spans="1:21" x14ac:dyDescent="0.25">
      <c r="U54" s="6"/>
    </row>
  </sheetData>
  <mergeCells count="4">
    <mergeCell ref="A1:V1"/>
    <mergeCell ref="K2:L2"/>
    <mergeCell ref="I4:I5"/>
    <mergeCell ref="I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93D0-8FBF-46A3-9601-ECDABDF3F51B}">
  <dimension ref="A1:Y65"/>
  <sheetViews>
    <sheetView zoomScale="70" zoomScaleNormal="70" workbookViewId="0">
      <selection activeCell="V16" sqref="V16"/>
    </sheetView>
  </sheetViews>
  <sheetFormatPr defaultRowHeight="15" x14ac:dyDescent="0.25"/>
  <cols>
    <col min="2" max="3" width="13.42578125" bestFit="1" customWidth="1"/>
    <col min="4" max="4" width="10.5703125" bestFit="1" customWidth="1"/>
    <col min="8" max="12" width="9.42578125" customWidth="1"/>
    <col min="13" max="13" width="12.5703125" bestFit="1" customWidth="1"/>
    <col min="14" max="14" width="12.42578125" bestFit="1" customWidth="1"/>
    <col min="15" max="15" width="9.42578125" customWidth="1"/>
    <col min="16" max="16" width="12.140625" bestFit="1" customWidth="1"/>
    <col min="17" max="17" width="12.28515625" bestFit="1" customWidth="1"/>
    <col min="18" max="18" width="14.85546875" bestFit="1" customWidth="1"/>
    <col min="19" max="19" width="18.85546875" bestFit="1" customWidth="1"/>
  </cols>
  <sheetData>
    <row r="1" spans="1:25" x14ac:dyDescent="0.25">
      <c r="A1" s="87" t="s">
        <v>24</v>
      </c>
      <c r="B1" s="87"/>
      <c r="C1" s="87"/>
      <c r="D1" s="87"/>
      <c r="E1" s="87"/>
      <c r="F1" s="87"/>
      <c r="G1" s="87"/>
      <c r="H1" s="87"/>
      <c r="I1" s="87"/>
      <c r="J1" s="87"/>
      <c r="K1" s="87"/>
      <c r="L1" s="87"/>
      <c r="M1" s="87"/>
      <c r="N1" s="87"/>
      <c r="O1" s="87"/>
      <c r="P1" s="87"/>
      <c r="Q1" s="87"/>
      <c r="R1" s="87"/>
      <c r="S1" s="87"/>
      <c r="T1" s="87"/>
      <c r="U1" s="87"/>
      <c r="V1" s="87"/>
      <c r="W1" s="87"/>
      <c r="X1" s="87"/>
    </row>
    <row r="2" spans="1:25" x14ac:dyDescent="0.25">
      <c r="A2" s="1" t="s">
        <v>19</v>
      </c>
      <c r="B2" s="2"/>
      <c r="C2" s="2"/>
      <c r="D2" s="2"/>
      <c r="E2" s="2"/>
      <c r="F2" s="2"/>
      <c r="G2" s="2"/>
      <c r="H2" s="2"/>
      <c r="I2" s="2"/>
      <c r="J2" s="2"/>
      <c r="K2" s="2"/>
      <c r="L2" s="2"/>
      <c r="M2" s="2"/>
      <c r="N2" s="2"/>
      <c r="O2" s="2"/>
      <c r="P2" s="2"/>
      <c r="Q2" s="2"/>
      <c r="R2" s="2"/>
      <c r="S2" s="2"/>
      <c r="T2" s="2"/>
      <c r="U2" s="2"/>
      <c r="V2" s="2"/>
      <c r="W2" s="2"/>
      <c r="X2" s="2"/>
      <c r="Y2" s="2"/>
    </row>
    <row r="3" spans="1:25" x14ac:dyDescent="0.25">
      <c r="A3" s="3"/>
      <c r="D3" t="s">
        <v>1</v>
      </c>
      <c r="H3" s="29"/>
      <c r="I3" s="29"/>
      <c r="J3" s="29"/>
      <c r="K3" s="29"/>
      <c r="L3" s="29"/>
      <c r="M3" s="29"/>
      <c r="N3" s="29"/>
      <c r="O3" s="29"/>
      <c r="P3" s="29"/>
      <c r="Q3" s="29"/>
      <c r="R3" s="29"/>
      <c r="S3" s="29"/>
      <c r="T3" s="31"/>
      <c r="U3" s="31"/>
      <c r="V3" s="31"/>
      <c r="W3" s="31"/>
      <c r="X3" s="31"/>
    </row>
    <row r="4" spans="1:25" ht="15.75" thickBot="1" x14ac:dyDescent="0.3">
      <c r="C4" s="6" t="s">
        <v>11</v>
      </c>
      <c r="D4" s="6" t="s">
        <v>12</v>
      </c>
      <c r="H4" s="4" t="s">
        <v>2</v>
      </c>
      <c r="I4" s="4" t="s">
        <v>3</v>
      </c>
      <c r="J4" s="4" t="s">
        <v>4</v>
      </c>
      <c r="K4" s="4" t="s">
        <v>5</v>
      </c>
      <c r="L4" s="4" t="s">
        <v>6</v>
      </c>
      <c r="M4" s="5" t="s">
        <v>7</v>
      </c>
      <c r="N4" s="4" t="s">
        <v>8</v>
      </c>
      <c r="O4" s="4" t="s">
        <v>9</v>
      </c>
      <c r="P4" s="4" t="s">
        <v>10</v>
      </c>
      <c r="Q4" s="4" t="s">
        <v>37</v>
      </c>
      <c r="R4" s="4" t="s">
        <v>18</v>
      </c>
      <c r="S4" s="4" t="s">
        <v>33</v>
      </c>
      <c r="T4" s="19"/>
      <c r="U4" s="31"/>
      <c r="V4" s="31"/>
      <c r="W4" s="29"/>
      <c r="X4" s="31"/>
    </row>
    <row r="5" spans="1:25" ht="15.75" thickBot="1" x14ac:dyDescent="0.3">
      <c r="A5" t="s">
        <v>13</v>
      </c>
      <c r="B5" s="6" t="s">
        <v>11</v>
      </c>
      <c r="C5" s="9">
        <v>193623</v>
      </c>
      <c r="D5">
        <v>234</v>
      </c>
      <c r="E5" s="10">
        <f>SUM(C5+D5)</f>
        <v>193857</v>
      </c>
      <c r="H5" s="41" t="s">
        <v>16</v>
      </c>
      <c r="I5" s="42">
        <f>D6</f>
        <v>1102</v>
      </c>
      <c r="J5" s="42">
        <f>C5</f>
        <v>193623</v>
      </c>
      <c r="K5" s="42">
        <f>D5</f>
        <v>234</v>
      </c>
      <c r="L5" s="42">
        <f>C6</f>
        <v>1274</v>
      </c>
      <c r="M5" s="43">
        <f>(I5+J5)/(I5+J5+K5+L5)</f>
        <v>0.99231525788221142</v>
      </c>
      <c r="N5" s="44">
        <f>I5/(I5+K5)</f>
        <v>0.82485029940119758</v>
      </c>
      <c r="O5" s="44">
        <f>I5/(I5+L5)</f>
        <v>0.46380471380471383</v>
      </c>
      <c r="P5" s="44">
        <f>2*((N5*O5)/(N5+O5))</f>
        <v>0.59375</v>
      </c>
      <c r="Q5" s="45">
        <f>K5/(J5+K5)</f>
        <v>1.2070753184048036E-3</v>
      </c>
      <c r="R5" s="45">
        <f>J5/(J5+K5)</f>
        <v>0.9987929246815952</v>
      </c>
      <c r="S5" s="42">
        <v>0.89</v>
      </c>
      <c r="T5" s="19"/>
      <c r="U5" s="31"/>
      <c r="V5" s="31"/>
      <c r="W5" s="29"/>
      <c r="X5" s="31"/>
    </row>
    <row r="6" spans="1:25" ht="15.75" thickBot="1" x14ac:dyDescent="0.3">
      <c r="B6" s="6" t="s">
        <v>12</v>
      </c>
      <c r="C6">
        <v>1274</v>
      </c>
      <c r="D6" s="9">
        <v>1102</v>
      </c>
      <c r="E6" s="11">
        <f>SUM(C6+D6)</f>
        <v>2376</v>
      </c>
      <c r="H6" s="29"/>
      <c r="I6" s="31"/>
      <c r="J6" s="31"/>
      <c r="K6" s="31"/>
      <c r="L6" s="31"/>
      <c r="M6" s="31"/>
      <c r="N6" s="31"/>
      <c r="O6" s="46"/>
      <c r="P6" s="46"/>
      <c r="Q6" s="46"/>
      <c r="R6" s="46"/>
      <c r="S6" s="47"/>
      <c r="T6" s="19"/>
      <c r="U6" s="31"/>
      <c r="V6" s="31"/>
      <c r="W6" s="29"/>
      <c r="X6" s="31"/>
    </row>
    <row r="7" spans="1:25" ht="15.75" thickBot="1" x14ac:dyDescent="0.3">
      <c r="C7" s="12">
        <f>SUM(C5+C6)</f>
        <v>194897</v>
      </c>
      <c r="D7" s="13">
        <f>SUM(D5+D6)</f>
        <v>1336</v>
      </c>
      <c r="H7" s="29"/>
      <c r="I7" s="31"/>
      <c r="J7" s="31"/>
      <c r="K7" s="31"/>
      <c r="L7" s="31"/>
      <c r="M7" s="31"/>
      <c r="N7" s="31"/>
      <c r="O7" s="46"/>
      <c r="P7" s="46"/>
      <c r="Q7" s="46"/>
      <c r="R7" s="46"/>
      <c r="S7" s="47"/>
      <c r="T7" s="19"/>
      <c r="U7" s="31"/>
      <c r="V7" s="31"/>
      <c r="W7" s="29"/>
      <c r="X7" s="31"/>
    </row>
    <row r="8" spans="1:25" x14ac:dyDescent="0.25">
      <c r="H8" s="31"/>
      <c r="I8" s="31"/>
      <c r="J8" s="31"/>
      <c r="K8" s="31"/>
      <c r="L8" s="31"/>
      <c r="M8" s="31"/>
      <c r="N8" s="31"/>
      <c r="O8" s="31"/>
      <c r="P8" s="31"/>
      <c r="Q8" s="31"/>
      <c r="R8" s="31"/>
      <c r="S8" s="31"/>
      <c r="T8" s="19"/>
      <c r="U8" s="31"/>
      <c r="V8" s="31"/>
      <c r="W8" s="29"/>
      <c r="X8" s="31"/>
    </row>
    <row r="9" spans="1:25" x14ac:dyDescent="0.25">
      <c r="H9" s="31"/>
      <c r="I9" s="31"/>
      <c r="J9" s="31"/>
      <c r="K9" s="31"/>
      <c r="L9" s="31"/>
      <c r="M9" s="31"/>
      <c r="N9" s="31"/>
      <c r="O9" s="31"/>
      <c r="P9" s="31"/>
      <c r="Q9" s="31"/>
      <c r="R9" s="31"/>
      <c r="S9" s="31"/>
      <c r="T9" s="19"/>
      <c r="U9" s="31"/>
      <c r="V9" s="31"/>
      <c r="W9" s="29"/>
      <c r="X9" s="31"/>
    </row>
    <row r="10" spans="1:25" x14ac:dyDescent="0.25">
      <c r="H10" s="31"/>
      <c r="I10" s="31"/>
      <c r="J10" s="31"/>
      <c r="K10" s="31"/>
      <c r="L10" s="31"/>
      <c r="M10" s="31"/>
      <c r="N10" s="31"/>
      <c r="O10" s="31"/>
      <c r="P10" s="31"/>
      <c r="Q10" s="31"/>
      <c r="R10" s="31"/>
      <c r="S10" s="31"/>
      <c r="T10" s="19"/>
      <c r="U10" s="31"/>
      <c r="V10" s="31"/>
      <c r="W10" s="29"/>
      <c r="X10" s="31"/>
    </row>
    <row r="11" spans="1:25" x14ac:dyDescent="0.25">
      <c r="H11" s="31"/>
      <c r="I11" s="31"/>
      <c r="J11" s="31"/>
      <c r="K11" s="31"/>
      <c r="L11" s="31"/>
      <c r="M11" s="31"/>
      <c r="N11" s="31"/>
      <c r="O11" s="31"/>
      <c r="P11" s="31"/>
      <c r="Q11" s="31"/>
      <c r="R11" s="31"/>
      <c r="S11" s="31"/>
      <c r="T11" s="19"/>
      <c r="U11" s="31"/>
      <c r="V11" s="31"/>
      <c r="W11" s="29"/>
      <c r="X11" s="31"/>
    </row>
    <row r="12" spans="1:25" x14ac:dyDescent="0.25">
      <c r="A12" s="1" t="s">
        <v>20</v>
      </c>
      <c r="H12" s="31"/>
      <c r="I12" s="31"/>
      <c r="J12" s="31"/>
      <c r="K12" s="31"/>
      <c r="L12" s="31"/>
      <c r="M12" s="31"/>
      <c r="N12" s="31"/>
      <c r="O12" s="31"/>
      <c r="P12" s="31"/>
      <c r="Q12" s="31"/>
      <c r="R12" s="31"/>
      <c r="S12" s="31"/>
      <c r="T12" s="19"/>
      <c r="U12" s="31"/>
      <c r="V12" s="31"/>
      <c r="W12" s="31"/>
      <c r="X12" s="31"/>
    </row>
    <row r="13" spans="1:25" x14ac:dyDescent="0.25">
      <c r="A13" s="3"/>
      <c r="D13" t="s">
        <v>1</v>
      </c>
      <c r="H13" s="29"/>
      <c r="I13" s="29"/>
      <c r="J13" s="29"/>
      <c r="K13" s="29"/>
      <c r="L13" s="29"/>
      <c r="M13" s="29"/>
      <c r="N13" s="29"/>
      <c r="O13" s="29"/>
      <c r="P13" s="29"/>
      <c r="Q13" s="29"/>
      <c r="R13" s="29"/>
      <c r="S13" s="29"/>
      <c r="T13" s="19"/>
      <c r="U13" s="31"/>
      <c r="V13" s="31"/>
      <c r="W13" s="31"/>
      <c r="X13" s="31"/>
    </row>
    <row r="14" spans="1:25" ht="15.75" thickBot="1" x14ac:dyDescent="0.3">
      <c r="C14" s="6" t="s">
        <v>11</v>
      </c>
      <c r="D14" s="6" t="s">
        <v>12</v>
      </c>
      <c r="H14" s="4" t="s">
        <v>2</v>
      </c>
      <c r="I14" s="4" t="s">
        <v>3</v>
      </c>
      <c r="J14" s="4" t="s">
        <v>4</v>
      </c>
      <c r="K14" s="4" t="s">
        <v>5</v>
      </c>
      <c r="L14" s="4" t="s">
        <v>6</v>
      </c>
      <c r="M14" s="5" t="s">
        <v>7</v>
      </c>
      <c r="N14" s="4" t="s">
        <v>8</v>
      </c>
      <c r="O14" s="4" t="s">
        <v>9</v>
      </c>
      <c r="P14" s="4" t="s">
        <v>10</v>
      </c>
      <c r="Q14" s="4" t="s">
        <v>37</v>
      </c>
      <c r="R14" s="4" t="s">
        <v>18</v>
      </c>
      <c r="S14" s="4" t="s">
        <v>33</v>
      </c>
      <c r="T14" s="19"/>
      <c r="U14" s="31"/>
      <c r="V14" s="31"/>
      <c r="W14" s="29"/>
      <c r="X14" s="31"/>
    </row>
    <row r="15" spans="1:25" ht="15.75" thickBot="1" x14ac:dyDescent="0.3">
      <c r="A15" t="s">
        <v>13</v>
      </c>
      <c r="B15" s="6" t="s">
        <v>11</v>
      </c>
      <c r="C15" s="9">
        <v>187130</v>
      </c>
      <c r="D15">
        <v>6727</v>
      </c>
      <c r="E15" s="10">
        <f>SUM(C15+D15)</f>
        <v>193857</v>
      </c>
      <c r="H15" s="41" t="s">
        <v>16</v>
      </c>
      <c r="I15" s="42">
        <f>D16</f>
        <v>2324</v>
      </c>
      <c r="J15" s="42">
        <f>C15</f>
        <v>187130</v>
      </c>
      <c r="K15" s="42">
        <f>D15</f>
        <v>6727</v>
      </c>
      <c r="L15" s="42">
        <f>C16</f>
        <v>52</v>
      </c>
      <c r="M15" s="43">
        <f>(I15+J15)/(I15+J15+K15+L15)</f>
        <v>0.9654543323498086</v>
      </c>
      <c r="N15" s="44">
        <f>I15/(I15+K15)</f>
        <v>0.25676720804331016</v>
      </c>
      <c r="O15" s="44">
        <f>I15/(I15+L15)</f>
        <v>0.97811447811447816</v>
      </c>
      <c r="P15" s="44">
        <f>2*((N15*O15)/(N15+O15))</f>
        <v>0.40675592894022933</v>
      </c>
      <c r="Q15" s="45">
        <f>K15/(J15+K15)</f>
        <v>3.4700836183372281E-2</v>
      </c>
      <c r="R15" s="45">
        <f>J15/(J15+K15)</f>
        <v>0.96529916381662773</v>
      </c>
      <c r="S15" s="42">
        <v>1</v>
      </c>
      <c r="T15" s="19"/>
      <c r="U15" s="31"/>
      <c r="V15" s="31"/>
      <c r="W15" s="29"/>
      <c r="X15" s="31"/>
    </row>
    <row r="16" spans="1:25" ht="15.75" thickBot="1" x14ac:dyDescent="0.3">
      <c r="B16" s="6" t="s">
        <v>12</v>
      </c>
      <c r="C16">
        <v>52</v>
      </c>
      <c r="D16" s="9">
        <v>2324</v>
      </c>
      <c r="E16" s="11">
        <f>SUM(C16+D16)</f>
        <v>2376</v>
      </c>
      <c r="H16" s="29"/>
      <c r="I16" s="31"/>
      <c r="J16" s="31"/>
      <c r="K16" s="31"/>
      <c r="L16" s="31"/>
      <c r="M16" s="31"/>
      <c r="N16" s="31"/>
      <c r="O16" s="46"/>
      <c r="P16" s="46"/>
      <c r="Q16" s="46"/>
      <c r="R16" s="46"/>
      <c r="S16" s="47"/>
      <c r="T16" s="19"/>
      <c r="U16" s="31"/>
      <c r="V16" s="31"/>
      <c r="W16" s="29"/>
      <c r="X16" s="31"/>
    </row>
    <row r="17" spans="1:24" ht="15.75" thickBot="1" x14ac:dyDescent="0.3">
      <c r="C17" s="12">
        <f>SUM(C15+C16)</f>
        <v>187182</v>
      </c>
      <c r="D17" s="13">
        <f>SUM(D15+D16)</f>
        <v>9051</v>
      </c>
      <c r="H17" s="29"/>
      <c r="I17" s="31"/>
      <c r="J17" s="31"/>
      <c r="K17" s="31"/>
      <c r="L17" s="31"/>
      <c r="M17" s="31"/>
      <c r="N17" s="31"/>
      <c r="O17" s="46"/>
      <c r="P17" s="46"/>
      <c r="Q17" s="46"/>
      <c r="R17" s="46"/>
      <c r="S17" s="47"/>
      <c r="T17" s="19"/>
      <c r="U17" s="31"/>
      <c r="V17" s="31"/>
      <c r="W17" s="29"/>
      <c r="X17" s="31"/>
    </row>
    <row r="18" spans="1:24" x14ac:dyDescent="0.25">
      <c r="H18" s="31"/>
      <c r="I18" s="31"/>
      <c r="J18" s="31"/>
      <c r="K18" s="31"/>
      <c r="L18" s="31"/>
      <c r="M18" s="31"/>
      <c r="N18" s="31"/>
      <c r="O18" s="31"/>
      <c r="P18" s="31"/>
      <c r="Q18" s="31"/>
      <c r="R18" s="31"/>
      <c r="S18" s="31"/>
      <c r="T18" s="19"/>
      <c r="U18" s="31"/>
      <c r="V18" s="31"/>
      <c r="W18" s="29"/>
      <c r="X18" s="31"/>
    </row>
    <row r="19" spans="1:24" x14ac:dyDescent="0.25">
      <c r="H19" s="31"/>
      <c r="I19" s="31"/>
      <c r="J19" s="31"/>
      <c r="K19" s="31"/>
      <c r="L19" s="31"/>
      <c r="M19" s="31"/>
      <c r="N19" s="31"/>
      <c r="O19" s="31"/>
      <c r="P19" s="31"/>
      <c r="Q19" s="31"/>
      <c r="R19" s="31"/>
      <c r="S19" s="31"/>
      <c r="T19" s="19"/>
      <c r="U19" s="31"/>
      <c r="V19" s="31"/>
      <c r="W19" s="29"/>
      <c r="X19" s="31"/>
    </row>
    <row r="20" spans="1:24" x14ac:dyDescent="0.25">
      <c r="H20" s="31"/>
      <c r="I20" s="31"/>
      <c r="J20" s="31"/>
      <c r="K20" s="31"/>
      <c r="L20" s="31"/>
      <c r="M20" s="31"/>
      <c r="N20" s="31"/>
      <c r="O20" s="31"/>
      <c r="P20" s="31"/>
      <c r="Q20" s="31"/>
      <c r="R20" s="31"/>
      <c r="S20" s="31"/>
      <c r="T20" s="19"/>
      <c r="U20" s="31"/>
      <c r="V20" s="31"/>
      <c r="W20" s="29"/>
      <c r="X20" s="31"/>
    </row>
    <row r="21" spans="1:24" x14ac:dyDescent="0.25">
      <c r="H21" s="31"/>
      <c r="I21" s="31"/>
      <c r="J21" s="31"/>
      <c r="K21" s="31"/>
      <c r="L21" s="31"/>
      <c r="M21" s="31"/>
      <c r="N21" s="31"/>
      <c r="O21" s="31"/>
      <c r="P21" s="31"/>
      <c r="Q21" s="31"/>
      <c r="R21" s="31"/>
      <c r="S21" s="31"/>
      <c r="T21" s="19"/>
      <c r="U21" s="31"/>
      <c r="V21" s="31"/>
      <c r="W21" s="31"/>
      <c r="X21" s="31"/>
    </row>
    <row r="22" spans="1:24" x14ac:dyDescent="0.25">
      <c r="A22" s="1" t="s">
        <v>21</v>
      </c>
      <c r="H22" s="31"/>
      <c r="I22" s="31"/>
      <c r="J22" s="31"/>
      <c r="K22" s="31"/>
      <c r="L22" s="31"/>
      <c r="M22" s="31"/>
      <c r="N22" s="31"/>
      <c r="O22" s="31"/>
      <c r="P22" s="31"/>
      <c r="Q22" s="31"/>
      <c r="R22" s="31"/>
      <c r="S22" s="31"/>
      <c r="T22" s="19"/>
      <c r="U22" s="31"/>
      <c r="V22" s="31"/>
      <c r="W22" s="31"/>
      <c r="X22" s="31"/>
    </row>
    <row r="23" spans="1:24" x14ac:dyDescent="0.25">
      <c r="A23" s="3"/>
      <c r="D23" t="s">
        <v>1</v>
      </c>
      <c r="H23" s="29"/>
      <c r="I23" s="29"/>
      <c r="J23" s="29"/>
      <c r="K23" s="29"/>
      <c r="L23" s="29"/>
      <c r="M23" s="29"/>
      <c r="N23" s="29"/>
      <c r="O23" s="29"/>
      <c r="P23" s="29"/>
      <c r="Q23" s="29"/>
      <c r="R23" s="29"/>
      <c r="S23" s="29"/>
      <c r="T23" s="19"/>
      <c r="U23" s="31"/>
      <c r="V23" s="31"/>
      <c r="W23" s="31"/>
      <c r="X23" s="31"/>
    </row>
    <row r="24" spans="1:24" ht="15.75" thickBot="1" x14ac:dyDescent="0.3">
      <c r="C24" s="6" t="s">
        <v>11</v>
      </c>
      <c r="D24" s="6" t="s">
        <v>12</v>
      </c>
      <c r="H24" s="4" t="s">
        <v>2</v>
      </c>
      <c r="I24" s="4" t="s">
        <v>3</v>
      </c>
      <c r="J24" s="4" t="s">
        <v>4</v>
      </c>
      <c r="K24" s="4" t="s">
        <v>5</v>
      </c>
      <c r="L24" s="4" t="s">
        <v>6</v>
      </c>
      <c r="M24" s="5" t="s">
        <v>7</v>
      </c>
      <c r="N24" s="4" t="s">
        <v>8</v>
      </c>
      <c r="O24" s="4" t="s">
        <v>9</v>
      </c>
      <c r="P24" s="4" t="s">
        <v>10</v>
      </c>
      <c r="Q24" s="4" t="s">
        <v>37</v>
      </c>
      <c r="R24" s="4" t="s">
        <v>18</v>
      </c>
      <c r="S24" s="4" t="s">
        <v>33</v>
      </c>
      <c r="T24" s="19"/>
      <c r="U24" s="31"/>
      <c r="V24" s="31"/>
      <c r="W24" s="29"/>
      <c r="X24" s="31"/>
    </row>
    <row r="25" spans="1:24" ht="15.75" thickBot="1" x14ac:dyDescent="0.3">
      <c r="A25" t="s">
        <v>13</v>
      </c>
      <c r="B25" s="6" t="s">
        <v>11</v>
      </c>
      <c r="C25" s="9">
        <v>193632</v>
      </c>
      <c r="D25">
        <v>225</v>
      </c>
      <c r="E25" s="10">
        <f>SUM(C25+D25)</f>
        <v>193857</v>
      </c>
      <c r="H25" s="41" t="s">
        <v>16</v>
      </c>
      <c r="I25" s="42">
        <f>D26</f>
        <v>1783</v>
      </c>
      <c r="J25" s="42">
        <f>C25</f>
        <v>193632</v>
      </c>
      <c r="K25" s="42">
        <f>D25</f>
        <v>225</v>
      </c>
      <c r="L25" s="42">
        <f>C26</f>
        <v>593</v>
      </c>
      <c r="M25" s="43">
        <f>(I25+J25)/(I25+J25+K25+L25)</f>
        <v>0.99583148603955507</v>
      </c>
      <c r="N25" s="44">
        <f>I25/(I25+K25)</f>
        <v>0.88794820717131473</v>
      </c>
      <c r="O25" s="44">
        <f>I25/(I25+L25)</f>
        <v>0.75042087542087543</v>
      </c>
      <c r="P25" s="44">
        <f>2*((N25*O25)/(N25+O25))</f>
        <v>0.81341240875912413</v>
      </c>
      <c r="Q25" s="45">
        <f>K25/(J25+K25)</f>
        <v>1.1606493446200035E-3</v>
      </c>
      <c r="R25" s="45">
        <f>J25/(J25+K25)</f>
        <v>0.99883935065537999</v>
      </c>
      <c r="S25" s="42">
        <v>0.87</v>
      </c>
      <c r="T25" s="19"/>
      <c r="U25" s="31"/>
      <c r="V25" s="31"/>
      <c r="W25" s="29"/>
      <c r="X25" s="31"/>
    </row>
    <row r="26" spans="1:24" ht="15.75" thickBot="1" x14ac:dyDescent="0.3">
      <c r="B26" s="6" t="s">
        <v>12</v>
      </c>
      <c r="C26">
        <v>593</v>
      </c>
      <c r="D26" s="9">
        <v>1783</v>
      </c>
      <c r="E26" s="11">
        <f>SUM(C26+D26)</f>
        <v>2376</v>
      </c>
      <c r="H26" s="29"/>
      <c r="I26" s="31"/>
      <c r="J26" s="31"/>
      <c r="K26" s="31"/>
      <c r="L26" s="31"/>
      <c r="M26" s="31"/>
      <c r="N26" s="31"/>
      <c r="O26" s="46"/>
      <c r="P26" s="46"/>
      <c r="Q26" s="46"/>
      <c r="R26" s="46"/>
      <c r="S26" s="47"/>
      <c r="T26" s="19"/>
      <c r="U26" s="31"/>
      <c r="V26" s="31"/>
      <c r="W26" s="29"/>
      <c r="X26" s="31"/>
    </row>
    <row r="27" spans="1:24" ht="15.75" thickBot="1" x14ac:dyDescent="0.3">
      <c r="C27" s="12">
        <f>SUM(C25+C26)</f>
        <v>194225</v>
      </c>
      <c r="D27" s="13">
        <f>SUM(D25+D26)</f>
        <v>2008</v>
      </c>
      <c r="H27" s="29"/>
      <c r="I27" s="31"/>
      <c r="J27" s="31"/>
      <c r="K27" s="31"/>
      <c r="L27" s="31"/>
      <c r="M27" s="31"/>
      <c r="N27" s="31"/>
      <c r="O27" s="46"/>
      <c r="P27" s="46"/>
      <c r="Q27" s="46"/>
      <c r="R27" s="46"/>
      <c r="S27" s="47"/>
      <c r="T27" s="19"/>
      <c r="U27" s="31"/>
      <c r="V27" s="31"/>
      <c r="W27" s="29"/>
      <c r="X27" s="31"/>
    </row>
    <row r="28" spans="1:24" x14ac:dyDescent="0.25">
      <c r="H28" s="31"/>
      <c r="I28" s="31"/>
      <c r="J28" s="31"/>
      <c r="K28" s="31"/>
      <c r="L28" s="31"/>
      <c r="M28" s="31"/>
      <c r="N28" s="31"/>
      <c r="O28" s="31"/>
      <c r="P28" s="31"/>
      <c r="Q28" s="31"/>
      <c r="R28" s="31"/>
      <c r="S28" s="31"/>
      <c r="T28" s="19"/>
      <c r="U28" s="31"/>
      <c r="V28" s="31"/>
      <c r="W28" s="29"/>
      <c r="X28" s="31"/>
    </row>
    <row r="29" spans="1:24" x14ac:dyDescent="0.25">
      <c r="H29" s="31"/>
      <c r="I29" s="31"/>
      <c r="J29" s="31"/>
      <c r="K29" s="31"/>
      <c r="L29" s="31"/>
      <c r="M29" s="31"/>
      <c r="N29" s="31"/>
      <c r="O29" s="31"/>
      <c r="P29" s="31"/>
      <c r="Q29" s="31"/>
      <c r="R29" s="31"/>
      <c r="S29" s="31"/>
      <c r="T29" s="19"/>
      <c r="U29" s="31"/>
      <c r="V29" s="31"/>
      <c r="W29" s="29"/>
      <c r="X29" s="31"/>
    </row>
    <row r="30" spans="1:24" x14ac:dyDescent="0.25">
      <c r="H30" s="31"/>
      <c r="I30" s="31"/>
      <c r="J30" s="31"/>
      <c r="K30" s="31"/>
      <c r="L30" s="31"/>
      <c r="M30" s="31"/>
      <c r="N30" s="31"/>
      <c r="O30" s="31"/>
      <c r="P30" s="31"/>
      <c r="Q30" s="31"/>
      <c r="R30" s="31"/>
      <c r="S30" s="31"/>
      <c r="T30" s="19"/>
      <c r="U30" s="31"/>
      <c r="V30" s="31"/>
      <c r="W30" s="29"/>
      <c r="X30" s="31"/>
    </row>
    <row r="31" spans="1:24" x14ac:dyDescent="0.25">
      <c r="A31" s="1" t="s">
        <v>23</v>
      </c>
      <c r="H31" s="31"/>
      <c r="I31" s="31"/>
      <c r="J31" s="31"/>
      <c r="K31" s="31"/>
      <c r="L31" s="31"/>
      <c r="M31" s="31"/>
      <c r="N31" s="31"/>
      <c r="O31" s="31"/>
      <c r="P31" s="31"/>
      <c r="Q31" s="31"/>
      <c r="R31" s="31"/>
      <c r="S31" s="31"/>
      <c r="T31" s="19"/>
      <c r="U31" s="31"/>
      <c r="V31" s="31"/>
      <c r="W31" s="31"/>
      <c r="X31" s="31"/>
    </row>
    <row r="32" spans="1:24" x14ac:dyDescent="0.25">
      <c r="A32" s="3"/>
      <c r="D32" t="s">
        <v>1</v>
      </c>
      <c r="H32" s="29"/>
      <c r="I32" s="29"/>
      <c r="J32" s="29"/>
      <c r="K32" s="29"/>
      <c r="L32" s="29"/>
      <c r="M32" s="29"/>
      <c r="N32" s="29"/>
      <c r="O32" s="29"/>
      <c r="P32" s="29"/>
      <c r="Q32" s="29"/>
      <c r="R32" s="29"/>
      <c r="S32" s="29"/>
      <c r="T32" s="19"/>
      <c r="U32" s="31"/>
      <c r="V32" s="31"/>
      <c r="W32" s="31"/>
      <c r="X32" s="31"/>
    </row>
    <row r="33" spans="1:24" ht="15.75" thickBot="1" x14ac:dyDescent="0.3">
      <c r="C33" s="6" t="s">
        <v>11</v>
      </c>
      <c r="D33" s="6" t="s">
        <v>12</v>
      </c>
      <c r="H33" s="4" t="s">
        <v>2</v>
      </c>
      <c r="I33" s="4" t="s">
        <v>3</v>
      </c>
      <c r="J33" s="4" t="s">
        <v>4</v>
      </c>
      <c r="K33" s="4" t="s">
        <v>5</v>
      </c>
      <c r="L33" s="4" t="s">
        <v>6</v>
      </c>
      <c r="M33" s="5" t="s">
        <v>7</v>
      </c>
      <c r="N33" s="4" t="s">
        <v>8</v>
      </c>
      <c r="O33" s="4" t="s">
        <v>9</v>
      </c>
      <c r="P33" s="4" t="s">
        <v>10</v>
      </c>
      <c r="Q33" s="4" t="s">
        <v>37</v>
      </c>
      <c r="R33" s="4" t="s">
        <v>18</v>
      </c>
      <c r="S33" s="4" t="s">
        <v>33</v>
      </c>
      <c r="T33" s="19"/>
      <c r="U33" s="31"/>
      <c r="V33" s="31"/>
      <c r="W33" s="29"/>
      <c r="X33" s="31"/>
    </row>
    <row r="34" spans="1:24" ht="15.75" thickBot="1" x14ac:dyDescent="0.3">
      <c r="A34" t="s">
        <v>13</v>
      </c>
      <c r="B34" s="6" t="s">
        <v>11</v>
      </c>
      <c r="C34" s="9">
        <v>190660</v>
      </c>
      <c r="D34">
        <v>3197</v>
      </c>
      <c r="E34" s="10">
        <f>SUM(C34+D34)</f>
        <v>193857</v>
      </c>
      <c r="H34" s="41" t="s">
        <v>16</v>
      </c>
      <c r="I34" s="42">
        <f>D35</f>
        <v>2253</v>
      </c>
      <c r="J34" s="42">
        <f>C34</f>
        <v>190660</v>
      </c>
      <c r="K34" s="42">
        <f>D34</f>
        <v>3197</v>
      </c>
      <c r="L34" s="42">
        <f>C35</f>
        <v>123</v>
      </c>
      <c r="M34" s="43">
        <f>(I34+J34)/(I34+J34+K34+L34)</f>
        <v>0.98308133698205702</v>
      </c>
      <c r="N34" s="44">
        <f>I34/(I34+K34)</f>
        <v>0.41339449541284401</v>
      </c>
      <c r="O34" s="44">
        <f>I34/(I34+L34)</f>
        <v>0.9482323232323232</v>
      </c>
      <c r="P34" s="44">
        <f>2*((N34*O34)/(N34+O34))</f>
        <v>0.57577306414515705</v>
      </c>
      <c r="Q34" s="45">
        <f>K34/(J34+K34)</f>
        <v>1.6491537576667336E-2</v>
      </c>
      <c r="R34" s="45">
        <f>J34/(J34+K34)</f>
        <v>0.98350846242333267</v>
      </c>
      <c r="S34" s="42">
        <v>1</v>
      </c>
      <c r="T34" s="19"/>
      <c r="U34" s="31"/>
      <c r="V34" s="31"/>
      <c r="W34" s="29"/>
      <c r="X34" s="31"/>
    </row>
    <row r="35" spans="1:24" ht="15.75" thickBot="1" x14ac:dyDescent="0.3">
      <c r="B35" s="6" t="s">
        <v>12</v>
      </c>
      <c r="C35">
        <v>123</v>
      </c>
      <c r="D35" s="9">
        <v>2253</v>
      </c>
      <c r="E35" s="11">
        <f>SUM(C35+D35)</f>
        <v>2376</v>
      </c>
      <c r="H35" s="29"/>
      <c r="I35" s="31"/>
      <c r="J35" s="31"/>
      <c r="K35" s="31"/>
      <c r="L35" s="31"/>
      <c r="M35" s="31"/>
      <c r="N35" s="31"/>
      <c r="O35" s="46"/>
      <c r="P35" s="46"/>
      <c r="Q35" s="46"/>
      <c r="R35" s="46"/>
      <c r="S35" s="47"/>
      <c r="T35" s="19"/>
      <c r="U35" s="31"/>
      <c r="V35" s="31"/>
      <c r="W35" s="29"/>
      <c r="X35" s="31"/>
    </row>
    <row r="36" spans="1:24" ht="15.75" thickBot="1" x14ac:dyDescent="0.3">
      <c r="C36" s="12">
        <f>SUM(C34+C35)</f>
        <v>190783</v>
      </c>
      <c r="D36" s="13">
        <f>SUM(D34+D35)</f>
        <v>5450</v>
      </c>
      <c r="H36" s="29"/>
      <c r="I36" s="31"/>
      <c r="J36" s="31"/>
      <c r="K36" s="31"/>
      <c r="L36" s="31"/>
      <c r="M36" s="31"/>
      <c r="N36" s="31"/>
      <c r="O36" s="46"/>
      <c r="P36" s="46"/>
      <c r="Q36" s="46"/>
      <c r="R36" s="46"/>
      <c r="S36" s="47"/>
      <c r="T36" s="19"/>
      <c r="U36" s="31"/>
      <c r="V36" s="31"/>
      <c r="W36" s="29"/>
      <c r="X36" s="31"/>
    </row>
    <row r="37" spans="1:24" x14ac:dyDescent="0.25">
      <c r="H37" s="31"/>
      <c r="I37" s="31"/>
      <c r="J37" s="31"/>
      <c r="K37" s="31"/>
      <c r="L37" s="31"/>
      <c r="M37" s="31"/>
      <c r="N37" s="31"/>
      <c r="O37" s="31"/>
      <c r="P37" s="31"/>
      <c r="Q37" s="31"/>
      <c r="R37" s="31"/>
      <c r="S37" s="31"/>
      <c r="T37" s="19"/>
      <c r="U37" s="31"/>
      <c r="V37" s="31"/>
      <c r="W37" s="29"/>
      <c r="X37" s="31"/>
    </row>
    <row r="38" spans="1:24" x14ac:dyDescent="0.25">
      <c r="H38" s="31"/>
      <c r="I38" s="31"/>
      <c r="J38" s="31"/>
      <c r="K38" s="31"/>
      <c r="L38" s="31"/>
      <c r="M38" s="31"/>
      <c r="N38" s="31"/>
      <c r="O38" s="31"/>
      <c r="P38" s="31"/>
      <c r="Q38" s="31"/>
      <c r="R38" s="31"/>
      <c r="S38" s="31"/>
      <c r="T38" s="19"/>
      <c r="U38" s="31"/>
      <c r="V38" s="31"/>
      <c r="W38" s="31"/>
      <c r="X38" s="31"/>
    </row>
    <row r="39" spans="1:24" x14ac:dyDescent="0.25">
      <c r="H39" s="31"/>
      <c r="I39" s="31"/>
      <c r="J39" s="31"/>
      <c r="K39" s="31"/>
      <c r="L39" s="31"/>
      <c r="M39" s="31"/>
      <c r="N39" s="31"/>
      <c r="O39" s="31"/>
      <c r="P39" s="31"/>
      <c r="Q39" s="31"/>
      <c r="R39" s="31"/>
      <c r="S39" s="31"/>
      <c r="T39" s="19"/>
      <c r="U39" s="31"/>
      <c r="V39" s="31"/>
      <c r="W39" s="29"/>
      <c r="X39" s="31"/>
    </row>
    <row r="40" spans="1:24" x14ac:dyDescent="0.25">
      <c r="A40" s="1" t="s">
        <v>22</v>
      </c>
      <c r="H40" s="31"/>
      <c r="I40" s="31"/>
      <c r="J40" s="31"/>
      <c r="K40" s="31"/>
      <c r="L40" s="31"/>
      <c r="M40" s="31"/>
      <c r="N40" s="31"/>
      <c r="O40" s="31"/>
      <c r="P40" s="31"/>
      <c r="Q40" s="31"/>
      <c r="R40" s="31"/>
      <c r="S40" s="31"/>
      <c r="T40" s="19"/>
      <c r="U40" s="31"/>
      <c r="V40" s="31"/>
      <c r="W40" s="29"/>
      <c r="X40" s="31"/>
    </row>
    <row r="41" spans="1:24" x14ac:dyDescent="0.25">
      <c r="A41" s="3"/>
      <c r="D41" t="s">
        <v>1</v>
      </c>
      <c r="H41" s="29"/>
      <c r="I41" s="29"/>
      <c r="J41" s="29"/>
      <c r="K41" s="29"/>
      <c r="L41" s="29"/>
      <c r="M41" s="29"/>
      <c r="N41" s="29"/>
      <c r="O41" s="29"/>
      <c r="P41" s="29"/>
      <c r="Q41" s="29"/>
      <c r="R41" s="29"/>
      <c r="S41" s="29"/>
      <c r="T41" s="19"/>
      <c r="U41" s="31"/>
      <c r="V41" s="31"/>
      <c r="W41" s="29"/>
      <c r="X41" s="31"/>
    </row>
    <row r="42" spans="1:24" ht="15.75" thickBot="1" x14ac:dyDescent="0.3">
      <c r="C42" s="6" t="s">
        <v>11</v>
      </c>
      <c r="D42" s="6" t="s">
        <v>12</v>
      </c>
      <c r="H42" s="4" t="s">
        <v>2</v>
      </c>
      <c r="I42" s="4" t="s">
        <v>3</v>
      </c>
      <c r="J42" s="4" t="s">
        <v>4</v>
      </c>
      <c r="K42" s="4" t="s">
        <v>5</v>
      </c>
      <c r="L42" s="4" t="s">
        <v>6</v>
      </c>
      <c r="M42" s="5" t="s">
        <v>7</v>
      </c>
      <c r="N42" s="4" t="s">
        <v>8</v>
      </c>
      <c r="O42" s="4" t="s">
        <v>9</v>
      </c>
      <c r="P42" s="4" t="s">
        <v>10</v>
      </c>
      <c r="Q42" s="4" t="s">
        <v>37</v>
      </c>
      <c r="R42" s="4" t="s">
        <v>18</v>
      </c>
      <c r="S42" s="4" t="s">
        <v>33</v>
      </c>
      <c r="T42" s="19"/>
      <c r="U42" s="31"/>
      <c r="V42" s="31"/>
      <c r="W42" s="29"/>
      <c r="X42" s="31"/>
    </row>
    <row r="43" spans="1:24" ht="15.75" thickBot="1" x14ac:dyDescent="0.3">
      <c r="A43" t="s">
        <v>13</v>
      </c>
      <c r="B43" s="6" t="s">
        <v>11</v>
      </c>
      <c r="C43" s="9">
        <v>190844</v>
      </c>
      <c r="D43">
        <v>3013</v>
      </c>
      <c r="E43" s="10">
        <f>SUM(C43+D43)</f>
        <v>193857</v>
      </c>
      <c r="H43" s="41" t="s">
        <v>16</v>
      </c>
      <c r="I43" s="42">
        <f>D44</f>
        <v>2251</v>
      </c>
      <c r="J43" s="42">
        <f>C43</f>
        <v>190844</v>
      </c>
      <c r="K43" s="42">
        <f>D43</f>
        <v>3013</v>
      </c>
      <c r="L43" s="42">
        <f>C44</f>
        <v>125</v>
      </c>
      <c r="M43" s="43">
        <f>(I43+J43)/(I43+J43+K43+L43)</f>
        <v>0.98400880585834183</v>
      </c>
      <c r="N43" s="44">
        <f>I43/(I43+K43)</f>
        <v>0.42762158054711247</v>
      </c>
      <c r="O43" s="44">
        <f>I43/(I43+L43)</f>
        <v>0.94739057239057234</v>
      </c>
      <c r="P43" s="44">
        <f>2*((N43*O43)/(N43+O43))</f>
        <v>0.58926701570680629</v>
      </c>
      <c r="Q43" s="45">
        <f>K43/(J43+K43)</f>
        <v>1.5542384334844757E-2</v>
      </c>
      <c r="R43" s="45">
        <f>J43/(J43+K43)</f>
        <v>0.98445761566515522</v>
      </c>
      <c r="S43" s="42">
        <v>1</v>
      </c>
      <c r="T43" s="19"/>
      <c r="U43" s="31"/>
      <c r="V43" s="31"/>
      <c r="W43" s="29"/>
      <c r="X43" s="31"/>
    </row>
    <row r="44" spans="1:24" ht="15.75" thickBot="1" x14ac:dyDescent="0.3">
      <c r="B44" s="6" t="s">
        <v>12</v>
      </c>
      <c r="C44">
        <v>125</v>
      </c>
      <c r="D44" s="9">
        <v>2251</v>
      </c>
      <c r="E44" s="11">
        <f>SUM(C44+D44)</f>
        <v>2376</v>
      </c>
      <c r="H44" s="29"/>
      <c r="I44" s="31"/>
      <c r="J44" s="31"/>
      <c r="K44" s="31"/>
      <c r="L44" s="31"/>
      <c r="M44" s="31"/>
      <c r="N44" s="31"/>
      <c r="O44" s="46"/>
      <c r="P44" s="46"/>
      <c r="Q44" s="46"/>
      <c r="R44" s="46"/>
      <c r="S44" s="47"/>
      <c r="T44" s="19"/>
      <c r="U44" s="31"/>
      <c r="V44" s="31"/>
      <c r="W44" s="29"/>
      <c r="X44" s="31"/>
    </row>
    <row r="45" spans="1:24" ht="15.75" thickBot="1" x14ac:dyDescent="0.3">
      <c r="C45" s="12">
        <f>SUM(C43+C44)</f>
        <v>190969</v>
      </c>
      <c r="D45" s="13">
        <f>SUM(D43+D44)</f>
        <v>5264</v>
      </c>
      <c r="H45" s="29"/>
      <c r="I45" s="31"/>
      <c r="J45" s="31"/>
      <c r="K45" s="31"/>
      <c r="L45" s="31"/>
      <c r="M45" s="31"/>
      <c r="N45" s="31"/>
      <c r="O45" s="46"/>
      <c r="P45" s="46"/>
      <c r="Q45" s="46"/>
      <c r="R45" s="46"/>
      <c r="S45" s="47"/>
      <c r="T45" s="19"/>
      <c r="U45" s="31"/>
      <c r="V45" s="31"/>
      <c r="W45" s="29"/>
      <c r="X45" s="31"/>
    </row>
    <row r="46" spans="1:24" x14ac:dyDescent="0.25">
      <c r="H46" s="31"/>
      <c r="I46" s="31"/>
      <c r="J46" s="31"/>
      <c r="K46" s="31"/>
      <c r="L46" s="31"/>
      <c r="M46" s="31"/>
      <c r="N46" s="31"/>
      <c r="O46" s="31"/>
      <c r="P46" s="31"/>
      <c r="Q46" s="31"/>
      <c r="R46" s="31"/>
      <c r="S46" s="31"/>
      <c r="T46" s="19"/>
      <c r="U46" s="31"/>
      <c r="V46" s="31"/>
      <c r="W46" s="29"/>
      <c r="X46" s="31"/>
    </row>
    <row r="47" spans="1:24" x14ac:dyDescent="0.25">
      <c r="H47" s="31"/>
      <c r="I47" s="31"/>
      <c r="J47" s="31"/>
      <c r="K47" s="31"/>
      <c r="L47" s="31"/>
      <c r="M47" s="31"/>
      <c r="N47" s="31"/>
      <c r="O47" s="31"/>
      <c r="P47" s="31"/>
      <c r="Q47" s="31"/>
      <c r="R47" s="31"/>
      <c r="S47" s="31"/>
      <c r="T47" s="19"/>
      <c r="U47" s="31"/>
      <c r="V47" s="31"/>
      <c r="W47" s="31"/>
      <c r="X47" s="31"/>
    </row>
    <row r="48" spans="1:24" x14ac:dyDescent="0.25">
      <c r="H48" s="31"/>
      <c r="I48" s="31"/>
      <c r="J48" s="31"/>
      <c r="K48" s="31"/>
      <c r="L48" s="31"/>
      <c r="M48" s="31"/>
      <c r="N48" s="31"/>
      <c r="O48" s="31"/>
      <c r="P48" s="31"/>
      <c r="Q48" s="31"/>
      <c r="R48" s="31"/>
      <c r="S48" s="31"/>
      <c r="T48" s="31"/>
      <c r="U48" s="31"/>
      <c r="V48" s="31"/>
      <c r="W48" s="31"/>
      <c r="X48" s="31"/>
    </row>
    <row r="49" spans="20:24" x14ac:dyDescent="0.25">
      <c r="T49" s="31"/>
      <c r="U49" s="31"/>
      <c r="V49" s="31"/>
      <c r="W49" s="29"/>
      <c r="X49" s="31"/>
    </row>
    <row r="50" spans="20:24" x14ac:dyDescent="0.25">
      <c r="T50" s="31"/>
      <c r="U50" s="31"/>
      <c r="V50" s="31"/>
      <c r="W50" s="29"/>
      <c r="X50" s="31"/>
    </row>
    <row r="51" spans="20:24" x14ac:dyDescent="0.25">
      <c r="T51" s="31"/>
      <c r="U51" s="31"/>
      <c r="V51" s="31"/>
      <c r="W51" s="29"/>
      <c r="X51" s="31"/>
    </row>
    <row r="52" spans="20:24" x14ac:dyDescent="0.25">
      <c r="T52" s="31"/>
      <c r="U52" s="31"/>
      <c r="V52" s="31"/>
      <c r="W52" s="29"/>
      <c r="X52" s="31"/>
    </row>
    <row r="53" spans="20:24" x14ac:dyDescent="0.25">
      <c r="T53" s="31"/>
      <c r="U53" s="31"/>
      <c r="V53" s="31"/>
      <c r="W53" s="29"/>
      <c r="X53" s="31"/>
    </row>
    <row r="54" spans="20:24" x14ac:dyDescent="0.25">
      <c r="T54" s="31"/>
      <c r="U54" s="31"/>
      <c r="V54" s="31"/>
      <c r="W54" s="29"/>
      <c r="X54" s="31"/>
    </row>
    <row r="55" spans="20:24" x14ac:dyDescent="0.25">
      <c r="T55" s="31"/>
      <c r="U55" s="31"/>
      <c r="V55" s="31"/>
      <c r="W55" s="29"/>
      <c r="X55" s="31"/>
    </row>
    <row r="56" spans="20:24" x14ac:dyDescent="0.25">
      <c r="T56" s="31"/>
      <c r="U56" s="31"/>
      <c r="V56" s="31"/>
      <c r="W56" s="31"/>
      <c r="X56" s="31"/>
    </row>
    <row r="57" spans="20:24" x14ac:dyDescent="0.25">
      <c r="T57" s="31"/>
      <c r="U57" s="31"/>
      <c r="V57" s="31"/>
      <c r="W57" s="31"/>
      <c r="X57" s="31"/>
    </row>
    <row r="58" spans="20:24" x14ac:dyDescent="0.25">
      <c r="T58" s="31"/>
      <c r="U58" s="31"/>
      <c r="V58" s="31"/>
      <c r="W58" s="31"/>
      <c r="X58" s="31"/>
    </row>
    <row r="59" spans="20:24" x14ac:dyDescent="0.25">
      <c r="T59" s="31"/>
      <c r="U59" s="31"/>
      <c r="V59" s="31"/>
      <c r="W59" s="29"/>
      <c r="X59" s="31"/>
    </row>
    <row r="60" spans="20:24" x14ac:dyDescent="0.25">
      <c r="T60" s="31"/>
      <c r="U60" s="31"/>
      <c r="V60" s="31"/>
      <c r="W60" s="29"/>
      <c r="X60" s="31"/>
    </row>
    <row r="61" spans="20:24" x14ac:dyDescent="0.25">
      <c r="T61" s="31"/>
      <c r="U61" s="31"/>
      <c r="V61" s="31"/>
      <c r="W61" s="29"/>
      <c r="X61" s="31"/>
    </row>
    <row r="62" spans="20:24" x14ac:dyDescent="0.25">
      <c r="T62" s="31"/>
      <c r="U62" s="31"/>
      <c r="V62" s="31"/>
      <c r="W62" s="29"/>
      <c r="X62" s="31"/>
    </row>
    <row r="63" spans="20:24" x14ac:dyDescent="0.25">
      <c r="T63" s="31"/>
      <c r="U63" s="31"/>
      <c r="V63" s="31"/>
      <c r="W63" s="29"/>
      <c r="X63" s="31"/>
    </row>
    <row r="64" spans="20:24" x14ac:dyDescent="0.25">
      <c r="T64" s="31"/>
      <c r="U64" s="31"/>
      <c r="V64" s="31"/>
      <c r="W64" s="29"/>
      <c r="X64" s="31"/>
    </row>
    <row r="65" spans="20:24" x14ac:dyDescent="0.25">
      <c r="T65" s="31"/>
      <c r="U65" s="31"/>
      <c r="V65" s="31"/>
      <c r="W65" s="29"/>
      <c r="X65" s="31"/>
    </row>
  </sheetData>
  <mergeCells count="1">
    <mergeCell ref="A1:X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362C-42F3-41F0-A656-3E16D55E09A3}">
  <dimension ref="A1:Y65"/>
  <sheetViews>
    <sheetView topLeftCell="A17" workbookViewId="0">
      <selection activeCell="M43" sqref="M43"/>
    </sheetView>
  </sheetViews>
  <sheetFormatPr defaultRowHeight="15" x14ac:dyDescent="0.25"/>
  <cols>
    <col min="2" max="3" width="10.140625" bestFit="1" customWidth="1"/>
    <col min="4" max="4" width="9.5703125" bestFit="1" customWidth="1"/>
    <col min="16" max="16" width="8.5703125" bestFit="1" customWidth="1"/>
    <col min="17" max="18" width="12" bestFit="1" customWidth="1"/>
    <col min="19" max="19" width="13.28515625" bestFit="1" customWidth="1"/>
  </cols>
  <sheetData>
    <row r="1" spans="1:25" x14ac:dyDescent="0.25">
      <c r="A1" s="87" t="s">
        <v>24</v>
      </c>
      <c r="B1" s="87"/>
      <c r="C1" s="87"/>
      <c r="D1" s="87"/>
      <c r="E1" s="87"/>
      <c r="F1" s="87"/>
      <c r="G1" s="87"/>
      <c r="H1" s="87"/>
      <c r="I1" s="87"/>
      <c r="J1" s="87"/>
      <c r="K1" s="87"/>
      <c r="L1" s="87"/>
      <c r="M1" s="87"/>
      <c r="N1" s="87"/>
      <c r="O1" s="87"/>
      <c r="P1" s="87"/>
      <c r="Q1" s="87"/>
      <c r="R1" s="87"/>
      <c r="S1" s="87"/>
      <c r="T1" s="87"/>
      <c r="U1" s="87"/>
      <c r="V1" s="87"/>
      <c r="W1" s="87"/>
      <c r="X1" s="87"/>
    </row>
    <row r="2" spans="1:25" x14ac:dyDescent="0.25">
      <c r="A2" s="1" t="s">
        <v>19</v>
      </c>
      <c r="B2" s="2"/>
      <c r="C2" s="2"/>
      <c r="D2" s="2"/>
      <c r="E2" s="2"/>
      <c r="F2" s="2"/>
      <c r="G2" s="2"/>
      <c r="H2" s="2"/>
      <c r="I2" s="2"/>
      <c r="J2" s="2"/>
      <c r="K2" s="2"/>
      <c r="L2" s="2"/>
      <c r="M2" s="2"/>
      <c r="N2" s="2"/>
      <c r="O2" s="2"/>
      <c r="P2" s="2"/>
      <c r="Q2" s="2"/>
      <c r="R2" s="2"/>
      <c r="S2" s="2"/>
      <c r="T2" s="2"/>
      <c r="U2" s="2"/>
      <c r="V2" s="2"/>
      <c r="W2" s="2"/>
      <c r="X2" s="2"/>
      <c r="Y2" s="2"/>
    </row>
    <row r="3" spans="1:25" x14ac:dyDescent="0.25">
      <c r="A3" s="3"/>
      <c r="D3" t="s">
        <v>1</v>
      </c>
      <c r="H3" s="22"/>
      <c r="I3" s="22"/>
      <c r="J3" s="22"/>
      <c r="K3" s="22"/>
      <c r="L3" s="22"/>
      <c r="M3" s="22"/>
      <c r="N3" s="22"/>
      <c r="O3" s="22"/>
      <c r="P3" s="22"/>
      <c r="Q3" s="22"/>
      <c r="R3" s="22"/>
      <c r="S3" s="22"/>
      <c r="T3" s="19"/>
      <c r="U3" s="19"/>
      <c r="V3" s="19"/>
      <c r="W3" s="19"/>
      <c r="X3" s="19"/>
      <c r="Y3" s="19"/>
    </row>
    <row r="4" spans="1:25" ht="15.75" thickBot="1" x14ac:dyDescent="0.3">
      <c r="C4" s="6" t="s">
        <v>11</v>
      </c>
      <c r="D4" s="6" t="s">
        <v>12</v>
      </c>
      <c r="H4" s="4" t="s">
        <v>2</v>
      </c>
      <c r="I4" s="4" t="s">
        <v>3</v>
      </c>
      <c r="J4" s="4" t="s">
        <v>4</v>
      </c>
      <c r="K4" s="4" t="s">
        <v>5</v>
      </c>
      <c r="L4" s="4" t="s">
        <v>6</v>
      </c>
      <c r="M4" s="5" t="s">
        <v>7</v>
      </c>
      <c r="N4" s="4" t="s">
        <v>8</v>
      </c>
      <c r="O4" s="4" t="s">
        <v>9</v>
      </c>
      <c r="P4" s="4" t="s">
        <v>10</v>
      </c>
      <c r="Q4" s="4" t="s">
        <v>37</v>
      </c>
      <c r="R4" s="4" t="s">
        <v>18</v>
      </c>
      <c r="S4" s="4" t="s">
        <v>33</v>
      </c>
      <c r="T4" s="19"/>
      <c r="U4" s="19"/>
      <c r="V4" s="19"/>
      <c r="W4" s="22"/>
      <c r="X4" s="19"/>
      <c r="Y4" s="19"/>
    </row>
    <row r="5" spans="1:25" ht="15.75" thickBot="1" x14ac:dyDescent="0.3">
      <c r="A5" t="s">
        <v>13</v>
      </c>
      <c r="B5" s="6" t="s">
        <v>11</v>
      </c>
      <c r="C5" s="9">
        <v>293361</v>
      </c>
      <c r="D5">
        <v>361</v>
      </c>
      <c r="E5" s="10">
        <f>SUM(C5+D5)</f>
        <v>293722</v>
      </c>
      <c r="H5" s="41" t="s">
        <v>16</v>
      </c>
      <c r="I5" s="42">
        <f>D6</f>
        <v>1472</v>
      </c>
      <c r="J5" s="42">
        <f>C5</f>
        <v>293361</v>
      </c>
      <c r="K5" s="42">
        <f>D5</f>
        <v>361</v>
      </c>
      <c r="L5" s="42">
        <f>C6</f>
        <v>2128</v>
      </c>
      <c r="M5" s="43">
        <f>(I5+J5)/(I5+J5+K5+L5)</f>
        <v>0.99162860467775682</v>
      </c>
      <c r="N5" s="44">
        <f>I5/(I5+K5)</f>
        <v>0.80305510092744137</v>
      </c>
      <c r="O5" s="44">
        <f>I5/(I5+L5)</f>
        <v>0.40888888888888891</v>
      </c>
      <c r="P5" s="44">
        <f>2*((N5*O5)/(N5+O5))</f>
        <v>0.54187373458494392</v>
      </c>
      <c r="Q5" s="45">
        <f>K5/(J5+K5)</f>
        <v>1.2290533225294666E-3</v>
      </c>
      <c r="R5" s="45">
        <f>J5/(J5+K5)</f>
        <v>0.99877094667747057</v>
      </c>
      <c r="S5" s="42">
        <v>0.88</v>
      </c>
      <c r="T5" s="19"/>
      <c r="U5" s="19"/>
      <c r="V5" s="19"/>
      <c r="W5" s="22"/>
      <c r="X5" s="19"/>
      <c r="Y5" s="19"/>
    </row>
    <row r="6" spans="1:25" ht="15.75" thickBot="1" x14ac:dyDescent="0.3">
      <c r="B6" s="6" t="s">
        <v>12</v>
      </c>
      <c r="C6">
        <v>2128</v>
      </c>
      <c r="D6" s="9">
        <v>1472</v>
      </c>
      <c r="E6" s="11">
        <f>SUM(C6+D6)</f>
        <v>3600</v>
      </c>
      <c r="H6" s="22"/>
      <c r="I6" s="19"/>
      <c r="J6" s="19"/>
      <c r="K6" s="19"/>
      <c r="L6" s="19"/>
      <c r="M6" s="19"/>
      <c r="N6" s="19"/>
      <c r="O6" s="23"/>
      <c r="P6" s="23"/>
      <c r="Q6" s="23"/>
      <c r="R6" s="23"/>
      <c r="S6" s="24"/>
      <c r="T6" s="19"/>
      <c r="U6" s="19"/>
      <c r="V6" s="19"/>
      <c r="W6" s="22"/>
      <c r="X6" s="19"/>
      <c r="Y6" s="19"/>
    </row>
    <row r="7" spans="1:25" ht="15.75" thickBot="1" x14ac:dyDescent="0.3">
      <c r="C7" s="12">
        <f>SUM(C5+C6)</f>
        <v>295489</v>
      </c>
      <c r="D7" s="13">
        <f>SUM(D5+D6)</f>
        <v>1833</v>
      </c>
      <c r="H7" s="22"/>
      <c r="I7" s="19"/>
      <c r="J7" s="19"/>
      <c r="K7" s="19"/>
      <c r="L7" s="19"/>
      <c r="M7" s="19"/>
      <c r="N7" s="19"/>
      <c r="O7" s="23"/>
      <c r="P7" s="23"/>
      <c r="Q7" s="23"/>
      <c r="R7" s="23"/>
      <c r="S7" s="24"/>
      <c r="T7" s="19"/>
      <c r="U7" s="19"/>
      <c r="V7" s="19"/>
      <c r="W7" s="22"/>
      <c r="X7" s="19"/>
      <c r="Y7" s="19"/>
    </row>
    <row r="8" spans="1:25" x14ac:dyDescent="0.25">
      <c r="H8" s="19"/>
      <c r="I8" s="19"/>
      <c r="J8" s="19"/>
      <c r="K8" s="19"/>
      <c r="L8" s="19"/>
      <c r="M8" s="19"/>
      <c r="N8" s="19"/>
      <c r="O8" s="19"/>
      <c r="P8" s="19"/>
      <c r="Q8" s="19"/>
      <c r="R8" s="19"/>
      <c r="S8" s="19"/>
      <c r="T8" s="19"/>
      <c r="U8" s="19"/>
      <c r="V8" s="19"/>
      <c r="W8" s="22"/>
      <c r="X8" s="19"/>
      <c r="Y8" s="19"/>
    </row>
    <row r="9" spans="1:25" x14ac:dyDescent="0.25">
      <c r="H9" s="19"/>
      <c r="I9" s="19"/>
      <c r="J9" s="19"/>
      <c r="K9" s="19"/>
      <c r="L9" s="19"/>
      <c r="M9" s="19"/>
      <c r="N9" s="19"/>
      <c r="O9" s="19"/>
      <c r="P9" s="19"/>
      <c r="Q9" s="19"/>
      <c r="R9" s="19"/>
      <c r="S9" s="19"/>
      <c r="T9" s="19"/>
      <c r="U9" s="19"/>
      <c r="V9" s="19"/>
      <c r="W9" s="22"/>
      <c r="X9" s="19"/>
      <c r="Y9" s="19"/>
    </row>
    <row r="10" spans="1:25" x14ac:dyDescent="0.25">
      <c r="H10" s="19"/>
      <c r="I10" s="19"/>
      <c r="J10" s="19"/>
      <c r="K10" s="19"/>
      <c r="L10" s="19"/>
      <c r="M10" s="19"/>
      <c r="N10" s="19"/>
      <c r="O10" s="19"/>
      <c r="P10" s="19"/>
      <c r="Q10" s="19"/>
      <c r="R10" s="19"/>
      <c r="S10" s="19"/>
      <c r="T10" s="19"/>
      <c r="U10" s="19"/>
      <c r="V10" s="19"/>
      <c r="W10" s="22"/>
      <c r="X10" s="19"/>
      <c r="Y10" s="19"/>
    </row>
    <row r="11" spans="1:25" x14ac:dyDescent="0.25">
      <c r="H11" s="19"/>
      <c r="I11" s="19"/>
      <c r="J11" s="19"/>
      <c r="K11" s="19"/>
      <c r="L11" s="19"/>
      <c r="M11" s="19"/>
      <c r="N11" s="19"/>
      <c r="O11" s="19"/>
      <c r="P11" s="19"/>
      <c r="Q11" s="19"/>
      <c r="R11" s="19"/>
      <c r="S11" s="19"/>
      <c r="T11" s="19"/>
      <c r="U11" s="19"/>
      <c r="V11" s="19"/>
      <c r="W11" s="22"/>
      <c r="X11" s="19"/>
      <c r="Y11" s="19"/>
    </row>
    <row r="12" spans="1:25" x14ac:dyDescent="0.25">
      <c r="A12" s="1" t="s">
        <v>20</v>
      </c>
      <c r="H12" s="19"/>
      <c r="I12" s="19"/>
      <c r="J12" s="19"/>
      <c r="K12" s="19"/>
      <c r="L12" s="19"/>
      <c r="M12" s="19"/>
      <c r="N12" s="19"/>
      <c r="O12" s="19"/>
      <c r="P12" s="19"/>
      <c r="Q12" s="19"/>
      <c r="R12" s="19"/>
      <c r="S12" s="19"/>
      <c r="T12" s="19"/>
      <c r="U12" s="19"/>
      <c r="V12" s="19"/>
      <c r="W12" s="19"/>
      <c r="X12" s="19"/>
      <c r="Y12" s="19"/>
    </row>
    <row r="13" spans="1:25" x14ac:dyDescent="0.25">
      <c r="A13" s="3"/>
      <c r="D13" t="s">
        <v>1</v>
      </c>
      <c r="H13" s="22"/>
      <c r="I13" s="22"/>
      <c r="J13" s="22"/>
      <c r="K13" s="22"/>
      <c r="L13" s="22"/>
      <c r="M13" s="22"/>
      <c r="N13" s="22"/>
      <c r="O13" s="22"/>
      <c r="P13" s="22"/>
      <c r="Q13" s="22"/>
      <c r="R13" s="22"/>
      <c r="S13" s="22"/>
      <c r="T13" s="19"/>
      <c r="U13" s="19"/>
      <c r="V13" s="19"/>
      <c r="W13" s="19"/>
      <c r="X13" s="19"/>
      <c r="Y13" s="19"/>
    </row>
    <row r="14" spans="1:25" ht="15.75" thickBot="1" x14ac:dyDescent="0.3">
      <c r="C14" s="6" t="s">
        <v>11</v>
      </c>
      <c r="D14" s="6" t="s">
        <v>12</v>
      </c>
      <c r="H14" s="4" t="s">
        <v>2</v>
      </c>
      <c r="I14" s="4" t="s">
        <v>3</v>
      </c>
      <c r="J14" s="4" t="s">
        <v>4</v>
      </c>
      <c r="K14" s="4" t="s">
        <v>5</v>
      </c>
      <c r="L14" s="4" t="s">
        <v>6</v>
      </c>
      <c r="M14" s="5" t="s">
        <v>7</v>
      </c>
      <c r="N14" s="4" t="s">
        <v>8</v>
      </c>
      <c r="O14" s="4" t="s">
        <v>9</v>
      </c>
      <c r="P14" s="4" t="s">
        <v>10</v>
      </c>
      <c r="Q14" s="4" t="s">
        <v>37</v>
      </c>
      <c r="R14" s="4" t="s">
        <v>18</v>
      </c>
      <c r="S14" s="4" t="s">
        <v>33</v>
      </c>
      <c r="T14" s="19"/>
      <c r="U14" s="19"/>
      <c r="V14" s="19"/>
      <c r="W14" s="22"/>
      <c r="X14" s="19"/>
      <c r="Y14" s="19"/>
    </row>
    <row r="15" spans="1:25" ht="15.75" thickBot="1" x14ac:dyDescent="0.3">
      <c r="A15" t="s">
        <v>13</v>
      </c>
      <c r="B15" s="6" t="s">
        <v>11</v>
      </c>
      <c r="C15" s="9">
        <v>283960</v>
      </c>
      <c r="D15">
        <v>9762</v>
      </c>
      <c r="E15" s="10">
        <f>SUM(C15+D15)</f>
        <v>293722</v>
      </c>
      <c r="H15" s="41" t="s">
        <v>16</v>
      </c>
      <c r="I15" s="42">
        <f>D16</f>
        <v>3522</v>
      </c>
      <c r="J15" s="42">
        <f>C15</f>
        <v>283960</v>
      </c>
      <c r="K15" s="42">
        <f>D15</f>
        <v>9762</v>
      </c>
      <c r="L15" s="42">
        <f>C16</f>
        <v>78</v>
      </c>
      <c r="M15" s="43">
        <f>(I15+J15)/(I15+J15+K15+L15)</f>
        <v>0.96690456811134051</v>
      </c>
      <c r="N15" s="44">
        <f>I15/(I15+K15)</f>
        <v>0.26513098464317975</v>
      </c>
      <c r="O15" s="44">
        <f>I15/(I15+L15)</f>
        <v>0.97833333333333339</v>
      </c>
      <c r="P15" s="44">
        <f>2*((N15*O15)/(N15+O15))</f>
        <v>0.4171997157071784</v>
      </c>
      <c r="Q15" s="45">
        <f>K15/(J15+K15)</f>
        <v>3.3235508405907624E-2</v>
      </c>
      <c r="R15" s="45">
        <f>J15/(J15+K15)</f>
        <v>0.96676449159409239</v>
      </c>
      <c r="S15" s="42">
        <v>1</v>
      </c>
      <c r="T15" s="19"/>
      <c r="U15" s="19"/>
      <c r="V15" s="19"/>
      <c r="W15" s="22"/>
      <c r="X15" s="19"/>
      <c r="Y15" s="19"/>
    </row>
    <row r="16" spans="1:25" ht="15.75" thickBot="1" x14ac:dyDescent="0.3">
      <c r="B16" s="6" t="s">
        <v>12</v>
      </c>
      <c r="C16">
        <v>78</v>
      </c>
      <c r="D16" s="9">
        <v>3522</v>
      </c>
      <c r="E16" s="11">
        <f>SUM(C16+D16)</f>
        <v>3600</v>
      </c>
      <c r="H16" s="22"/>
      <c r="I16" s="19"/>
      <c r="J16" s="19"/>
      <c r="K16" s="19"/>
      <c r="L16" s="19"/>
      <c r="M16" s="19"/>
      <c r="N16" s="19"/>
      <c r="O16" s="23"/>
      <c r="P16" s="23"/>
      <c r="Q16" s="23"/>
      <c r="R16" s="23"/>
      <c r="S16" s="24"/>
      <c r="T16" s="19"/>
      <c r="U16" s="19"/>
      <c r="V16" s="19"/>
      <c r="W16" s="22"/>
      <c r="X16" s="19"/>
      <c r="Y16" s="19"/>
    </row>
    <row r="17" spans="1:25" ht="15.75" thickBot="1" x14ac:dyDescent="0.3">
      <c r="C17" s="12">
        <f>SUM(C15+C16)</f>
        <v>284038</v>
      </c>
      <c r="D17" s="13">
        <f>SUM(D15+D16)</f>
        <v>13284</v>
      </c>
      <c r="H17" s="22"/>
      <c r="I17" s="19"/>
      <c r="J17" s="19"/>
      <c r="K17" s="19"/>
      <c r="L17" s="19"/>
      <c r="M17" s="19"/>
      <c r="N17" s="19"/>
      <c r="O17" s="23"/>
      <c r="P17" s="23"/>
      <c r="Q17" s="23"/>
      <c r="R17" s="23"/>
      <c r="S17" s="24"/>
      <c r="T17" s="19"/>
      <c r="U17" s="19"/>
      <c r="V17" s="19"/>
      <c r="W17" s="22"/>
      <c r="X17" s="19"/>
      <c r="Y17" s="19"/>
    </row>
    <row r="18" spans="1:25" x14ac:dyDescent="0.25">
      <c r="H18" s="19"/>
      <c r="I18" s="19"/>
      <c r="J18" s="19"/>
      <c r="K18" s="19"/>
      <c r="L18" s="19"/>
      <c r="M18" s="19"/>
      <c r="N18" s="19"/>
      <c r="O18" s="19"/>
      <c r="P18" s="19"/>
      <c r="Q18" s="19"/>
      <c r="R18" s="19"/>
      <c r="S18" s="19"/>
      <c r="T18" s="19"/>
      <c r="U18" s="19"/>
      <c r="V18" s="19"/>
      <c r="W18" s="22"/>
      <c r="X18" s="19"/>
      <c r="Y18" s="19"/>
    </row>
    <row r="19" spans="1:25" x14ac:dyDescent="0.25">
      <c r="H19" s="19"/>
      <c r="I19" s="19"/>
      <c r="J19" s="19"/>
      <c r="K19" s="19"/>
      <c r="L19" s="19"/>
      <c r="M19" s="19"/>
      <c r="N19" s="19"/>
      <c r="O19" s="19"/>
      <c r="P19" s="19"/>
      <c r="Q19" s="19"/>
      <c r="R19" s="19"/>
      <c r="S19" s="19"/>
      <c r="T19" s="19"/>
      <c r="U19" s="19"/>
      <c r="V19" s="19"/>
      <c r="W19" s="22"/>
      <c r="X19" s="19"/>
      <c r="Y19" s="19"/>
    </row>
    <row r="20" spans="1:25" x14ac:dyDescent="0.25">
      <c r="H20" s="19"/>
      <c r="I20" s="19"/>
      <c r="J20" s="19"/>
      <c r="K20" s="19"/>
      <c r="L20" s="19"/>
      <c r="M20" s="19"/>
      <c r="N20" s="19"/>
      <c r="O20" s="19"/>
      <c r="P20" s="19"/>
      <c r="Q20" s="19"/>
      <c r="R20" s="19"/>
      <c r="S20" s="19"/>
      <c r="T20" s="19"/>
      <c r="U20" s="19"/>
      <c r="V20" s="19"/>
      <c r="W20" s="22"/>
      <c r="X20" s="19"/>
      <c r="Y20" s="19"/>
    </row>
    <row r="21" spans="1:25" x14ac:dyDescent="0.25">
      <c r="H21" s="19"/>
      <c r="I21" s="19"/>
      <c r="J21" s="19"/>
      <c r="K21" s="19"/>
      <c r="L21" s="19"/>
      <c r="M21" s="19"/>
      <c r="N21" s="19"/>
      <c r="O21" s="19"/>
      <c r="P21" s="19"/>
      <c r="Q21" s="19"/>
      <c r="R21" s="19"/>
      <c r="S21" s="19"/>
      <c r="T21" s="19"/>
      <c r="U21" s="19"/>
      <c r="V21" s="19"/>
      <c r="W21" s="19"/>
      <c r="X21" s="19"/>
      <c r="Y21" s="19"/>
    </row>
    <row r="22" spans="1:25" x14ac:dyDescent="0.25">
      <c r="A22" s="1" t="s">
        <v>21</v>
      </c>
      <c r="H22" s="19"/>
      <c r="I22" s="19"/>
      <c r="J22" s="19"/>
      <c r="K22" s="19"/>
      <c r="L22" s="19"/>
      <c r="M22" s="19"/>
      <c r="N22" s="19"/>
      <c r="O22" s="19"/>
      <c r="P22" s="19"/>
      <c r="Q22" s="19"/>
      <c r="R22" s="19"/>
      <c r="S22" s="19"/>
      <c r="T22" s="19"/>
      <c r="U22" s="19"/>
      <c r="V22" s="19"/>
      <c r="W22" s="19"/>
      <c r="X22" s="19"/>
      <c r="Y22" s="19"/>
    </row>
    <row r="23" spans="1:25" x14ac:dyDescent="0.25">
      <c r="A23" s="3"/>
      <c r="D23" t="s">
        <v>1</v>
      </c>
      <c r="H23" s="22"/>
      <c r="I23" s="22"/>
      <c r="J23" s="22"/>
      <c r="K23" s="22"/>
      <c r="L23" s="22"/>
      <c r="M23" s="22"/>
      <c r="N23" s="22"/>
      <c r="O23" s="22"/>
      <c r="P23" s="22"/>
      <c r="Q23" s="22"/>
      <c r="R23" s="22"/>
      <c r="S23" s="22"/>
      <c r="T23" s="19"/>
      <c r="U23" s="19"/>
      <c r="V23" s="19"/>
      <c r="W23" s="19"/>
      <c r="X23" s="19"/>
      <c r="Y23" s="19"/>
    </row>
    <row r="24" spans="1:25" ht="15.75" thickBot="1" x14ac:dyDescent="0.3">
      <c r="C24" s="6" t="s">
        <v>11</v>
      </c>
      <c r="D24" s="6" t="s">
        <v>12</v>
      </c>
      <c r="H24" s="4" t="s">
        <v>2</v>
      </c>
      <c r="I24" s="4" t="s">
        <v>3</v>
      </c>
      <c r="J24" s="4" t="s">
        <v>4</v>
      </c>
      <c r="K24" s="4" t="s">
        <v>5</v>
      </c>
      <c r="L24" s="4" t="s">
        <v>6</v>
      </c>
      <c r="M24" s="5" t="s">
        <v>7</v>
      </c>
      <c r="N24" s="4" t="s">
        <v>8</v>
      </c>
      <c r="O24" s="4" t="s">
        <v>9</v>
      </c>
      <c r="P24" s="4" t="s">
        <v>10</v>
      </c>
      <c r="Q24" s="4" t="s">
        <v>37</v>
      </c>
      <c r="R24" s="4" t="s">
        <v>18</v>
      </c>
      <c r="S24" s="4" t="s">
        <v>33</v>
      </c>
      <c r="T24" s="19"/>
      <c r="U24" s="19"/>
      <c r="V24" s="19"/>
      <c r="W24" s="22"/>
      <c r="X24" s="19"/>
      <c r="Y24" s="19"/>
    </row>
    <row r="25" spans="1:25" ht="15.75" thickBot="1" x14ac:dyDescent="0.3">
      <c r="A25" t="s">
        <v>13</v>
      </c>
      <c r="B25" s="6" t="s">
        <v>11</v>
      </c>
      <c r="C25" s="9">
        <v>293421</v>
      </c>
      <c r="D25">
        <v>301</v>
      </c>
      <c r="E25" s="10">
        <f>SUM(C25+D25)</f>
        <v>293722</v>
      </c>
      <c r="H25" s="41" t="s">
        <v>16</v>
      </c>
      <c r="I25" s="42">
        <f>D26</f>
        <v>2679</v>
      </c>
      <c r="J25" s="42">
        <f>C25</f>
        <v>293421</v>
      </c>
      <c r="K25" s="42">
        <f>D25</f>
        <v>301</v>
      </c>
      <c r="L25" s="42">
        <f>C26</f>
        <v>921</v>
      </c>
      <c r="M25" s="43">
        <f>(I25+J25)/(I25+J25+K25+L25)</f>
        <v>0.9958899778691116</v>
      </c>
      <c r="N25" s="44">
        <f>I25/(I25+K25)</f>
        <v>0.89899328859060401</v>
      </c>
      <c r="O25" s="44">
        <f>I25/(I25+L25)</f>
        <v>0.74416666666666664</v>
      </c>
      <c r="P25" s="44">
        <f>2*((N25*O25)/(N25+O25))</f>
        <v>0.81428571428571428</v>
      </c>
      <c r="Q25" s="45">
        <f>K25/(J25+K25)</f>
        <v>1.0247785320813558E-3</v>
      </c>
      <c r="R25" s="45">
        <f>J25/(J25+K25)</f>
        <v>0.99897522146791862</v>
      </c>
      <c r="S25" s="42">
        <v>0.87</v>
      </c>
      <c r="T25" s="19"/>
      <c r="U25" s="19"/>
      <c r="V25" s="19"/>
      <c r="W25" s="22"/>
      <c r="X25" s="19"/>
      <c r="Y25" s="19"/>
    </row>
    <row r="26" spans="1:25" ht="15.75" thickBot="1" x14ac:dyDescent="0.3">
      <c r="B26" s="6" t="s">
        <v>12</v>
      </c>
      <c r="C26">
        <v>921</v>
      </c>
      <c r="D26" s="9">
        <v>2679</v>
      </c>
      <c r="E26" s="11">
        <f>SUM(C26+D26)</f>
        <v>3600</v>
      </c>
      <c r="H26" s="22"/>
      <c r="I26" s="19"/>
      <c r="J26" s="19"/>
      <c r="K26" s="19"/>
      <c r="L26" s="19"/>
      <c r="M26" s="19"/>
      <c r="N26" s="19"/>
      <c r="O26" s="23"/>
      <c r="P26" s="23"/>
      <c r="Q26" s="23"/>
      <c r="R26" s="23"/>
      <c r="S26" s="24"/>
      <c r="T26" s="19"/>
      <c r="U26" s="19"/>
      <c r="V26" s="19"/>
      <c r="W26" s="22"/>
      <c r="X26" s="19"/>
      <c r="Y26" s="19"/>
    </row>
    <row r="27" spans="1:25" ht="15.75" thickBot="1" x14ac:dyDescent="0.3">
      <c r="C27" s="12">
        <f>SUM(C25+C26)</f>
        <v>294342</v>
      </c>
      <c r="D27" s="13">
        <f>SUM(D25+D26)</f>
        <v>2980</v>
      </c>
      <c r="H27" s="22"/>
      <c r="I27" s="19"/>
      <c r="J27" s="19"/>
      <c r="K27" s="19"/>
      <c r="L27" s="19"/>
      <c r="M27" s="19"/>
      <c r="N27" s="19"/>
      <c r="O27" s="23"/>
      <c r="P27" s="23"/>
      <c r="Q27" s="23"/>
      <c r="R27" s="23"/>
      <c r="S27" s="24"/>
      <c r="T27" s="19"/>
      <c r="U27" s="19"/>
      <c r="V27" s="19"/>
      <c r="W27" s="22"/>
      <c r="X27" s="19"/>
      <c r="Y27" s="19"/>
    </row>
    <row r="28" spans="1:25" x14ac:dyDescent="0.25">
      <c r="H28" s="19"/>
      <c r="I28" s="19"/>
      <c r="J28" s="19"/>
      <c r="K28" s="19"/>
      <c r="L28" s="19"/>
      <c r="M28" s="19"/>
      <c r="N28" s="19"/>
      <c r="O28" s="19"/>
      <c r="P28" s="19"/>
      <c r="Q28" s="19"/>
      <c r="R28" s="19"/>
      <c r="S28" s="19"/>
      <c r="T28" s="19"/>
      <c r="U28" s="19"/>
      <c r="V28" s="19"/>
      <c r="W28" s="22"/>
      <c r="X28" s="19"/>
      <c r="Y28" s="19"/>
    </row>
    <row r="29" spans="1:25" x14ac:dyDescent="0.25">
      <c r="H29" s="19"/>
      <c r="I29" s="19"/>
      <c r="J29" s="19"/>
      <c r="K29" s="19"/>
      <c r="L29" s="19"/>
      <c r="M29" s="19"/>
      <c r="N29" s="19"/>
      <c r="O29" s="19"/>
      <c r="P29" s="19"/>
      <c r="Q29" s="19"/>
      <c r="R29" s="19"/>
      <c r="S29" s="19"/>
      <c r="T29" s="19"/>
      <c r="U29" s="19"/>
      <c r="V29" s="19"/>
      <c r="W29" s="22"/>
      <c r="X29" s="19"/>
      <c r="Y29" s="19"/>
    </row>
    <row r="30" spans="1:25" x14ac:dyDescent="0.25">
      <c r="H30" s="19"/>
      <c r="I30" s="19"/>
      <c r="J30" s="19"/>
      <c r="K30" s="19"/>
      <c r="L30" s="19"/>
      <c r="M30" s="19"/>
      <c r="N30" s="19"/>
      <c r="O30" s="19"/>
      <c r="P30" s="19"/>
      <c r="Q30" s="19"/>
      <c r="R30" s="19"/>
      <c r="S30" s="19"/>
      <c r="T30" s="19"/>
      <c r="U30" s="19"/>
      <c r="V30" s="19"/>
      <c r="W30" s="22"/>
      <c r="X30" s="19"/>
      <c r="Y30" s="19"/>
    </row>
    <row r="31" spans="1:25" x14ac:dyDescent="0.25">
      <c r="A31" s="1" t="s">
        <v>23</v>
      </c>
      <c r="H31" s="19"/>
      <c r="I31" s="19"/>
      <c r="J31" s="19"/>
      <c r="K31" s="19"/>
      <c r="L31" s="19"/>
      <c r="M31" s="19"/>
      <c r="N31" s="19"/>
      <c r="O31" s="19"/>
      <c r="P31" s="19"/>
      <c r="Q31" s="19"/>
      <c r="R31" s="19"/>
      <c r="S31" s="19"/>
      <c r="T31" s="19"/>
      <c r="U31" s="19"/>
      <c r="V31" s="19"/>
      <c r="W31" s="19"/>
      <c r="X31" s="19"/>
      <c r="Y31" s="19"/>
    </row>
    <row r="32" spans="1:25" x14ac:dyDescent="0.25">
      <c r="A32" s="3"/>
      <c r="D32" t="s">
        <v>1</v>
      </c>
      <c r="H32" s="22"/>
      <c r="I32" s="22"/>
      <c r="J32" s="22"/>
      <c r="K32" s="22"/>
      <c r="L32" s="22"/>
      <c r="M32" s="22"/>
      <c r="N32" s="22"/>
      <c r="O32" s="22"/>
      <c r="P32" s="22"/>
      <c r="Q32" s="22"/>
      <c r="R32" s="22"/>
      <c r="S32" s="22"/>
      <c r="T32" s="19"/>
      <c r="U32" s="19"/>
      <c r="V32" s="19"/>
      <c r="W32" s="19"/>
      <c r="X32" s="19"/>
      <c r="Y32" s="19"/>
    </row>
    <row r="33" spans="1:25" ht="15.75" thickBot="1" x14ac:dyDescent="0.3">
      <c r="C33" s="6" t="s">
        <v>11</v>
      </c>
      <c r="D33" s="6" t="s">
        <v>12</v>
      </c>
      <c r="H33" s="4" t="s">
        <v>2</v>
      </c>
      <c r="I33" s="4" t="s">
        <v>3</v>
      </c>
      <c r="J33" s="4" t="s">
        <v>4</v>
      </c>
      <c r="K33" s="4" t="s">
        <v>5</v>
      </c>
      <c r="L33" s="4" t="s">
        <v>6</v>
      </c>
      <c r="M33" s="5" t="s">
        <v>7</v>
      </c>
      <c r="N33" s="4" t="s">
        <v>8</v>
      </c>
      <c r="O33" s="4" t="s">
        <v>9</v>
      </c>
      <c r="P33" s="4" t="s">
        <v>10</v>
      </c>
      <c r="Q33" s="4" t="s">
        <v>37</v>
      </c>
      <c r="R33" s="4" t="s">
        <v>18</v>
      </c>
      <c r="S33" s="4" t="s">
        <v>33</v>
      </c>
      <c r="T33" s="19"/>
      <c r="U33" s="19"/>
      <c r="V33" s="19"/>
      <c r="W33" s="22"/>
      <c r="X33" s="19"/>
      <c r="Y33" s="19"/>
    </row>
    <row r="34" spans="1:25" ht="15.75" thickBot="1" x14ac:dyDescent="0.3">
      <c r="A34" t="s">
        <v>13</v>
      </c>
      <c r="B34" s="6" t="s">
        <v>11</v>
      </c>
      <c r="C34" s="9">
        <v>289183</v>
      </c>
      <c r="D34">
        <v>4539</v>
      </c>
      <c r="E34" s="10">
        <f>SUM(C34+D34)</f>
        <v>293722</v>
      </c>
      <c r="H34" s="41" t="s">
        <v>16</v>
      </c>
      <c r="I34" s="42">
        <f>D35</f>
        <v>3389</v>
      </c>
      <c r="J34" s="42">
        <f>C34</f>
        <v>289183</v>
      </c>
      <c r="K34" s="42">
        <f>D34</f>
        <v>4539</v>
      </c>
      <c r="L34" s="42">
        <f>C35</f>
        <v>211</v>
      </c>
      <c r="M34" s="43">
        <f>(I34+J34)/(I34+J34+K34+L34)</f>
        <v>0.98402405472854348</v>
      </c>
      <c r="N34" s="44">
        <f>I34/(I34+K34)</f>
        <v>0.42747225025227042</v>
      </c>
      <c r="O34" s="44">
        <f>I34/(I34+L34)</f>
        <v>0.94138888888888894</v>
      </c>
      <c r="P34" s="44">
        <f>2*((N34*O34)/(N34+O34))</f>
        <v>0.58795975017349067</v>
      </c>
      <c r="Q34" s="45">
        <f>K34/(J34+K34)</f>
        <v>1.5453387897399582E-2</v>
      </c>
      <c r="R34" s="45">
        <f>J34/(J34+K34)</f>
        <v>0.98454661210260042</v>
      </c>
      <c r="S34" s="42">
        <v>1</v>
      </c>
      <c r="T34" s="19"/>
      <c r="U34" s="19"/>
      <c r="V34" s="19"/>
      <c r="W34" s="22"/>
      <c r="X34" s="19"/>
      <c r="Y34" s="19"/>
    </row>
    <row r="35" spans="1:25" ht="15.75" thickBot="1" x14ac:dyDescent="0.3">
      <c r="B35" s="6" t="s">
        <v>12</v>
      </c>
      <c r="C35">
        <v>211</v>
      </c>
      <c r="D35" s="9">
        <v>3389</v>
      </c>
      <c r="E35" s="11">
        <f>SUM(C35+D35)</f>
        <v>3600</v>
      </c>
      <c r="H35" s="22"/>
      <c r="I35" s="19"/>
      <c r="J35" s="19"/>
      <c r="K35" s="19"/>
      <c r="L35" s="19"/>
      <c r="M35" s="19"/>
      <c r="N35" s="19"/>
      <c r="O35" s="23"/>
      <c r="P35" s="23"/>
      <c r="Q35" s="23"/>
      <c r="R35" s="23"/>
      <c r="S35" s="24"/>
      <c r="T35" s="19"/>
      <c r="U35" s="19"/>
      <c r="V35" s="19"/>
      <c r="W35" s="22"/>
      <c r="X35" s="19"/>
      <c r="Y35" s="19"/>
    </row>
    <row r="36" spans="1:25" ht="15.75" thickBot="1" x14ac:dyDescent="0.3">
      <c r="C36" s="12">
        <f>SUM(C34+C35)</f>
        <v>289394</v>
      </c>
      <c r="D36" s="13">
        <f>SUM(D34+D35)</f>
        <v>7928</v>
      </c>
      <c r="H36" s="22"/>
      <c r="I36" s="19"/>
      <c r="J36" s="19"/>
      <c r="K36" s="19"/>
      <c r="L36" s="19"/>
      <c r="M36" s="19"/>
      <c r="N36" s="19"/>
      <c r="O36" s="23"/>
      <c r="P36" s="23"/>
      <c r="Q36" s="23"/>
      <c r="R36" s="23"/>
      <c r="S36" s="24"/>
      <c r="T36" s="19"/>
      <c r="U36" s="19"/>
      <c r="V36" s="19"/>
      <c r="W36" s="22"/>
      <c r="X36" s="19"/>
      <c r="Y36" s="19"/>
    </row>
    <row r="37" spans="1:25" x14ac:dyDescent="0.25">
      <c r="H37" s="19"/>
      <c r="I37" s="19"/>
      <c r="J37" s="19"/>
      <c r="K37" s="19"/>
      <c r="L37" s="19"/>
      <c r="M37" s="19"/>
      <c r="N37" s="19"/>
      <c r="O37" s="19"/>
      <c r="P37" s="19"/>
      <c r="Q37" s="19"/>
      <c r="R37" s="19"/>
      <c r="S37" s="19"/>
      <c r="T37" s="19"/>
      <c r="U37" s="19"/>
      <c r="V37" s="19"/>
      <c r="W37" s="22"/>
      <c r="X37" s="19"/>
      <c r="Y37" s="19"/>
    </row>
    <row r="38" spans="1:25" x14ac:dyDescent="0.25">
      <c r="H38" s="19"/>
      <c r="I38" s="19"/>
      <c r="J38" s="19"/>
      <c r="K38" s="19"/>
      <c r="L38" s="19"/>
      <c r="M38" s="19"/>
      <c r="N38" s="19"/>
      <c r="O38" s="19"/>
      <c r="P38" s="19"/>
      <c r="Q38" s="19"/>
      <c r="R38" s="19"/>
      <c r="S38" s="19"/>
      <c r="T38" s="19"/>
      <c r="U38" s="19"/>
      <c r="V38" s="19"/>
      <c r="W38" s="22"/>
      <c r="X38" s="19"/>
      <c r="Y38" s="19"/>
    </row>
    <row r="39" spans="1:25" x14ac:dyDescent="0.25">
      <c r="H39" s="19"/>
      <c r="I39" s="19"/>
      <c r="J39" s="19"/>
      <c r="K39" s="19"/>
      <c r="L39" s="19"/>
      <c r="M39" s="19"/>
      <c r="N39" s="19"/>
      <c r="O39" s="19"/>
      <c r="P39" s="19"/>
      <c r="Q39" s="19"/>
      <c r="R39" s="19"/>
      <c r="S39" s="19"/>
      <c r="T39" s="19"/>
      <c r="U39" s="19"/>
      <c r="V39" s="19"/>
      <c r="W39" s="22"/>
      <c r="X39" s="19"/>
      <c r="Y39" s="19"/>
    </row>
    <row r="40" spans="1:25" x14ac:dyDescent="0.25">
      <c r="A40" s="1" t="s">
        <v>22</v>
      </c>
      <c r="H40" s="19"/>
      <c r="I40" s="19"/>
      <c r="J40" s="19"/>
      <c r="K40" s="19"/>
      <c r="L40" s="19"/>
      <c r="M40" s="19"/>
      <c r="N40" s="19"/>
      <c r="O40" s="19"/>
      <c r="P40" s="19"/>
      <c r="Q40" s="19"/>
      <c r="R40" s="19"/>
      <c r="S40" s="19"/>
      <c r="T40" s="19"/>
      <c r="U40" s="19"/>
      <c r="V40" s="19"/>
      <c r="W40" s="22"/>
      <c r="X40" s="19"/>
      <c r="Y40" s="19"/>
    </row>
    <row r="41" spans="1:25" x14ac:dyDescent="0.25">
      <c r="A41" s="3"/>
      <c r="D41" t="s">
        <v>1</v>
      </c>
      <c r="H41" s="22"/>
      <c r="I41" s="22"/>
      <c r="J41" s="22"/>
      <c r="K41" s="22"/>
      <c r="L41" s="22"/>
      <c r="M41" s="22"/>
      <c r="N41" s="22"/>
      <c r="O41" s="22"/>
      <c r="P41" s="22"/>
      <c r="Q41" s="22"/>
      <c r="R41" s="22"/>
      <c r="S41" s="22"/>
      <c r="T41" s="19"/>
      <c r="U41" s="19"/>
      <c r="V41" s="19"/>
      <c r="W41" s="22"/>
      <c r="X41" s="19"/>
      <c r="Y41" s="19"/>
    </row>
    <row r="42" spans="1:25" ht="15.75" thickBot="1" x14ac:dyDescent="0.3">
      <c r="C42" s="6" t="s">
        <v>11</v>
      </c>
      <c r="D42" s="6" t="s">
        <v>12</v>
      </c>
      <c r="H42" s="4" t="s">
        <v>2</v>
      </c>
      <c r="I42" s="4" t="s">
        <v>3</v>
      </c>
      <c r="J42" s="4" t="s">
        <v>4</v>
      </c>
      <c r="K42" s="4" t="s">
        <v>5</v>
      </c>
      <c r="L42" s="4" t="s">
        <v>6</v>
      </c>
      <c r="M42" s="5" t="s">
        <v>7</v>
      </c>
      <c r="N42" s="4" t="s">
        <v>8</v>
      </c>
      <c r="O42" s="4" t="s">
        <v>9</v>
      </c>
      <c r="P42" s="4" t="s">
        <v>10</v>
      </c>
      <c r="Q42" s="4" t="s">
        <v>37</v>
      </c>
      <c r="R42" s="4" t="s">
        <v>18</v>
      </c>
      <c r="S42" s="4" t="s">
        <v>33</v>
      </c>
      <c r="T42" s="19"/>
      <c r="U42" s="19"/>
      <c r="V42" s="19"/>
      <c r="W42" s="22"/>
      <c r="X42" s="19"/>
      <c r="Y42" s="19"/>
    </row>
    <row r="43" spans="1:25" ht="15.75" thickBot="1" x14ac:dyDescent="0.3">
      <c r="A43" t="s">
        <v>13</v>
      </c>
      <c r="B43" s="6" t="s">
        <v>11</v>
      </c>
      <c r="C43" s="9">
        <v>289465</v>
      </c>
      <c r="D43">
        <v>4257</v>
      </c>
      <c r="E43" s="10">
        <f>SUM(C43+D43)</f>
        <v>293722</v>
      </c>
      <c r="H43" s="41" t="s">
        <v>16</v>
      </c>
      <c r="I43" s="42">
        <f>D44</f>
        <v>3370</v>
      </c>
      <c r="J43" s="42">
        <f>C43</f>
        <v>289465</v>
      </c>
      <c r="K43" s="42">
        <f>D43</f>
        <v>4257</v>
      </c>
      <c r="L43" s="42">
        <f>C44</f>
        <v>230</v>
      </c>
      <c r="M43" s="43">
        <f>(I43+J43)/(I43+J43+K43+L43)</f>
        <v>0.98490861759304726</v>
      </c>
      <c r="N43" s="44">
        <f>I43/(I43+K43)</f>
        <v>0.44185131768716401</v>
      </c>
      <c r="O43" s="44">
        <f>I43/(I43+L43)</f>
        <v>0.93611111111111112</v>
      </c>
      <c r="P43" s="44">
        <f>2*((N43*O43)/(N43+O43))</f>
        <v>0.60033846976039895</v>
      </c>
      <c r="Q43" s="45">
        <f>K43/(J43+K43)</f>
        <v>1.4493296382293462E-2</v>
      </c>
      <c r="R43" s="45">
        <f>J43/(J43+K43)</f>
        <v>0.98550670361770654</v>
      </c>
      <c r="S43" s="42">
        <v>1</v>
      </c>
      <c r="T43" s="19"/>
      <c r="U43" s="19"/>
      <c r="V43" s="19"/>
      <c r="W43" s="22"/>
      <c r="X43" s="19"/>
      <c r="Y43" s="19"/>
    </row>
    <row r="44" spans="1:25" ht="15.75" thickBot="1" x14ac:dyDescent="0.3">
      <c r="B44" s="6" t="s">
        <v>12</v>
      </c>
      <c r="C44">
        <v>230</v>
      </c>
      <c r="D44" s="9">
        <v>3370</v>
      </c>
      <c r="E44" s="11">
        <f>SUM(C44+D44)</f>
        <v>3600</v>
      </c>
      <c r="H44" s="22"/>
      <c r="I44" s="19"/>
      <c r="J44" s="19"/>
      <c r="K44" s="19"/>
      <c r="L44" s="19"/>
      <c r="M44" s="19"/>
      <c r="N44" s="19"/>
      <c r="O44" s="23"/>
      <c r="P44" s="23"/>
      <c r="Q44" s="23"/>
      <c r="R44" s="23"/>
      <c r="S44" s="24"/>
      <c r="T44" s="19"/>
      <c r="U44" s="19"/>
      <c r="V44" s="19"/>
      <c r="W44" s="22"/>
      <c r="X44" s="19"/>
      <c r="Y44" s="19"/>
    </row>
    <row r="45" spans="1:25" ht="15.75" thickBot="1" x14ac:dyDescent="0.3">
      <c r="C45" s="12">
        <f>SUM(C43+C44)</f>
        <v>289695</v>
      </c>
      <c r="D45" s="13">
        <f>SUM(D43+D44)</f>
        <v>7627</v>
      </c>
      <c r="H45" s="22"/>
      <c r="I45" s="19"/>
      <c r="J45" s="19"/>
      <c r="K45" s="19"/>
      <c r="L45" s="19"/>
      <c r="M45" s="19"/>
      <c r="N45" s="19"/>
      <c r="O45" s="23"/>
      <c r="P45" s="23"/>
      <c r="Q45" s="23"/>
      <c r="R45" s="23"/>
      <c r="S45" s="24"/>
      <c r="T45" s="19"/>
      <c r="U45" s="19"/>
      <c r="V45" s="19"/>
      <c r="W45" s="22"/>
      <c r="X45" s="19"/>
      <c r="Y45" s="19"/>
    </row>
    <row r="46" spans="1:25" x14ac:dyDescent="0.25">
      <c r="H46" s="19"/>
      <c r="I46" s="19"/>
      <c r="J46" s="19"/>
      <c r="K46" s="19"/>
      <c r="L46" s="19"/>
      <c r="M46" s="19"/>
      <c r="N46" s="19"/>
      <c r="O46" s="19"/>
      <c r="P46" s="19"/>
      <c r="Q46" s="19"/>
      <c r="R46" s="19"/>
      <c r="S46" s="19"/>
      <c r="T46" s="19"/>
      <c r="U46" s="19"/>
      <c r="V46" s="19"/>
      <c r="W46" s="22"/>
      <c r="X46" s="19"/>
      <c r="Y46" s="19"/>
    </row>
    <row r="47" spans="1:25" x14ac:dyDescent="0.25">
      <c r="H47" s="19"/>
      <c r="I47" s="19"/>
      <c r="J47" s="19"/>
      <c r="K47" s="19"/>
      <c r="L47" s="19"/>
      <c r="M47" s="19"/>
      <c r="N47" s="19"/>
      <c r="O47" s="19"/>
      <c r="P47" s="19"/>
      <c r="Q47" s="19"/>
      <c r="R47" s="19"/>
      <c r="S47" s="19"/>
      <c r="T47" s="19"/>
      <c r="U47" s="19"/>
      <c r="V47" s="19"/>
      <c r="W47" s="19"/>
      <c r="X47" s="19"/>
      <c r="Y47" s="19"/>
    </row>
    <row r="48" spans="1:25" x14ac:dyDescent="0.25">
      <c r="H48" s="19"/>
      <c r="I48" s="19"/>
      <c r="J48" s="19"/>
      <c r="K48" s="19"/>
      <c r="L48" s="19"/>
      <c r="M48" s="19"/>
      <c r="N48" s="19"/>
      <c r="O48" s="19"/>
      <c r="P48" s="19"/>
      <c r="Q48" s="19"/>
      <c r="R48" s="19"/>
      <c r="S48" s="19"/>
      <c r="T48" s="19"/>
      <c r="U48" s="19"/>
      <c r="V48" s="19"/>
      <c r="W48" s="19"/>
      <c r="X48" s="19"/>
      <c r="Y48" s="19"/>
    </row>
    <row r="49" spans="21:25" x14ac:dyDescent="0.25">
      <c r="U49" s="19"/>
      <c r="V49" s="19"/>
      <c r="W49" s="22"/>
      <c r="X49" s="19"/>
      <c r="Y49" s="19"/>
    </row>
    <row r="50" spans="21:25" x14ac:dyDescent="0.25">
      <c r="U50" s="19"/>
      <c r="V50" s="19"/>
      <c r="W50" s="22"/>
      <c r="X50" s="19"/>
      <c r="Y50" s="19"/>
    </row>
    <row r="51" spans="21:25" x14ac:dyDescent="0.25">
      <c r="U51" s="19"/>
      <c r="V51" s="19"/>
      <c r="W51" s="22"/>
      <c r="X51" s="19"/>
      <c r="Y51" s="19"/>
    </row>
    <row r="52" spans="21:25" x14ac:dyDescent="0.25">
      <c r="U52" s="19"/>
      <c r="V52" s="19"/>
      <c r="W52" s="22"/>
      <c r="X52" s="19"/>
      <c r="Y52" s="19"/>
    </row>
    <row r="53" spans="21:25" x14ac:dyDescent="0.25">
      <c r="U53" s="19"/>
      <c r="V53" s="19"/>
      <c r="W53" s="22"/>
      <c r="X53" s="19"/>
      <c r="Y53" s="19"/>
    </row>
    <row r="54" spans="21:25" x14ac:dyDescent="0.25">
      <c r="U54" s="19"/>
      <c r="V54" s="19"/>
      <c r="W54" s="22"/>
      <c r="X54" s="19"/>
      <c r="Y54" s="19"/>
    </row>
    <row r="55" spans="21:25" x14ac:dyDescent="0.25">
      <c r="U55" s="19"/>
      <c r="V55" s="19"/>
      <c r="W55" s="22"/>
      <c r="X55" s="19"/>
      <c r="Y55" s="19"/>
    </row>
    <row r="56" spans="21:25" x14ac:dyDescent="0.25">
      <c r="U56" s="19"/>
      <c r="V56" s="19"/>
      <c r="W56" s="19"/>
      <c r="X56" s="19"/>
      <c r="Y56" s="19"/>
    </row>
    <row r="57" spans="21:25" x14ac:dyDescent="0.25">
      <c r="U57" s="19"/>
      <c r="V57" s="19"/>
      <c r="W57" s="19"/>
      <c r="X57" s="19"/>
      <c r="Y57" s="19"/>
    </row>
    <row r="58" spans="21:25" x14ac:dyDescent="0.25">
      <c r="U58" s="19"/>
      <c r="V58" s="19"/>
      <c r="W58" s="19"/>
      <c r="X58" s="19"/>
      <c r="Y58" s="19"/>
    </row>
    <row r="59" spans="21:25" x14ac:dyDescent="0.25">
      <c r="U59" s="19"/>
      <c r="V59" s="19"/>
      <c r="W59" s="22"/>
      <c r="X59" s="19"/>
      <c r="Y59" s="19"/>
    </row>
    <row r="60" spans="21:25" x14ac:dyDescent="0.25">
      <c r="U60" s="19"/>
      <c r="V60" s="19"/>
      <c r="W60" s="22"/>
      <c r="X60" s="19"/>
      <c r="Y60" s="19"/>
    </row>
    <row r="61" spans="21:25" x14ac:dyDescent="0.25">
      <c r="U61" s="19"/>
      <c r="V61" s="19"/>
      <c r="W61" s="22"/>
      <c r="X61" s="19"/>
      <c r="Y61" s="19"/>
    </row>
    <row r="62" spans="21:25" x14ac:dyDescent="0.25">
      <c r="U62" s="19"/>
      <c r="V62" s="19"/>
      <c r="W62" s="22"/>
      <c r="X62" s="19"/>
      <c r="Y62" s="19"/>
    </row>
    <row r="63" spans="21:25" x14ac:dyDescent="0.25">
      <c r="U63" s="19"/>
      <c r="V63" s="19"/>
      <c r="W63" s="22"/>
      <c r="X63" s="19"/>
      <c r="Y63" s="19"/>
    </row>
    <row r="64" spans="21:25" x14ac:dyDescent="0.25">
      <c r="U64" s="19"/>
      <c r="V64" s="19"/>
      <c r="W64" s="22"/>
      <c r="X64" s="19"/>
      <c r="Y64" s="19"/>
    </row>
    <row r="65" spans="21:25" x14ac:dyDescent="0.25">
      <c r="U65" s="19"/>
      <c r="V65" s="19"/>
      <c r="W65" s="22"/>
      <c r="X65" s="19"/>
      <c r="Y65" s="19"/>
    </row>
  </sheetData>
  <mergeCells count="1">
    <mergeCell ref="A1:X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0"/>
  <sheetViews>
    <sheetView zoomScale="70" zoomScaleNormal="70" workbookViewId="0">
      <selection activeCell="AH31" sqref="AH31"/>
    </sheetView>
  </sheetViews>
  <sheetFormatPr defaultRowHeight="15" x14ac:dyDescent="0.25"/>
  <cols>
    <col min="3" max="3" width="9.7109375" bestFit="1" customWidth="1"/>
    <col min="5" max="5" width="11.85546875" bestFit="1" customWidth="1"/>
    <col min="10" max="10" width="11.85546875" bestFit="1" customWidth="1"/>
    <col min="11" max="11" width="12.5703125" bestFit="1" customWidth="1"/>
  </cols>
  <sheetData>
    <row r="1" spans="1:27" x14ac:dyDescent="0.25">
      <c r="A1" s="87" t="s">
        <v>0</v>
      </c>
      <c r="B1" s="87"/>
      <c r="C1" s="87"/>
      <c r="D1" s="87"/>
      <c r="E1" s="87"/>
      <c r="F1" s="87"/>
      <c r="G1" s="87"/>
      <c r="H1" s="87"/>
      <c r="I1" s="87"/>
      <c r="J1" s="87"/>
      <c r="K1" s="87"/>
      <c r="L1" s="87"/>
      <c r="M1" s="87"/>
      <c r="N1" s="87"/>
      <c r="O1" s="87"/>
      <c r="P1" s="87"/>
      <c r="Q1" s="87"/>
      <c r="R1" s="87"/>
      <c r="S1" s="87"/>
      <c r="T1" s="87"/>
      <c r="U1" s="87"/>
      <c r="V1" s="87"/>
      <c r="W1" s="87"/>
      <c r="X1" s="87"/>
      <c r="Y1" s="87"/>
    </row>
    <row r="2" spans="1:27" x14ac:dyDescent="0.25">
      <c r="A2" s="20"/>
      <c r="B2" s="21"/>
      <c r="C2" s="21"/>
      <c r="D2" s="21"/>
      <c r="E2" s="21"/>
      <c r="F2" s="21"/>
      <c r="G2" s="21"/>
      <c r="H2" s="21"/>
      <c r="I2" s="21"/>
      <c r="J2" s="21"/>
      <c r="K2" s="21"/>
      <c r="L2" s="21"/>
      <c r="M2" s="21"/>
      <c r="N2" s="21"/>
      <c r="O2" s="21"/>
      <c r="P2" s="21"/>
      <c r="Q2" s="21"/>
      <c r="R2" s="21"/>
      <c r="S2" s="21"/>
      <c r="T2" s="21"/>
      <c r="U2" s="21"/>
      <c r="V2" s="21"/>
      <c r="W2" s="21"/>
      <c r="X2" s="21"/>
      <c r="Y2" s="21"/>
      <c r="Z2" s="2"/>
      <c r="AA2" s="2"/>
    </row>
    <row r="3" spans="1:27" x14ac:dyDescent="0.25">
      <c r="A3" s="19"/>
      <c r="B3" s="19"/>
      <c r="C3" s="19"/>
      <c r="D3" s="19"/>
      <c r="E3" s="19"/>
      <c r="F3" s="19"/>
      <c r="G3" s="19"/>
      <c r="H3" s="22"/>
      <c r="I3" s="22"/>
      <c r="J3" s="22"/>
      <c r="K3" s="22"/>
      <c r="L3" s="22"/>
      <c r="M3" s="22"/>
      <c r="N3" s="22"/>
      <c r="O3" s="22"/>
      <c r="P3" s="22"/>
      <c r="Q3" s="22"/>
      <c r="R3" s="22"/>
      <c r="S3" s="22"/>
      <c r="T3" s="22"/>
      <c r="U3" s="19"/>
      <c r="V3" s="19"/>
      <c r="W3" s="19"/>
      <c r="X3" s="19"/>
      <c r="Y3" s="19"/>
    </row>
    <row r="4" spans="1:27" x14ac:dyDescent="0.25">
      <c r="A4" s="19"/>
      <c r="B4" s="19"/>
      <c r="C4" s="22"/>
      <c r="D4" s="22"/>
      <c r="E4" s="19"/>
      <c r="F4" s="19"/>
      <c r="G4" s="19"/>
      <c r="H4" s="22"/>
      <c r="I4" s="19"/>
      <c r="J4" s="19"/>
      <c r="K4" s="19"/>
      <c r="L4" s="19"/>
      <c r="M4" s="19"/>
      <c r="N4" s="19"/>
      <c r="O4" s="23"/>
      <c r="P4" s="23"/>
      <c r="Q4" s="23"/>
      <c r="R4" s="23"/>
      <c r="S4" s="24"/>
      <c r="T4" s="24"/>
      <c r="U4" s="19"/>
      <c r="V4" s="19"/>
      <c r="W4" s="19"/>
      <c r="X4" s="22"/>
      <c r="Y4" s="19"/>
    </row>
    <row r="5" spans="1:27" x14ac:dyDescent="0.25">
      <c r="A5" s="19"/>
      <c r="B5" s="22"/>
      <c r="C5" s="19"/>
      <c r="D5" s="19"/>
      <c r="E5" s="19"/>
      <c r="F5" s="19"/>
      <c r="G5" s="19"/>
      <c r="H5" s="22"/>
      <c r="I5" s="19"/>
      <c r="J5" s="19"/>
      <c r="K5" s="19"/>
      <c r="L5" s="19"/>
      <c r="M5" s="19"/>
      <c r="N5" s="19"/>
      <c r="O5" s="23"/>
      <c r="P5" s="23"/>
      <c r="Q5" s="23"/>
      <c r="R5" s="23"/>
      <c r="S5" s="24"/>
      <c r="T5" s="24"/>
      <c r="U5" s="19"/>
      <c r="V5" s="19"/>
      <c r="W5" s="19"/>
      <c r="X5" s="22"/>
      <c r="Y5" s="19"/>
    </row>
    <row r="6" spans="1:27" x14ac:dyDescent="0.25">
      <c r="A6" s="19"/>
      <c r="B6" s="22"/>
      <c r="C6" s="19"/>
      <c r="D6" s="19"/>
      <c r="E6" s="19"/>
      <c r="F6" s="19"/>
      <c r="G6" s="19"/>
      <c r="H6" s="22"/>
      <c r="I6" s="19"/>
      <c r="J6" s="19"/>
      <c r="K6" s="19"/>
      <c r="L6" s="19"/>
      <c r="M6" s="19"/>
      <c r="N6" s="19"/>
      <c r="O6" s="23"/>
      <c r="P6" s="23"/>
      <c r="Q6" s="23"/>
      <c r="R6" s="23"/>
      <c r="S6" s="24"/>
      <c r="T6" s="24"/>
      <c r="U6" s="19"/>
      <c r="V6" s="19"/>
      <c r="W6" s="19"/>
      <c r="X6" s="22"/>
      <c r="Y6" s="19"/>
    </row>
    <row r="7" spans="1:27" x14ac:dyDescent="0.25">
      <c r="A7" s="19"/>
      <c r="B7" s="19"/>
      <c r="C7" s="19"/>
      <c r="D7" s="19"/>
      <c r="E7" s="19"/>
      <c r="F7" s="19"/>
      <c r="G7" s="19"/>
      <c r="H7" s="22"/>
      <c r="I7" s="19"/>
      <c r="J7" s="19"/>
      <c r="K7" s="19"/>
      <c r="L7" s="19"/>
      <c r="M7" s="19"/>
      <c r="N7" s="19"/>
      <c r="O7" s="23"/>
      <c r="P7" s="23"/>
      <c r="Q7" s="23"/>
      <c r="R7" s="23"/>
      <c r="S7" s="24"/>
      <c r="T7" s="24"/>
      <c r="U7" s="19"/>
      <c r="V7" s="19"/>
      <c r="W7" s="19"/>
      <c r="X7" s="22"/>
      <c r="Y7" s="19"/>
    </row>
    <row r="8" spans="1:27" x14ac:dyDescent="0.25">
      <c r="A8" s="19"/>
      <c r="B8" s="19"/>
      <c r="C8" s="19"/>
      <c r="D8" s="19"/>
      <c r="E8" s="19"/>
      <c r="F8" s="19"/>
      <c r="G8" s="19"/>
      <c r="H8" s="19"/>
      <c r="I8" s="19"/>
      <c r="J8" s="19"/>
      <c r="K8" s="19"/>
      <c r="L8" s="19"/>
      <c r="M8" s="19"/>
      <c r="N8" s="19"/>
      <c r="O8" s="19"/>
      <c r="P8" s="19"/>
      <c r="Q8" s="19"/>
      <c r="R8" s="19"/>
      <c r="S8" s="19"/>
      <c r="T8" s="19"/>
      <c r="U8" s="19"/>
      <c r="V8" s="19"/>
      <c r="W8" s="19"/>
      <c r="X8" s="22"/>
      <c r="Y8" s="19"/>
    </row>
    <row r="9" spans="1:27" x14ac:dyDescent="0.25">
      <c r="A9" s="19"/>
      <c r="B9" s="19"/>
      <c r="C9" s="19"/>
      <c r="D9" s="19"/>
      <c r="E9" s="19"/>
      <c r="F9" s="19"/>
      <c r="G9" s="19"/>
      <c r="H9" s="19"/>
      <c r="I9" s="19"/>
      <c r="J9" s="19"/>
      <c r="K9" s="19"/>
      <c r="L9" s="19"/>
      <c r="M9" s="19"/>
      <c r="N9" s="19"/>
      <c r="O9" s="19"/>
      <c r="P9" s="19"/>
      <c r="Q9" s="19"/>
      <c r="R9" s="19"/>
      <c r="S9" s="19"/>
      <c r="T9" s="19"/>
      <c r="U9" s="19"/>
      <c r="V9" s="19"/>
      <c r="W9" s="19"/>
      <c r="X9" s="22"/>
      <c r="Y9" s="19"/>
    </row>
    <row r="10" spans="1:27"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22"/>
      <c r="Y10" s="19"/>
    </row>
    <row r="11" spans="1:27"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22"/>
      <c r="Y11" s="19"/>
    </row>
    <row r="12" spans="1:27" x14ac:dyDescent="0.25">
      <c r="A12" s="20"/>
      <c r="B12" s="19"/>
      <c r="C12" s="19"/>
      <c r="D12" s="19"/>
      <c r="E12" s="19"/>
      <c r="F12" s="19"/>
      <c r="G12" s="19"/>
      <c r="H12" s="19"/>
      <c r="I12" s="19"/>
      <c r="J12" s="19"/>
      <c r="K12" s="19"/>
      <c r="L12" s="19"/>
      <c r="M12" s="19"/>
      <c r="N12" s="19"/>
      <c r="O12" s="19"/>
      <c r="P12" s="19"/>
      <c r="Q12" s="19"/>
      <c r="R12" s="19"/>
      <c r="S12" s="19"/>
      <c r="T12" s="19"/>
      <c r="U12" s="19"/>
      <c r="V12" s="19"/>
      <c r="W12" s="19"/>
      <c r="X12" s="19"/>
      <c r="Y12" s="19"/>
    </row>
    <row r="13" spans="1:27" x14ac:dyDescent="0.25">
      <c r="A13" s="19"/>
      <c r="B13" s="19"/>
      <c r="C13" s="19"/>
      <c r="D13" s="19"/>
      <c r="E13" s="19"/>
      <c r="F13" s="19"/>
      <c r="G13" s="19"/>
      <c r="H13" s="22"/>
      <c r="I13" s="22"/>
      <c r="J13" s="22"/>
      <c r="K13" s="22"/>
      <c r="L13" s="22"/>
      <c r="M13" s="22"/>
      <c r="N13" s="22"/>
      <c r="O13" s="22"/>
      <c r="P13" s="22"/>
      <c r="Q13" s="22"/>
      <c r="R13" s="22"/>
      <c r="S13" s="22"/>
      <c r="T13" s="22"/>
      <c r="U13" s="19"/>
      <c r="V13" s="19"/>
      <c r="W13" s="19"/>
      <c r="X13" s="19"/>
      <c r="Y13" s="19"/>
    </row>
    <row r="14" spans="1:27" x14ac:dyDescent="0.25">
      <c r="A14" s="19"/>
      <c r="B14" s="19"/>
      <c r="C14" s="22"/>
      <c r="D14" s="22"/>
      <c r="E14" s="19"/>
      <c r="F14" s="19"/>
      <c r="G14" s="19"/>
      <c r="H14" s="22"/>
      <c r="I14" s="19"/>
      <c r="J14" s="19"/>
      <c r="K14" s="19"/>
      <c r="L14" s="19"/>
      <c r="M14" s="19"/>
      <c r="N14" s="19"/>
      <c r="O14" s="23"/>
      <c r="P14" s="23"/>
      <c r="Q14" s="23"/>
      <c r="R14" s="23"/>
      <c r="S14" s="24"/>
      <c r="T14" s="24"/>
      <c r="U14" s="19"/>
      <c r="V14" s="19"/>
      <c r="W14" s="19"/>
      <c r="X14" s="22"/>
      <c r="Y14" s="19"/>
    </row>
    <row r="15" spans="1:27" x14ac:dyDescent="0.25">
      <c r="A15" s="19"/>
      <c r="B15" s="22"/>
      <c r="C15" s="19"/>
      <c r="D15" s="19"/>
      <c r="E15" s="19"/>
      <c r="F15" s="19"/>
      <c r="G15" s="19"/>
      <c r="H15" s="22"/>
      <c r="I15" s="19"/>
      <c r="J15" s="19"/>
      <c r="K15" s="19"/>
      <c r="L15" s="19"/>
      <c r="M15" s="19"/>
      <c r="N15" s="19"/>
      <c r="O15" s="23"/>
      <c r="P15" s="23"/>
      <c r="Q15" s="23"/>
      <c r="R15" s="23"/>
      <c r="S15" s="24"/>
      <c r="T15" s="24"/>
      <c r="U15" s="19"/>
      <c r="V15" s="19"/>
      <c r="W15" s="19"/>
      <c r="X15" s="22"/>
      <c r="Y15" s="19"/>
    </row>
    <row r="16" spans="1:27" x14ac:dyDescent="0.25">
      <c r="A16" s="19"/>
      <c r="B16" s="22"/>
      <c r="C16" s="19"/>
      <c r="D16" s="19"/>
      <c r="E16" s="19"/>
      <c r="F16" s="19"/>
      <c r="G16" s="19"/>
      <c r="H16" s="22"/>
      <c r="I16" s="19"/>
      <c r="J16" s="19"/>
      <c r="K16" s="19"/>
      <c r="L16" s="19"/>
      <c r="M16" s="19"/>
      <c r="N16" s="19"/>
      <c r="O16" s="23"/>
      <c r="P16" s="23"/>
      <c r="Q16" s="23"/>
      <c r="R16" s="23"/>
      <c r="S16" s="24"/>
      <c r="T16" s="24"/>
      <c r="U16" s="19"/>
      <c r="V16" s="19"/>
      <c r="W16" s="19"/>
      <c r="X16" s="22"/>
      <c r="Y16" s="19"/>
    </row>
    <row r="17" spans="1:25" x14ac:dyDescent="0.25">
      <c r="A17" s="19"/>
      <c r="B17" s="19"/>
      <c r="C17" s="19"/>
      <c r="D17" s="19"/>
      <c r="E17" s="19"/>
      <c r="F17" s="19"/>
      <c r="G17" s="19"/>
      <c r="H17" s="22"/>
      <c r="I17" s="19"/>
      <c r="J17" s="19"/>
      <c r="K17" s="19"/>
      <c r="L17" s="19"/>
      <c r="M17" s="19"/>
      <c r="N17" s="19"/>
      <c r="O17" s="23"/>
      <c r="P17" s="23"/>
      <c r="Q17" s="23"/>
      <c r="R17" s="23"/>
      <c r="S17" s="24"/>
      <c r="T17" s="24"/>
      <c r="U17" s="19"/>
      <c r="V17" s="19"/>
      <c r="W17" s="19"/>
      <c r="X17" s="22"/>
      <c r="Y17" s="19"/>
    </row>
    <row r="18" spans="1:25"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22"/>
      <c r="Y18" s="19"/>
    </row>
    <row r="19" spans="1:25"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22"/>
      <c r="Y19" s="19"/>
    </row>
    <row r="20" spans="1:25"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22"/>
      <c r="Y20" s="19"/>
    </row>
    <row r="21" spans="1:25"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row>
    <row r="22" spans="1:25" x14ac:dyDescent="0.25">
      <c r="A22" s="20"/>
      <c r="B22" s="19"/>
      <c r="C22" s="19"/>
      <c r="D22" s="19"/>
      <c r="E22" s="19"/>
      <c r="F22" s="19"/>
      <c r="G22" s="19"/>
      <c r="H22" s="19"/>
      <c r="I22" s="19"/>
      <c r="J22" s="19"/>
      <c r="K22" s="19"/>
      <c r="L22" s="19"/>
      <c r="M22" s="19"/>
      <c r="N22" s="19"/>
      <c r="O22" s="19"/>
      <c r="P22" s="19"/>
      <c r="Q22" s="19"/>
      <c r="R22" s="19"/>
      <c r="S22" s="19"/>
      <c r="T22" s="19"/>
      <c r="U22" s="19"/>
      <c r="V22" s="19"/>
      <c r="W22" s="19"/>
      <c r="X22" s="19"/>
      <c r="Y22" s="19"/>
    </row>
    <row r="23" spans="1:25" x14ac:dyDescent="0.25">
      <c r="A23" s="19"/>
      <c r="B23" s="19"/>
      <c r="C23" s="19"/>
      <c r="D23" s="19"/>
      <c r="E23" s="19"/>
      <c r="F23" s="19"/>
      <c r="G23" s="19"/>
      <c r="H23" s="22"/>
      <c r="I23" s="22"/>
      <c r="J23" s="22"/>
      <c r="K23" s="22"/>
      <c r="L23" s="22"/>
      <c r="M23" s="22"/>
      <c r="N23" s="22"/>
      <c r="O23" s="22"/>
      <c r="P23" s="22"/>
      <c r="Q23" s="22"/>
      <c r="R23" s="22"/>
      <c r="S23" s="22"/>
      <c r="T23" s="22"/>
      <c r="U23" s="19"/>
      <c r="V23" s="19"/>
      <c r="W23" s="19"/>
      <c r="X23" s="19"/>
      <c r="Y23" s="19"/>
    </row>
    <row r="24" spans="1:25" x14ac:dyDescent="0.25">
      <c r="A24" s="19"/>
      <c r="B24" s="19"/>
      <c r="C24" s="22"/>
      <c r="D24" s="22"/>
      <c r="E24" s="19"/>
      <c r="F24" s="19"/>
      <c r="G24" s="19"/>
      <c r="H24" s="22"/>
      <c r="I24" s="19"/>
      <c r="J24" s="19"/>
      <c r="K24" s="19"/>
      <c r="L24" s="19"/>
      <c r="M24" s="19"/>
      <c r="N24" s="19"/>
      <c r="O24" s="23"/>
      <c r="P24" s="23"/>
      <c r="Q24" s="23"/>
      <c r="R24" s="23"/>
      <c r="S24" s="24"/>
      <c r="T24" s="24"/>
      <c r="U24" s="19"/>
      <c r="V24" s="19"/>
      <c r="W24" s="19"/>
      <c r="X24" s="22"/>
      <c r="Y24" s="19"/>
    </row>
    <row r="25" spans="1:25" x14ac:dyDescent="0.25">
      <c r="A25" s="19"/>
      <c r="B25" s="22"/>
      <c r="C25" s="19"/>
      <c r="D25" s="19"/>
      <c r="E25" s="19"/>
      <c r="F25" s="19"/>
      <c r="G25" s="19"/>
      <c r="H25" s="22"/>
      <c r="I25" s="19"/>
      <c r="J25" s="19"/>
      <c r="K25" s="19"/>
      <c r="L25" s="19"/>
      <c r="M25" s="19"/>
      <c r="N25" s="19"/>
      <c r="O25" s="23"/>
      <c r="P25" s="23"/>
      <c r="Q25" s="23"/>
      <c r="R25" s="23"/>
      <c r="S25" s="24"/>
      <c r="T25" s="24"/>
      <c r="U25" s="19"/>
      <c r="V25" s="19"/>
      <c r="W25" s="19"/>
      <c r="X25" s="22"/>
      <c r="Y25" s="19"/>
    </row>
    <row r="26" spans="1:25" x14ac:dyDescent="0.25">
      <c r="A26" s="19"/>
      <c r="B26" s="22"/>
      <c r="C26" s="19"/>
      <c r="D26" s="19"/>
      <c r="E26" s="19"/>
      <c r="F26" s="19"/>
      <c r="G26" s="19"/>
      <c r="H26" s="22"/>
      <c r="I26" s="19"/>
      <c r="J26" s="19"/>
      <c r="K26" s="19"/>
      <c r="L26" s="19"/>
      <c r="M26" s="19"/>
      <c r="N26" s="19"/>
      <c r="O26" s="23"/>
      <c r="P26" s="23"/>
      <c r="Q26" s="23"/>
      <c r="R26" s="23"/>
      <c r="S26" s="24"/>
      <c r="T26" s="24"/>
      <c r="U26" s="19"/>
      <c r="V26" s="19"/>
      <c r="W26" s="19"/>
      <c r="X26" s="22"/>
      <c r="Y26" s="19"/>
    </row>
    <row r="27" spans="1:25" x14ac:dyDescent="0.25">
      <c r="A27" s="19"/>
      <c r="B27" s="19"/>
      <c r="C27" s="19"/>
      <c r="D27" s="19"/>
      <c r="E27" s="19"/>
      <c r="F27" s="19"/>
      <c r="G27" s="19"/>
      <c r="H27" s="22"/>
      <c r="I27" s="19"/>
      <c r="J27" s="19"/>
      <c r="K27" s="19"/>
      <c r="L27" s="19"/>
      <c r="M27" s="19"/>
      <c r="N27" s="19"/>
      <c r="O27" s="23"/>
      <c r="P27" s="23"/>
      <c r="Q27" s="23"/>
      <c r="R27" s="23"/>
      <c r="S27" s="24"/>
      <c r="T27" s="24"/>
      <c r="U27" s="19"/>
      <c r="V27" s="19"/>
      <c r="W27" s="19"/>
      <c r="X27" s="22"/>
      <c r="Y27" s="19"/>
    </row>
    <row r="28" spans="1:25"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22"/>
      <c r="Y28" s="19"/>
    </row>
    <row r="29" spans="1:25"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22"/>
      <c r="Y29" s="19"/>
    </row>
    <row r="30" spans="1:25"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22"/>
      <c r="Y30" s="19"/>
    </row>
    <row r="31" spans="1:25"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row>
    <row r="32" spans="1:25" x14ac:dyDescent="0.25">
      <c r="A32" s="20"/>
      <c r="B32" s="19"/>
      <c r="C32" s="19"/>
      <c r="D32" s="19"/>
      <c r="E32" s="19"/>
      <c r="F32" s="19"/>
      <c r="G32" s="19"/>
      <c r="H32" s="19"/>
      <c r="I32" s="19"/>
      <c r="J32" s="19"/>
      <c r="K32" s="19"/>
      <c r="L32" s="19"/>
      <c r="M32" s="19"/>
      <c r="N32" s="19"/>
      <c r="O32" s="19"/>
      <c r="P32" s="19"/>
      <c r="Q32" s="19"/>
      <c r="R32" s="19"/>
      <c r="S32" s="19"/>
      <c r="T32" s="19"/>
      <c r="U32" s="19"/>
      <c r="V32" s="19"/>
      <c r="W32" s="19"/>
      <c r="X32" s="19"/>
      <c r="Y32" s="19"/>
    </row>
    <row r="33" spans="1:25" x14ac:dyDescent="0.25">
      <c r="A33" s="19"/>
      <c r="B33" s="19"/>
      <c r="C33" s="19"/>
      <c r="D33" s="19"/>
      <c r="E33" s="19"/>
      <c r="F33" s="19"/>
      <c r="G33" s="19"/>
      <c r="H33" s="22"/>
      <c r="I33" s="22"/>
      <c r="J33" s="22"/>
      <c r="K33" s="22"/>
      <c r="L33" s="22"/>
      <c r="M33" s="22"/>
      <c r="N33" s="22"/>
      <c r="O33" s="22"/>
      <c r="P33" s="22"/>
      <c r="Q33" s="22"/>
      <c r="R33" s="22"/>
      <c r="S33" s="22"/>
      <c r="T33" s="22"/>
      <c r="U33" s="19"/>
      <c r="V33" s="19"/>
      <c r="W33" s="19"/>
      <c r="X33" s="19"/>
      <c r="Y33" s="19"/>
    </row>
    <row r="34" spans="1:25" x14ac:dyDescent="0.25">
      <c r="A34" s="19"/>
      <c r="B34" s="19"/>
      <c r="C34" s="22"/>
      <c r="D34" s="22"/>
      <c r="E34" s="19"/>
      <c r="F34" s="19"/>
      <c r="G34" s="19"/>
      <c r="H34" s="22"/>
      <c r="I34" s="19"/>
      <c r="J34" s="19"/>
      <c r="K34" s="19"/>
      <c r="L34" s="19"/>
      <c r="M34" s="19"/>
      <c r="N34" s="19"/>
      <c r="O34" s="23"/>
      <c r="P34" s="23"/>
      <c r="Q34" s="23"/>
      <c r="R34" s="23"/>
      <c r="S34" s="24"/>
      <c r="T34" s="24"/>
      <c r="U34" s="19"/>
      <c r="V34" s="19"/>
      <c r="W34" s="19"/>
      <c r="X34" s="22"/>
      <c r="Y34" s="19"/>
    </row>
    <row r="35" spans="1:25" x14ac:dyDescent="0.25">
      <c r="A35" s="19"/>
      <c r="B35" s="22"/>
      <c r="C35" s="19"/>
      <c r="D35" s="19"/>
      <c r="E35" s="19"/>
      <c r="F35" s="19"/>
      <c r="G35" s="19"/>
      <c r="H35" s="22"/>
      <c r="I35" s="19"/>
      <c r="J35" s="19"/>
      <c r="K35" s="19"/>
      <c r="L35" s="19"/>
      <c r="M35" s="19"/>
      <c r="N35" s="19"/>
      <c r="O35" s="23"/>
      <c r="P35" s="23"/>
      <c r="Q35" s="23"/>
      <c r="R35" s="23"/>
      <c r="S35" s="24"/>
      <c r="T35" s="24"/>
      <c r="U35" s="19"/>
      <c r="V35" s="19"/>
      <c r="W35" s="19"/>
      <c r="X35" s="22"/>
      <c r="Y35" s="19"/>
    </row>
    <row r="36" spans="1:25" x14ac:dyDescent="0.25">
      <c r="A36" s="19"/>
      <c r="B36" s="22"/>
      <c r="C36" s="19"/>
      <c r="D36" s="19"/>
      <c r="E36" s="19"/>
      <c r="F36" s="19"/>
      <c r="G36" s="19"/>
      <c r="H36" s="22"/>
      <c r="I36" s="19"/>
      <c r="J36" s="19"/>
      <c r="K36" s="19"/>
      <c r="L36" s="19"/>
      <c r="M36" s="19"/>
      <c r="N36" s="19"/>
      <c r="O36" s="23"/>
      <c r="P36" s="23"/>
      <c r="Q36" s="23"/>
      <c r="R36" s="23"/>
      <c r="S36" s="24"/>
      <c r="T36" s="24"/>
      <c r="U36" s="19"/>
      <c r="V36" s="19"/>
      <c r="W36" s="19"/>
      <c r="X36" s="22"/>
      <c r="Y36" s="19"/>
    </row>
    <row r="37" spans="1:25" x14ac:dyDescent="0.25">
      <c r="A37" s="19"/>
      <c r="B37" s="19"/>
      <c r="C37" s="19"/>
      <c r="D37" s="19"/>
      <c r="E37" s="19"/>
      <c r="F37" s="19"/>
      <c r="G37" s="19"/>
      <c r="H37" s="22"/>
      <c r="I37" s="19"/>
      <c r="J37" s="19"/>
      <c r="K37" s="19"/>
      <c r="L37" s="19"/>
      <c r="M37" s="19"/>
      <c r="N37" s="19"/>
      <c r="O37" s="23"/>
      <c r="P37" s="23"/>
      <c r="Q37" s="23"/>
      <c r="R37" s="23"/>
      <c r="S37" s="24"/>
      <c r="T37" s="24"/>
      <c r="U37" s="19"/>
      <c r="V37" s="19"/>
      <c r="W37" s="19"/>
      <c r="X37" s="22"/>
      <c r="Y37" s="19"/>
    </row>
    <row r="38" spans="1:25"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22"/>
      <c r="Y38" s="19"/>
    </row>
    <row r="39" spans="1:25"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22"/>
      <c r="Y39" s="19"/>
    </row>
    <row r="40" spans="1:25"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22"/>
      <c r="Y40" s="19"/>
    </row>
  </sheetData>
  <mergeCells count="1">
    <mergeCell ref="A1:Y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C1E5-86BB-4DCD-A947-28A7457EBE2F}">
  <dimension ref="A1:Y48"/>
  <sheetViews>
    <sheetView topLeftCell="A13" zoomScale="85" zoomScaleNormal="85" workbookViewId="0">
      <selection activeCell="M25" sqref="M25"/>
    </sheetView>
  </sheetViews>
  <sheetFormatPr defaultRowHeight="15" x14ac:dyDescent="0.25"/>
  <cols>
    <col min="2" max="3" width="10.140625" bestFit="1" customWidth="1"/>
    <col min="4" max="4" width="9.5703125" bestFit="1" customWidth="1"/>
    <col min="18" max="18" width="12" bestFit="1" customWidth="1"/>
    <col min="19" max="19" width="13.28515625" bestFit="1" customWidth="1"/>
  </cols>
  <sheetData>
    <row r="1" spans="1:25" x14ac:dyDescent="0.25">
      <c r="A1" s="87" t="s">
        <v>0</v>
      </c>
      <c r="B1" s="87"/>
      <c r="C1" s="87"/>
      <c r="D1" s="87"/>
      <c r="E1" s="87"/>
      <c r="F1" s="87"/>
      <c r="G1" s="87"/>
      <c r="H1" s="87"/>
      <c r="I1" s="87"/>
      <c r="J1" s="87"/>
      <c r="K1" s="87"/>
      <c r="L1" s="87"/>
      <c r="M1" s="87"/>
      <c r="N1" s="87"/>
      <c r="O1" s="87"/>
      <c r="P1" s="87"/>
      <c r="Q1" s="87"/>
      <c r="R1" s="87"/>
      <c r="S1" s="87"/>
      <c r="T1" s="87"/>
      <c r="U1" s="87"/>
      <c r="V1" s="87"/>
      <c r="W1" s="87"/>
      <c r="X1" s="87"/>
    </row>
    <row r="2" spans="1:25" x14ac:dyDescent="0.25">
      <c r="A2" s="1" t="s">
        <v>19</v>
      </c>
      <c r="B2" s="2"/>
      <c r="C2" s="2"/>
      <c r="D2" s="2"/>
      <c r="E2" s="2"/>
      <c r="F2" s="2"/>
      <c r="G2" s="2"/>
      <c r="H2" s="2"/>
      <c r="I2" s="2"/>
      <c r="J2" s="2"/>
      <c r="K2" s="2"/>
      <c r="L2" s="2"/>
      <c r="M2" s="2"/>
      <c r="N2" s="2"/>
      <c r="O2" s="2"/>
      <c r="P2" s="2"/>
      <c r="Q2" s="2"/>
      <c r="R2" s="2"/>
      <c r="S2" s="2"/>
      <c r="T2" s="2"/>
      <c r="U2" s="2"/>
      <c r="V2" s="2"/>
      <c r="W2" s="2"/>
      <c r="X2" s="2"/>
      <c r="Y2" s="2"/>
    </row>
    <row r="3" spans="1:25" x14ac:dyDescent="0.25">
      <c r="A3" s="3"/>
      <c r="D3" t="s">
        <v>1</v>
      </c>
      <c r="H3" s="29"/>
      <c r="I3" s="29"/>
      <c r="J3" s="29"/>
      <c r="K3" s="29"/>
      <c r="L3" s="29"/>
      <c r="M3" s="29"/>
      <c r="N3" s="29"/>
      <c r="O3" s="29"/>
      <c r="P3" s="29"/>
      <c r="Q3" s="29"/>
      <c r="R3" s="29"/>
      <c r="S3" s="29"/>
      <c r="T3" s="31"/>
      <c r="U3" s="31"/>
      <c r="V3" s="31"/>
      <c r="W3" s="31"/>
      <c r="X3" s="31"/>
      <c r="Y3" s="31"/>
    </row>
    <row r="4" spans="1:25" ht="15.75" thickBot="1" x14ac:dyDescent="0.3">
      <c r="C4" s="6" t="s">
        <v>11</v>
      </c>
      <c r="D4" s="6" t="s">
        <v>12</v>
      </c>
      <c r="H4" s="4" t="s">
        <v>2</v>
      </c>
      <c r="I4" s="4" t="s">
        <v>3</v>
      </c>
      <c r="J4" s="4" t="s">
        <v>4</v>
      </c>
      <c r="K4" s="4" t="s">
        <v>5</v>
      </c>
      <c r="L4" s="4" t="s">
        <v>6</v>
      </c>
      <c r="M4" s="5" t="s">
        <v>7</v>
      </c>
      <c r="N4" s="4" t="s">
        <v>8</v>
      </c>
      <c r="O4" s="4" t="s">
        <v>9</v>
      </c>
      <c r="P4" s="4" t="s">
        <v>10</v>
      </c>
      <c r="Q4" s="4" t="s">
        <v>37</v>
      </c>
      <c r="R4" s="4" t="s">
        <v>18</v>
      </c>
      <c r="S4" s="4" t="s">
        <v>33</v>
      </c>
      <c r="T4" s="31"/>
      <c r="U4" s="31"/>
      <c r="V4" s="31"/>
      <c r="W4" s="29"/>
      <c r="X4" s="31"/>
      <c r="Y4" s="31"/>
    </row>
    <row r="5" spans="1:25" ht="15.75" thickBot="1" x14ac:dyDescent="0.3">
      <c r="A5" t="s">
        <v>13</v>
      </c>
      <c r="B5" s="6" t="s">
        <v>11</v>
      </c>
      <c r="C5" s="9">
        <v>115845</v>
      </c>
      <c r="D5">
        <v>1644</v>
      </c>
      <c r="E5" s="10">
        <f>SUM(C5+D5)</f>
        <v>117489</v>
      </c>
      <c r="H5" s="41" t="s">
        <v>16</v>
      </c>
      <c r="I5" s="42">
        <f>D6</f>
        <v>117443</v>
      </c>
      <c r="J5" s="42">
        <f>C5</f>
        <v>115845</v>
      </c>
      <c r="K5" s="42">
        <f>D5</f>
        <v>1644</v>
      </c>
      <c r="L5" s="42">
        <f>C6</f>
        <v>46</v>
      </c>
      <c r="M5" s="43">
        <f>(I5+J5)/(I5+J5+K5+L5)</f>
        <v>0.9928078373294521</v>
      </c>
      <c r="N5" s="44">
        <f>I5/(I5+K5)</f>
        <v>0.98619496670501394</v>
      </c>
      <c r="O5" s="44">
        <f>I5/(I5+L5)</f>
        <v>0.99960847398479857</v>
      </c>
      <c r="P5" s="44">
        <f>2*((N5*O5)/(N5+O5))</f>
        <v>0.99285641823346416</v>
      </c>
      <c r="Q5" s="45">
        <f>K5/(J5+K5)</f>
        <v>1.399279932589434E-2</v>
      </c>
      <c r="R5" s="45">
        <f>J5/(J5+K5)</f>
        <v>0.98600720067410563</v>
      </c>
      <c r="S5" s="42">
        <v>1</v>
      </c>
      <c r="T5" s="31"/>
      <c r="U5" s="31"/>
      <c r="V5" s="31"/>
      <c r="W5" s="29"/>
      <c r="X5" s="31"/>
      <c r="Y5" s="31"/>
    </row>
    <row r="6" spans="1:25" ht="15.75" thickBot="1" x14ac:dyDescent="0.3">
      <c r="B6" s="6" t="s">
        <v>12</v>
      </c>
      <c r="C6">
        <v>46</v>
      </c>
      <c r="D6" s="9">
        <v>117443</v>
      </c>
      <c r="E6" s="11">
        <f>SUM(C6+D6)</f>
        <v>117489</v>
      </c>
      <c r="H6" s="29"/>
      <c r="I6" s="31"/>
      <c r="J6" s="31"/>
      <c r="K6" s="31"/>
      <c r="L6" s="31"/>
      <c r="M6" s="31"/>
      <c r="N6" s="31"/>
      <c r="O6" s="46"/>
      <c r="P6" s="46"/>
      <c r="Q6" s="46"/>
      <c r="R6" s="46"/>
      <c r="S6" s="47"/>
      <c r="T6" s="31"/>
      <c r="U6" s="31"/>
      <c r="V6" s="31"/>
      <c r="W6" s="29"/>
      <c r="X6" s="31"/>
      <c r="Y6" s="31"/>
    </row>
    <row r="7" spans="1:25" ht="15.75" thickBot="1" x14ac:dyDescent="0.3">
      <c r="C7" s="12">
        <f>SUM(C5+C6)</f>
        <v>115891</v>
      </c>
      <c r="D7" s="13">
        <f>SUM(D5+D6)</f>
        <v>119087</v>
      </c>
      <c r="H7" s="29"/>
      <c r="I7" s="31"/>
      <c r="J7" s="31"/>
      <c r="K7" s="31"/>
      <c r="L7" s="31"/>
      <c r="M7" s="31"/>
      <c r="N7" s="31"/>
      <c r="O7" s="46"/>
      <c r="P7" s="46"/>
      <c r="Q7" s="46"/>
      <c r="R7" s="46"/>
      <c r="S7" s="47"/>
      <c r="T7" s="31"/>
      <c r="U7" s="31"/>
      <c r="V7" s="31"/>
      <c r="W7" s="29"/>
      <c r="X7" s="31"/>
      <c r="Y7" s="31"/>
    </row>
    <row r="8" spans="1:25" x14ac:dyDescent="0.25">
      <c r="H8" s="31"/>
      <c r="I8" s="31"/>
      <c r="J8" s="31"/>
      <c r="K8" s="31"/>
      <c r="L8" s="31"/>
      <c r="M8" s="31"/>
      <c r="N8" s="31"/>
      <c r="O8" s="31"/>
      <c r="P8" s="31"/>
      <c r="Q8" s="31"/>
      <c r="R8" s="31"/>
      <c r="S8" s="31"/>
      <c r="T8" s="31"/>
      <c r="U8" s="31"/>
      <c r="V8" s="31"/>
      <c r="W8" s="29"/>
      <c r="X8" s="31"/>
      <c r="Y8" s="31"/>
    </row>
    <row r="9" spans="1:25" x14ac:dyDescent="0.25">
      <c r="H9" s="31"/>
      <c r="I9" s="31"/>
      <c r="J9" s="31"/>
      <c r="K9" s="31"/>
      <c r="L9" s="31"/>
      <c r="M9" s="31"/>
      <c r="N9" s="31"/>
      <c r="O9" s="31"/>
      <c r="P9" s="31"/>
      <c r="Q9" s="31"/>
      <c r="R9" s="31"/>
      <c r="S9" s="31"/>
      <c r="T9" s="31"/>
      <c r="U9" s="31"/>
      <c r="V9" s="31"/>
      <c r="W9" s="29"/>
      <c r="X9" s="31"/>
      <c r="Y9" s="31"/>
    </row>
    <row r="10" spans="1:25" x14ac:dyDescent="0.25">
      <c r="H10" s="31"/>
      <c r="I10" s="31"/>
      <c r="J10" s="31"/>
      <c r="K10" s="31"/>
      <c r="L10" s="31"/>
      <c r="M10" s="31"/>
      <c r="N10" s="31"/>
      <c r="O10" s="31"/>
      <c r="P10" s="31"/>
      <c r="Q10" s="31"/>
      <c r="R10" s="31"/>
      <c r="S10" s="31"/>
      <c r="T10" s="31"/>
      <c r="U10" s="31"/>
      <c r="V10" s="31"/>
      <c r="W10" s="29"/>
      <c r="X10" s="31"/>
      <c r="Y10" s="31"/>
    </row>
    <row r="11" spans="1:25" x14ac:dyDescent="0.25">
      <c r="H11" s="31"/>
      <c r="I11" s="31"/>
      <c r="J11" s="31"/>
      <c r="K11" s="31"/>
      <c r="L11" s="31"/>
      <c r="M11" s="31"/>
      <c r="N11" s="31"/>
      <c r="O11" s="31"/>
      <c r="P11" s="31"/>
      <c r="Q11" s="31"/>
      <c r="R11" s="31"/>
      <c r="S11" s="31"/>
      <c r="T11" s="31"/>
      <c r="U11" s="31"/>
      <c r="V11" s="31"/>
      <c r="W11" s="29"/>
      <c r="X11" s="31"/>
      <c r="Y11" s="31"/>
    </row>
    <row r="12" spans="1:25" x14ac:dyDescent="0.25">
      <c r="A12" s="1" t="s">
        <v>20</v>
      </c>
      <c r="H12" s="31"/>
      <c r="I12" s="31"/>
      <c r="J12" s="31"/>
      <c r="K12" s="31"/>
      <c r="L12" s="31"/>
      <c r="M12" s="31"/>
      <c r="N12" s="31"/>
      <c r="O12" s="31"/>
      <c r="P12" s="31"/>
      <c r="Q12" s="31"/>
      <c r="R12" s="31"/>
      <c r="S12" s="31"/>
      <c r="T12" s="31"/>
      <c r="U12" s="31"/>
      <c r="V12" s="31"/>
      <c r="W12" s="31"/>
      <c r="X12" s="31"/>
      <c r="Y12" s="31"/>
    </row>
    <row r="13" spans="1:25" x14ac:dyDescent="0.25">
      <c r="A13" s="3"/>
      <c r="D13" t="s">
        <v>1</v>
      </c>
      <c r="H13" s="29"/>
      <c r="I13" s="29"/>
      <c r="J13" s="29"/>
      <c r="K13" s="29"/>
      <c r="L13" s="29"/>
      <c r="M13" s="29"/>
      <c r="N13" s="29"/>
      <c r="O13" s="29"/>
      <c r="P13" s="29"/>
      <c r="Q13" s="29"/>
      <c r="R13" s="29"/>
      <c r="S13" s="29"/>
      <c r="T13" s="31"/>
      <c r="U13" s="31"/>
      <c r="V13" s="31"/>
      <c r="W13" s="31"/>
      <c r="X13" s="31"/>
      <c r="Y13" s="31"/>
    </row>
    <row r="14" spans="1:25" ht="15.75" thickBot="1" x14ac:dyDescent="0.3">
      <c r="C14" s="6" t="s">
        <v>11</v>
      </c>
      <c r="D14" s="6" t="s">
        <v>12</v>
      </c>
      <c r="H14" s="4" t="s">
        <v>2</v>
      </c>
      <c r="I14" s="4" t="s">
        <v>3</v>
      </c>
      <c r="J14" s="4" t="s">
        <v>4</v>
      </c>
      <c r="K14" s="4" t="s">
        <v>5</v>
      </c>
      <c r="L14" s="4" t="s">
        <v>6</v>
      </c>
      <c r="M14" s="5" t="s">
        <v>7</v>
      </c>
      <c r="N14" s="4" t="s">
        <v>8</v>
      </c>
      <c r="O14" s="4" t="s">
        <v>9</v>
      </c>
      <c r="P14" s="4" t="s">
        <v>10</v>
      </c>
      <c r="Q14" s="4" t="s">
        <v>37</v>
      </c>
      <c r="R14" s="4" t="s">
        <v>18</v>
      </c>
      <c r="S14" s="4" t="s">
        <v>33</v>
      </c>
      <c r="T14" s="31"/>
      <c r="U14" s="31"/>
      <c r="V14" s="31"/>
      <c r="W14" s="29"/>
      <c r="X14" s="31"/>
      <c r="Y14" s="31"/>
    </row>
    <row r="15" spans="1:25" ht="15.75" thickBot="1" x14ac:dyDescent="0.3">
      <c r="A15" t="s">
        <v>13</v>
      </c>
      <c r="B15" s="6" t="s">
        <v>11</v>
      </c>
      <c r="C15" s="9">
        <v>114106</v>
      </c>
      <c r="D15">
        <v>3383</v>
      </c>
      <c r="E15" s="10">
        <f>SUM(C15+D15)</f>
        <v>117489</v>
      </c>
      <c r="H15" s="41" t="s">
        <v>16</v>
      </c>
      <c r="I15" s="42">
        <f>D16</f>
        <v>116730</v>
      </c>
      <c r="J15" s="42">
        <f>C15</f>
        <v>114106</v>
      </c>
      <c r="K15" s="42">
        <f>D15</f>
        <v>3383</v>
      </c>
      <c r="L15" s="42">
        <f>C16</f>
        <v>759</v>
      </c>
      <c r="M15" s="43">
        <f>(I15+J15)/(I15+J15+K15+L15)</f>
        <v>0.98237281788082287</v>
      </c>
      <c r="N15" s="44">
        <f>I15/(I15+K15)</f>
        <v>0.97183485551106041</v>
      </c>
      <c r="O15" s="44">
        <f>I15/(I15+L15)</f>
        <v>0.99353982074917657</v>
      </c>
      <c r="P15" s="44">
        <f>2*((N15*O15)/(N15+O15))</f>
        <v>0.98256748680566663</v>
      </c>
      <c r="Q15" s="45">
        <f>K15/(J15+K15)</f>
        <v>2.8794184987530749E-2</v>
      </c>
      <c r="R15" s="45">
        <f>J15/(J15+K15)</f>
        <v>0.97120581501246928</v>
      </c>
      <c r="S15" s="42">
        <v>1</v>
      </c>
      <c r="T15" s="31"/>
      <c r="U15" s="31"/>
      <c r="V15" s="31"/>
      <c r="W15" s="29"/>
      <c r="X15" s="31"/>
      <c r="Y15" s="31"/>
    </row>
    <row r="16" spans="1:25" ht="15.75" thickBot="1" x14ac:dyDescent="0.3">
      <c r="B16" s="6" t="s">
        <v>12</v>
      </c>
      <c r="C16">
        <v>759</v>
      </c>
      <c r="D16" s="9">
        <v>116730</v>
      </c>
      <c r="E16" s="11">
        <f>SUM(C16+D16)</f>
        <v>117489</v>
      </c>
      <c r="H16" s="29"/>
      <c r="I16" s="31"/>
      <c r="J16" s="31"/>
      <c r="K16" s="31"/>
      <c r="L16" s="31"/>
      <c r="M16" s="31"/>
      <c r="N16" s="31"/>
      <c r="O16" s="46"/>
      <c r="P16" s="46"/>
      <c r="Q16" s="46"/>
      <c r="R16" s="46"/>
      <c r="S16" s="47"/>
      <c r="T16" s="31"/>
      <c r="U16" s="31"/>
      <c r="V16" s="31"/>
      <c r="W16" s="29"/>
      <c r="X16" s="31"/>
      <c r="Y16" s="31"/>
    </row>
    <row r="17" spans="1:25" ht="15.75" thickBot="1" x14ac:dyDescent="0.3">
      <c r="C17" s="12">
        <f>SUM(C15+C16)</f>
        <v>114865</v>
      </c>
      <c r="D17" s="13">
        <f>SUM(D15+D16)</f>
        <v>120113</v>
      </c>
      <c r="H17" s="29"/>
      <c r="I17" s="31"/>
      <c r="J17" s="31"/>
      <c r="K17" s="31"/>
      <c r="L17" s="31"/>
      <c r="M17" s="31"/>
      <c r="N17" s="31"/>
      <c r="O17" s="46"/>
      <c r="P17" s="46"/>
      <c r="Q17" s="46"/>
      <c r="R17" s="46"/>
      <c r="S17" s="47"/>
      <c r="T17" s="31"/>
      <c r="U17" s="31"/>
      <c r="V17" s="31"/>
      <c r="W17" s="29"/>
      <c r="X17" s="31"/>
      <c r="Y17" s="31"/>
    </row>
    <row r="18" spans="1:25" x14ac:dyDescent="0.25">
      <c r="H18" s="31"/>
      <c r="I18" s="31"/>
      <c r="J18" s="31"/>
      <c r="K18" s="31"/>
      <c r="L18" s="31"/>
      <c r="M18" s="31"/>
      <c r="N18" s="31"/>
      <c r="O18" s="31"/>
      <c r="P18" s="31"/>
      <c r="Q18" s="31"/>
      <c r="R18" s="31"/>
      <c r="S18" s="31"/>
      <c r="T18" s="31"/>
      <c r="U18" s="31"/>
      <c r="V18" s="31"/>
      <c r="W18" s="29"/>
      <c r="X18" s="31"/>
      <c r="Y18" s="31"/>
    </row>
    <row r="19" spans="1:25" x14ac:dyDescent="0.25">
      <c r="H19" s="31"/>
      <c r="I19" s="31"/>
      <c r="J19" s="31"/>
      <c r="K19" s="31"/>
      <c r="L19" s="31"/>
      <c r="M19" s="31"/>
      <c r="N19" s="31"/>
      <c r="O19" s="31"/>
      <c r="P19" s="31"/>
      <c r="Q19" s="31"/>
      <c r="R19" s="31"/>
      <c r="S19" s="31"/>
      <c r="T19" s="31"/>
      <c r="U19" s="31"/>
      <c r="V19" s="31"/>
      <c r="W19" s="29"/>
      <c r="X19" s="31"/>
      <c r="Y19" s="31"/>
    </row>
    <row r="20" spans="1:25" x14ac:dyDescent="0.25">
      <c r="H20" s="31"/>
      <c r="I20" s="31"/>
      <c r="J20" s="31"/>
      <c r="K20" s="31"/>
      <c r="L20" s="31"/>
      <c r="M20" s="31"/>
      <c r="N20" s="31"/>
      <c r="O20" s="31"/>
      <c r="P20" s="31"/>
      <c r="Q20" s="31"/>
      <c r="R20" s="31"/>
      <c r="S20" s="31"/>
      <c r="T20" s="31"/>
      <c r="U20" s="31"/>
      <c r="V20" s="31"/>
      <c r="W20" s="29"/>
      <c r="X20" s="31"/>
      <c r="Y20" s="31"/>
    </row>
    <row r="21" spans="1:25" x14ac:dyDescent="0.25">
      <c r="H21" s="31"/>
      <c r="I21" s="31"/>
      <c r="J21" s="31"/>
      <c r="K21" s="31"/>
      <c r="L21" s="31"/>
      <c r="M21" s="31"/>
      <c r="N21" s="31"/>
      <c r="O21" s="31"/>
      <c r="P21" s="31"/>
      <c r="Q21" s="31"/>
      <c r="R21" s="31"/>
      <c r="S21" s="31"/>
      <c r="T21" s="31"/>
      <c r="U21" s="31"/>
      <c r="V21" s="31"/>
      <c r="W21" s="31"/>
      <c r="X21" s="31"/>
      <c r="Y21" s="31"/>
    </row>
    <row r="22" spans="1:25" x14ac:dyDescent="0.25">
      <c r="A22" s="1" t="s">
        <v>21</v>
      </c>
      <c r="H22" s="31"/>
      <c r="I22" s="31"/>
      <c r="J22" s="31"/>
      <c r="K22" s="31"/>
      <c r="L22" s="31"/>
      <c r="M22" s="31"/>
      <c r="N22" s="31"/>
      <c r="O22" s="31"/>
      <c r="P22" s="31"/>
      <c r="Q22" s="31"/>
      <c r="R22" s="31"/>
      <c r="S22" s="31"/>
      <c r="T22" s="31"/>
      <c r="U22" s="31"/>
      <c r="V22" s="31"/>
      <c r="W22" s="31"/>
      <c r="X22" s="31"/>
      <c r="Y22" s="31"/>
    </row>
    <row r="23" spans="1:25" x14ac:dyDescent="0.25">
      <c r="A23" s="3"/>
      <c r="D23" t="s">
        <v>1</v>
      </c>
      <c r="H23" s="29"/>
      <c r="I23" s="29"/>
      <c r="J23" s="29"/>
      <c r="K23" s="29"/>
      <c r="L23" s="29"/>
      <c r="M23" s="29"/>
      <c r="N23" s="29"/>
      <c r="O23" s="29"/>
      <c r="P23" s="29"/>
      <c r="Q23" s="29"/>
      <c r="R23" s="29"/>
      <c r="S23" s="29"/>
      <c r="T23" s="31"/>
      <c r="U23" s="31"/>
      <c r="V23" s="31"/>
      <c r="W23" s="31"/>
      <c r="X23" s="31"/>
      <c r="Y23" s="31"/>
    </row>
    <row r="24" spans="1:25" ht="15.75" thickBot="1" x14ac:dyDescent="0.3">
      <c r="C24" s="6" t="s">
        <v>11</v>
      </c>
      <c r="D24" s="6" t="s">
        <v>12</v>
      </c>
      <c r="H24" s="4" t="s">
        <v>2</v>
      </c>
      <c r="I24" s="4" t="s">
        <v>3</v>
      </c>
      <c r="J24" s="4" t="s">
        <v>4</v>
      </c>
      <c r="K24" s="4" t="s">
        <v>5</v>
      </c>
      <c r="L24" s="4" t="s">
        <v>6</v>
      </c>
      <c r="M24" s="5" t="s">
        <v>7</v>
      </c>
      <c r="N24" s="4" t="s">
        <v>8</v>
      </c>
      <c r="O24" s="4" t="s">
        <v>9</v>
      </c>
      <c r="P24" s="4" t="s">
        <v>10</v>
      </c>
      <c r="Q24" s="4" t="s">
        <v>37</v>
      </c>
      <c r="R24" s="4" t="s">
        <v>18</v>
      </c>
      <c r="S24" s="4" t="s">
        <v>33</v>
      </c>
      <c r="T24" s="31"/>
      <c r="U24" s="31"/>
      <c r="V24" s="31"/>
      <c r="W24" s="29"/>
      <c r="X24" s="31"/>
      <c r="Y24" s="31"/>
    </row>
    <row r="25" spans="1:25" ht="15.75" thickBot="1" x14ac:dyDescent="0.3">
      <c r="A25" t="s">
        <v>13</v>
      </c>
      <c r="B25" s="6" t="s">
        <v>11</v>
      </c>
      <c r="C25" s="9">
        <v>116042</v>
      </c>
      <c r="D25">
        <v>1447</v>
      </c>
      <c r="E25" s="10">
        <f>SUM(C25+D25)</f>
        <v>117489</v>
      </c>
      <c r="H25" s="41" t="s">
        <v>16</v>
      </c>
      <c r="I25" s="42">
        <f>D26</f>
        <v>116989</v>
      </c>
      <c r="J25" s="42">
        <f>C25</f>
        <v>116042</v>
      </c>
      <c r="K25" s="42">
        <f>D25</f>
        <v>1447</v>
      </c>
      <c r="L25" s="42">
        <f>C26</f>
        <v>500</v>
      </c>
      <c r="M25" s="43">
        <f>(I25+J25)/(I25+J25+K25+L25)</f>
        <v>0.99171411791742203</v>
      </c>
      <c r="N25" s="44">
        <f>I25/(I25+K25)</f>
        <v>0.987782431017596</v>
      </c>
      <c r="O25" s="44">
        <f>I25/(I25+L25)</f>
        <v>0.9957442824434628</v>
      </c>
      <c r="P25" s="44">
        <f>2*((N25*O25)/(N25+O25))</f>
        <v>0.99174737734449503</v>
      </c>
      <c r="Q25" s="45">
        <f>K25/(J25+K25)</f>
        <v>1.2316046608618679E-2</v>
      </c>
      <c r="R25" s="45">
        <f>J25/(J25+K25)</f>
        <v>0.98768395339138138</v>
      </c>
      <c r="S25" s="42">
        <v>0.99</v>
      </c>
      <c r="T25" s="31"/>
      <c r="U25" s="31"/>
      <c r="V25" s="31"/>
      <c r="W25" s="29"/>
      <c r="X25" s="31"/>
      <c r="Y25" s="31"/>
    </row>
    <row r="26" spans="1:25" ht="15.75" thickBot="1" x14ac:dyDescent="0.3">
      <c r="B26" s="6" t="s">
        <v>12</v>
      </c>
      <c r="C26">
        <v>500</v>
      </c>
      <c r="D26" s="9">
        <v>116989</v>
      </c>
      <c r="E26" s="11">
        <f>SUM(C26+D26)</f>
        <v>117489</v>
      </c>
      <c r="H26" s="29"/>
      <c r="I26" s="31"/>
      <c r="J26" s="31"/>
      <c r="K26" s="31"/>
      <c r="L26" s="31"/>
      <c r="M26" s="31"/>
      <c r="N26" s="31"/>
      <c r="O26" s="46"/>
      <c r="P26" s="46"/>
      <c r="Q26" s="46"/>
      <c r="R26" s="46"/>
      <c r="S26" s="47"/>
      <c r="T26" s="31"/>
      <c r="U26" s="31"/>
      <c r="V26" s="31"/>
      <c r="W26" s="29"/>
      <c r="X26" s="31"/>
      <c r="Y26" s="31"/>
    </row>
    <row r="27" spans="1:25" ht="15.75" thickBot="1" x14ac:dyDescent="0.3">
      <c r="C27" s="12">
        <f>SUM(C25+C26)</f>
        <v>116542</v>
      </c>
      <c r="D27" s="13">
        <f>SUM(D25+D26)</f>
        <v>118436</v>
      </c>
      <c r="H27" s="29"/>
      <c r="I27" s="31"/>
      <c r="J27" s="31"/>
      <c r="K27" s="31"/>
      <c r="L27" s="31"/>
      <c r="M27" s="31"/>
      <c r="N27" s="31"/>
      <c r="O27" s="46"/>
      <c r="P27" s="46"/>
      <c r="Q27" s="46"/>
      <c r="R27" s="46"/>
      <c r="S27" s="47"/>
      <c r="T27" s="31"/>
      <c r="U27" s="31"/>
      <c r="V27" s="31"/>
      <c r="W27" s="29"/>
      <c r="X27" s="31"/>
      <c r="Y27" s="31"/>
    </row>
    <row r="28" spans="1:25" x14ac:dyDescent="0.25">
      <c r="H28" s="31"/>
      <c r="I28" s="31"/>
      <c r="J28" s="31"/>
      <c r="K28" s="31"/>
      <c r="L28" s="31"/>
      <c r="M28" s="31"/>
      <c r="N28" s="31"/>
      <c r="O28" s="31"/>
      <c r="P28" s="31"/>
      <c r="Q28" s="31"/>
      <c r="R28" s="31"/>
      <c r="S28" s="31"/>
      <c r="T28" s="31"/>
      <c r="U28" s="31"/>
      <c r="V28" s="31"/>
      <c r="W28" s="29"/>
      <c r="X28" s="31"/>
      <c r="Y28" s="31"/>
    </row>
    <row r="29" spans="1:25" x14ac:dyDescent="0.25">
      <c r="H29" s="31"/>
      <c r="I29" s="31"/>
      <c r="J29" s="31"/>
      <c r="K29" s="31"/>
      <c r="L29" s="31"/>
      <c r="M29" s="31"/>
      <c r="N29" s="31"/>
      <c r="O29" s="31"/>
      <c r="P29" s="31"/>
      <c r="Q29" s="31"/>
      <c r="R29" s="31"/>
      <c r="S29" s="31"/>
      <c r="T29" s="31"/>
      <c r="U29" s="31"/>
      <c r="V29" s="31"/>
      <c r="W29" s="29"/>
      <c r="X29" s="31"/>
      <c r="Y29" s="31"/>
    </row>
    <row r="30" spans="1:25" x14ac:dyDescent="0.25">
      <c r="H30" s="31"/>
      <c r="I30" s="31"/>
      <c r="J30" s="31"/>
      <c r="K30" s="31"/>
      <c r="L30" s="31"/>
      <c r="M30" s="31"/>
      <c r="N30" s="31"/>
      <c r="O30" s="31"/>
      <c r="P30" s="31"/>
      <c r="Q30" s="31"/>
      <c r="R30" s="31"/>
      <c r="S30" s="31"/>
      <c r="T30" s="31"/>
      <c r="U30" s="31"/>
      <c r="V30" s="31"/>
      <c r="W30" s="29"/>
      <c r="X30" s="31"/>
      <c r="Y30" s="31"/>
    </row>
    <row r="31" spans="1:25" x14ac:dyDescent="0.25">
      <c r="A31" s="1" t="s">
        <v>23</v>
      </c>
      <c r="H31" s="31"/>
      <c r="I31" s="31"/>
      <c r="J31" s="31"/>
      <c r="K31" s="31"/>
      <c r="L31" s="31"/>
      <c r="M31" s="31"/>
      <c r="N31" s="31"/>
      <c r="O31" s="31"/>
      <c r="P31" s="31"/>
      <c r="Q31" s="31"/>
      <c r="R31" s="31"/>
      <c r="S31" s="31"/>
      <c r="T31" s="31"/>
      <c r="U31" s="31"/>
      <c r="V31" s="31"/>
      <c r="W31" s="31"/>
      <c r="X31" s="31"/>
      <c r="Y31" s="31"/>
    </row>
    <row r="32" spans="1:25" x14ac:dyDescent="0.25">
      <c r="A32" s="3"/>
      <c r="D32" t="s">
        <v>1</v>
      </c>
      <c r="H32" s="29"/>
      <c r="I32" s="29"/>
      <c r="J32" s="29"/>
      <c r="K32" s="29"/>
      <c r="L32" s="29"/>
      <c r="M32" s="29"/>
      <c r="N32" s="29"/>
      <c r="O32" s="29"/>
      <c r="P32" s="29"/>
      <c r="Q32" s="29"/>
      <c r="R32" s="29"/>
      <c r="S32" s="29"/>
      <c r="T32" s="31"/>
      <c r="U32" s="31"/>
      <c r="V32" s="31"/>
      <c r="W32" s="31"/>
      <c r="X32" s="31"/>
      <c r="Y32" s="31"/>
    </row>
    <row r="33" spans="1:25" ht="15.75" thickBot="1" x14ac:dyDescent="0.3">
      <c r="C33" s="6" t="s">
        <v>11</v>
      </c>
      <c r="D33" s="6" t="s">
        <v>12</v>
      </c>
      <c r="H33" s="4" t="s">
        <v>2</v>
      </c>
      <c r="I33" s="4" t="s">
        <v>3</v>
      </c>
      <c r="J33" s="4" t="s">
        <v>4</v>
      </c>
      <c r="K33" s="4" t="s">
        <v>5</v>
      </c>
      <c r="L33" s="4" t="s">
        <v>6</v>
      </c>
      <c r="M33" s="5" t="s">
        <v>7</v>
      </c>
      <c r="N33" s="4" t="s">
        <v>8</v>
      </c>
      <c r="O33" s="4" t="s">
        <v>9</v>
      </c>
      <c r="P33" s="4" t="s">
        <v>10</v>
      </c>
      <c r="Q33" s="4" t="s">
        <v>37</v>
      </c>
      <c r="R33" s="4" t="s">
        <v>18</v>
      </c>
      <c r="S33" s="4" t="s">
        <v>33</v>
      </c>
      <c r="T33" s="31"/>
      <c r="U33" s="31"/>
      <c r="V33" s="31"/>
      <c r="W33" s="29"/>
      <c r="X33" s="31"/>
      <c r="Y33" s="31"/>
    </row>
    <row r="34" spans="1:25" ht="15.75" thickBot="1" x14ac:dyDescent="0.3">
      <c r="A34" t="s">
        <v>13</v>
      </c>
      <c r="B34" s="6" t="s">
        <v>11</v>
      </c>
      <c r="C34" s="9">
        <v>115098</v>
      </c>
      <c r="D34">
        <v>2391</v>
      </c>
      <c r="E34" s="10">
        <f>SUM(C34+D34)</f>
        <v>117489</v>
      </c>
      <c r="H34" s="41" t="s">
        <v>16</v>
      </c>
      <c r="I34" s="42">
        <f>D35</f>
        <v>117230</v>
      </c>
      <c r="J34" s="42">
        <f>C34</f>
        <v>115098</v>
      </c>
      <c r="K34" s="42">
        <f>D34</f>
        <v>2391</v>
      </c>
      <c r="L34" s="42">
        <f>C35</f>
        <v>259</v>
      </c>
      <c r="M34" s="43">
        <f>(I34+J34)/(I34+J34+K34+L34)</f>
        <v>0.98872234847517637</v>
      </c>
      <c r="N34" s="44">
        <f>I34/(I34+K34)</f>
        <v>0.98001187082535679</v>
      </c>
      <c r="O34" s="44">
        <f>I34/(I34+L34)</f>
        <v>0.99779553830571377</v>
      </c>
      <c r="P34" s="44">
        <f>2*((N34*O34)/(N34+O34))</f>
        <v>0.98882375268862555</v>
      </c>
      <c r="Q34" s="45">
        <f>K34/(J34+K34)</f>
        <v>2.0350841355360926E-2</v>
      </c>
      <c r="R34" s="45">
        <f>J34/(J34+K34)</f>
        <v>0.97964915864463908</v>
      </c>
      <c r="S34" s="42">
        <v>1</v>
      </c>
      <c r="T34" s="31"/>
      <c r="U34" s="31"/>
      <c r="V34" s="31"/>
      <c r="W34" s="29"/>
      <c r="X34" s="31"/>
      <c r="Y34" s="31"/>
    </row>
    <row r="35" spans="1:25" ht="15.75" thickBot="1" x14ac:dyDescent="0.3">
      <c r="B35" s="6" t="s">
        <v>12</v>
      </c>
      <c r="C35">
        <v>259</v>
      </c>
      <c r="D35" s="9">
        <v>117230</v>
      </c>
      <c r="E35" s="11">
        <f>SUM(C35+D35)</f>
        <v>117489</v>
      </c>
      <c r="H35" s="29"/>
      <c r="I35" s="31"/>
      <c r="J35" s="31"/>
      <c r="K35" s="31"/>
      <c r="L35" s="31"/>
      <c r="M35" s="31"/>
      <c r="N35" s="31"/>
      <c r="O35" s="46"/>
      <c r="P35" s="46"/>
      <c r="Q35" s="46"/>
      <c r="R35" s="46"/>
      <c r="S35" s="47"/>
      <c r="T35" s="31"/>
      <c r="U35" s="31"/>
      <c r="V35" s="31"/>
      <c r="W35" s="29"/>
      <c r="X35" s="31"/>
      <c r="Y35" s="31"/>
    </row>
    <row r="36" spans="1:25" ht="15.75" thickBot="1" x14ac:dyDescent="0.3">
      <c r="C36" s="12">
        <f>SUM(C34+C35)</f>
        <v>115357</v>
      </c>
      <c r="D36" s="13">
        <f>SUM(D34+D35)</f>
        <v>119621</v>
      </c>
      <c r="H36" s="29"/>
      <c r="I36" s="31"/>
      <c r="J36" s="31"/>
      <c r="K36" s="31"/>
      <c r="L36" s="31"/>
      <c r="M36" s="31"/>
      <c r="N36" s="31"/>
      <c r="O36" s="46"/>
      <c r="P36" s="46"/>
      <c r="Q36" s="46"/>
      <c r="R36" s="46"/>
      <c r="S36" s="47"/>
      <c r="T36" s="31"/>
      <c r="U36" s="31"/>
      <c r="V36" s="31"/>
      <c r="W36" s="29"/>
      <c r="X36" s="31"/>
      <c r="Y36" s="31"/>
    </row>
    <row r="37" spans="1:25" x14ac:dyDescent="0.25">
      <c r="H37" s="31"/>
      <c r="I37" s="31"/>
      <c r="J37" s="31"/>
      <c r="K37" s="31"/>
      <c r="L37" s="31"/>
      <c r="M37" s="31"/>
      <c r="N37" s="31"/>
      <c r="O37" s="31"/>
      <c r="P37" s="31"/>
      <c r="Q37" s="31"/>
      <c r="R37" s="31"/>
      <c r="S37" s="31"/>
      <c r="T37" s="31"/>
      <c r="U37" s="31"/>
      <c r="V37" s="31"/>
      <c r="W37" s="29"/>
      <c r="X37" s="31"/>
      <c r="Y37" s="31"/>
    </row>
    <row r="38" spans="1:25" x14ac:dyDescent="0.25">
      <c r="H38" s="31"/>
      <c r="I38" s="31"/>
      <c r="J38" s="31"/>
      <c r="K38" s="31"/>
      <c r="L38" s="31"/>
      <c r="M38" s="31"/>
      <c r="N38" s="31"/>
      <c r="O38" s="31"/>
      <c r="P38" s="31"/>
      <c r="Q38" s="31"/>
      <c r="R38" s="31"/>
      <c r="S38" s="31"/>
      <c r="T38" s="31"/>
      <c r="U38" s="31"/>
      <c r="V38" s="31"/>
      <c r="W38" s="29"/>
      <c r="X38" s="31"/>
      <c r="Y38" s="31"/>
    </row>
    <row r="39" spans="1:25" x14ac:dyDescent="0.25">
      <c r="H39" s="31"/>
      <c r="I39" s="31"/>
      <c r="J39" s="31"/>
      <c r="K39" s="31"/>
      <c r="L39" s="31"/>
      <c r="M39" s="31"/>
      <c r="N39" s="31"/>
      <c r="O39" s="31"/>
      <c r="P39" s="31"/>
      <c r="Q39" s="31"/>
      <c r="R39" s="31"/>
      <c r="S39" s="31"/>
      <c r="T39" s="31"/>
      <c r="U39" s="31"/>
      <c r="V39" s="31"/>
      <c r="W39" s="31"/>
      <c r="X39" s="31"/>
      <c r="Y39" s="31"/>
    </row>
    <row r="40" spans="1:25" x14ac:dyDescent="0.25">
      <c r="A40" s="1" t="s">
        <v>22</v>
      </c>
      <c r="H40" s="31"/>
      <c r="I40" s="31"/>
      <c r="J40" s="31"/>
      <c r="K40" s="31"/>
      <c r="L40" s="31"/>
      <c r="M40" s="31"/>
      <c r="N40" s="31"/>
      <c r="O40" s="31"/>
      <c r="P40" s="31"/>
      <c r="Q40" s="31"/>
      <c r="R40" s="31"/>
      <c r="S40" s="31"/>
      <c r="T40" s="31"/>
      <c r="U40" s="31"/>
      <c r="V40" s="31"/>
      <c r="W40" s="31"/>
      <c r="X40" s="31"/>
      <c r="Y40" s="31"/>
    </row>
    <row r="41" spans="1:25" x14ac:dyDescent="0.25">
      <c r="A41" s="3"/>
      <c r="D41" t="s">
        <v>1</v>
      </c>
      <c r="H41" s="29"/>
      <c r="I41" s="29"/>
      <c r="J41" s="29"/>
      <c r="K41" s="29"/>
      <c r="L41" s="29"/>
      <c r="M41" s="29"/>
      <c r="N41" s="29"/>
      <c r="O41" s="29"/>
      <c r="P41" s="29"/>
      <c r="Q41" s="29"/>
      <c r="R41" s="29"/>
      <c r="S41" s="29"/>
      <c r="T41" s="31"/>
      <c r="U41" s="31"/>
      <c r="V41" s="31"/>
      <c r="W41" s="31"/>
      <c r="X41" s="31"/>
      <c r="Y41" s="31"/>
    </row>
    <row r="42" spans="1:25" ht="15.75" thickBot="1" x14ac:dyDescent="0.3">
      <c r="C42" s="6" t="s">
        <v>11</v>
      </c>
      <c r="D42" s="6" t="s">
        <v>12</v>
      </c>
      <c r="H42" s="4" t="s">
        <v>2</v>
      </c>
      <c r="I42" s="4" t="s">
        <v>3</v>
      </c>
      <c r="J42" s="4" t="s">
        <v>4</v>
      </c>
      <c r="K42" s="4" t="s">
        <v>5</v>
      </c>
      <c r="L42" s="4" t="s">
        <v>6</v>
      </c>
      <c r="M42" s="5" t="s">
        <v>7</v>
      </c>
      <c r="N42" s="4" t="s">
        <v>8</v>
      </c>
      <c r="O42" s="4" t="s">
        <v>9</v>
      </c>
      <c r="P42" s="4" t="s">
        <v>10</v>
      </c>
      <c r="Q42" s="4" t="s">
        <v>37</v>
      </c>
      <c r="R42" s="4" t="s">
        <v>18</v>
      </c>
      <c r="S42" s="4" t="s">
        <v>33</v>
      </c>
      <c r="T42" s="31"/>
      <c r="U42" s="31"/>
      <c r="V42" s="31"/>
      <c r="W42" s="29"/>
      <c r="X42" s="31"/>
      <c r="Y42" s="31"/>
    </row>
    <row r="43" spans="1:25" ht="15.75" thickBot="1" x14ac:dyDescent="0.3">
      <c r="A43" t="s">
        <v>13</v>
      </c>
      <c r="B43" s="6" t="s">
        <v>11</v>
      </c>
      <c r="C43" s="9">
        <v>115280</v>
      </c>
      <c r="D43">
        <v>2209</v>
      </c>
      <c r="E43" s="10">
        <f>SUM(C43+D43)</f>
        <v>117489</v>
      </c>
      <c r="H43" s="41" t="s">
        <v>16</v>
      </c>
      <c r="I43" s="42">
        <f>D44</f>
        <v>117065</v>
      </c>
      <c r="J43" s="42">
        <f>C43</f>
        <v>115280</v>
      </c>
      <c r="K43" s="42">
        <f>D43</f>
        <v>2209</v>
      </c>
      <c r="L43" s="42">
        <f>C44</f>
        <v>424</v>
      </c>
      <c r="M43" s="43">
        <f>(I43+J43)/(I43+J43+K43+L43)</f>
        <v>0.98879469567363754</v>
      </c>
      <c r="N43" s="44">
        <f>I43/(I43+K43)</f>
        <v>0.9814796183577309</v>
      </c>
      <c r="O43" s="44">
        <f>I43/(I43+L43)</f>
        <v>0.99639115151205648</v>
      </c>
      <c r="P43" s="44">
        <f>2*((N43*O43)/(N43+O43))</f>
        <v>0.98887917453318308</v>
      </c>
      <c r="Q43" s="45">
        <f>K43/(J43+K43)</f>
        <v>1.8801760164781384E-2</v>
      </c>
      <c r="R43" s="45">
        <f>J43/(J43+K43)</f>
        <v>0.98119823983521859</v>
      </c>
      <c r="S43" s="42">
        <v>1</v>
      </c>
      <c r="T43" s="31"/>
      <c r="U43" s="31"/>
      <c r="V43" s="31"/>
      <c r="W43" s="29"/>
      <c r="X43" s="31"/>
      <c r="Y43" s="31"/>
    </row>
    <row r="44" spans="1:25" ht="15.75" thickBot="1" x14ac:dyDescent="0.3">
      <c r="B44" s="6" t="s">
        <v>12</v>
      </c>
      <c r="C44">
        <v>424</v>
      </c>
      <c r="D44" s="9">
        <v>117065</v>
      </c>
      <c r="E44" s="11">
        <f>SUM(C44+D44)</f>
        <v>117489</v>
      </c>
      <c r="H44" s="29"/>
      <c r="I44" s="31"/>
      <c r="J44" s="31"/>
      <c r="K44" s="31"/>
      <c r="L44" s="31"/>
      <c r="M44" s="31"/>
      <c r="N44" s="31"/>
      <c r="O44" s="46"/>
      <c r="P44" s="46"/>
      <c r="Q44" s="46"/>
      <c r="R44" s="46"/>
      <c r="S44" s="47"/>
      <c r="T44" s="31"/>
      <c r="U44" s="31"/>
      <c r="V44" s="31"/>
      <c r="W44" s="29"/>
      <c r="X44" s="31"/>
      <c r="Y44" s="31"/>
    </row>
    <row r="45" spans="1:25" ht="15.75" thickBot="1" x14ac:dyDescent="0.3">
      <c r="C45" s="12">
        <f>SUM(C43+C44)</f>
        <v>115704</v>
      </c>
      <c r="D45" s="13">
        <f>SUM(D43+D44)</f>
        <v>119274</v>
      </c>
      <c r="H45" s="29"/>
      <c r="I45" s="31"/>
      <c r="J45" s="31"/>
      <c r="K45" s="31"/>
      <c r="L45" s="31"/>
      <c r="M45" s="31"/>
      <c r="N45" s="31"/>
      <c r="O45" s="46"/>
      <c r="P45" s="46"/>
      <c r="Q45" s="46"/>
      <c r="R45" s="46"/>
      <c r="S45" s="47"/>
      <c r="T45" s="31"/>
      <c r="U45" s="31"/>
      <c r="V45" s="31"/>
      <c r="W45" s="29"/>
      <c r="X45" s="31"/>
      <c r="Y45" s="31"/>
    </row>
    <row r="46" spans="1:25" x14ac:dyDescent="0.25">
      <c r="H46" s="31"/>
      <c r="I46" s="31"/>
      <c r="J46" s="31"/>
      <c r="K46" s="31"/>
      <c r="L46" s="31"/>
      <c r="M46" s="31"/>
      <c r="N46" s="31"/>
      <c r="O46" s="31"/>
      <c r="P46" s="31"/>
      <c r="Q46" s="31"/>
      <c r="R46" s="31"/>
      <c r="S46" s="31"/>
      <c r="T46" s="31"/>
      <c r="U46" s="31"/>
      <c r="V46" s="31"/>
      <c r="W46" s="29"/>
      <c r="X46" s="31"/>
      <c r="Y46" s="31"/>
    </row>
    <row r="47" spans="1:25" x14ac:dyDescent="0.25">
      <c r="H47" s="31"/>
      <c r="I47" s="31"/>
      <c r="J47" s="31"/>
      <c r="K47" s="31"/>
      <c r="L47" s="31"/>
      <c r="M47" s="31"/>
      <c r="N47" s="31"/>
      <c r="O47" s="31"/>
      <c r="P47" s="31"/>
      <c r="Q47" s="31"/>
      <c r="R47" s="31"/>
      <c r="S47" s="31"/>
      <c r="T47" s="31"/>
      <c r="U47" s="31"/>
      <c r="V47" s="31"/>
      <c r="W47" s="29"/>
      <c r="X47" s="31"/>
      <c r="Y47" s="31"/>
    </row>
    <row r="48" spans="1:25" x14ac:dyDescent="0.25">
      <c r="H48" s="31"/>
      <c r="I48" s="31"/>
      <c r="J48" s="31"/>
      <c r="K48" s="31"/>
      <c r="L48" s="31"/>
      <c r="M48" s="31"/>
      <c r="N48" s="31"/>
      <c r="O48" s="31"/>
      <c r="P48" s="31"/>
      <c r="Q48" s="31"/>
      <c r="R48" s="31"/>
      <c r="S48" s="31"/>
      <c r="T48" s="31"/>
      <c r="U48" s="31"/>
      <c r="V48" s="31"/>
      <c r="W48" s="29"/>
      <c r="X48" s="31"/>
      <c r="Y48" s="31"/>
    </row>
  </sheetData>
  <mergeCells count="1">
    <mergeCell ref="A1:X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C90F-488D-4BE8-91D5-A792BF2E2C7E}">
  <dimension ref="A1:Y48"/>
  <sheetViews>
    <sheetView topLeftCell="A21" workbookViewId="0">
      <selection activeCell="U37" sqref="U37"/>
    </sheetView>
  </sheetViews>
  <sheetFormatPr defaultRowHeight="15" x14ac:dyDescent="0.25"/>
  <cols>
    <col min="2" max="3" width="10.140625" bestFit="1" customWidth="1"/>
    <col min="4" max="4" width="9.5703125" bestFit="1" customWidth="1"/>
    <col min="16" max="16" width="8.5703125" bestFit="1" customWidth="1"/>
    <col min="18" max="18" width="12" bestFit="1" customWidth="1"/>
    <col min="19" max="19" width="13.28515625" bestFit="1" customWidth="1"/>
  </cols>
  <sheetData>
    <row r="1" spans="1:25" x14ac:dyDescent="0.25">
      <c r="A1" s="87" t="s">
        <v>0</v>
      </c>
      <c r="B1" s="87"/>
      <c r="C1" s="87"/>
      <c r="D1" s="87"/>
      <c r="E1" s="87"/>
      <c r="F1" s="87"/>
      <c r="G1" s="87"/>
      <c r="H1" s="87"/>
      <c r="I1" s="87"/>
      <c r="J1" s="87"/>
      <c r="K1" s="87"/>
      <c r="L1" s="87"/>
      <c r="M1" s="87"/>
      <c r="N1" s="87"/>
      <c r="O1" s="87"/>
      <c r="P1" s="87"/>
      <c r="Q1" s="87"/>
      <c r="R1" s="87"/>
      <c r="S1" s="87"/>
      <c r="T1" s="87"/>
      <c r="U1" s="87"/>
      <c r="V1" s="87"/>
      <c r="W1" s="87"/>
      <c r="X1" s="87"/>
    </row>
    <row r="2" spans="1:25" x14ac:dyDescent="0.25">
      <c r="A2" s="1" t="s">
        <v>19</v>
      </c>
      <c r="B2" s="2"/>
      <c r="C2" s="2"/>
      <c r="D2" s="2"/>
      <c r="E2" s="2"/>
      <c r="F2" s="2"/>
      <c r="G2" s="2"/>
      <c r="H2" s="2"/>
      <c r="I2" s="2"/>
      <c r="J2" s="2"/>
      <c r="K2" s="2"/>
      <c r="L2" s="2"/>
      <c r="M2" s="2"/>
      <c r="N2" s="2"/>
      <c r="O2" s="2"/>
      <c r="P2" s="2"/>
      <c r="Q2" s="2"/>
      <c r="R2" s="2"/>
      <c r="S2" s="2"/>
      <c r="T2" s="2"/>
      <c r="U2" s="2"/>
      <c r="V2" s="2"/>
      <c r="W2" s="2"/>
      <c r="X2" s="2"/>
      <c r="Y2" s="2"/>
    </row>
    <row r="3" spans="1:25" x14ac:dyDescent="0.25">
      <c r="A3" s="3"/>
      <c r="D3" t="s">
        <v>1</v>
      </c>
      <c r="H3" s="29"/>
      <c r="I3" s="29"/>
      <c r="J3" s="29"/>
      <c r="K3" s="29"/>
      <c r="L3" s="29"/>
      <c r="M3" s="29"/>
      <c r="N3" s="29"/>
      <c r="O3" s="29"/>
      <c r="P3" s="29"/>
      <c r="Q3" s="29"/>
      <c r="R3" s="29"/>
      <c r="S3" s="29"/>
      <c r="T3" s="31"/>
      <c r="U3" s="31"/>
      <c r="V3" s="31"/>
      <c r="W3" s="31"/>
      <c r="X3" s="31"/>
    </row>
    <row r="4" spans="1:25" ht="15.75" thickBot="1" x14ac:dyDescent="0.3">
      <c r="C4" s="6" t="s">
        <v>11</v>
      </c>
      <c r="D4" s="6" t="s">
        <v>12</v>
      </c>
      <c r="H4" s="4" t="s">
        <v>2</v>
      </c>
      <c r="I4" s="4" t="s">
        <v>3</v>
      </c>
      <c r="J4" s="4" t="s">
        <v>4</v>
      </c>
      <c r="K4" s="4" t="s">
        <v>5</v>
      </c>
      <c r="L4" s="4" t="s">
        <v>6</v>
      </c>
      <c r="M4" s="5" t="s">
        <v>7</v>
      </c>
      <c r="N4" s="4" t="s">
        <v>8</v>
      </c>
      <c r="O4" s="4" t="s">
        <v>9</v>
      </c>
      <c r="P4" s="4" t="s">
        <v>10</v>
      </c>
      <c r="Q4" s="4" t="s">
        <v>37</v>
      </c>
      <c r="R4" s="4" t="s">
        <v>18</v>
      </c>
      <c r="S4" s="4" t="s">
        <v>33</v>
      </c>
      <c r="T4" s="31"/>
      <c r="U4" s="31"/>
      <c r="V4" s="31"/>
      <c r="W4" s="29"/>
      <c r="X4" s="31"/>
    </row>
    <row r="5" spans="1:25" ht="15.75" thickBot="1" x14ac:dyDescent="0.3">
      <c r="A5" t="s">
        <v>13</v>
      </c>
      <c r="B5" s="6" t="s">
        <v>11</v>
      </c>
      <c r="C5" s="9">
        <v>190839</v>
      </c>
      <c r="D5">
        <v>3018</v>
      </c>
      <c r="E5" s="10">
        <f>SUM(C5+D5)</f>
        <v>193857</v>
      </c>
      <c r="H5" s="41" t="s">
        <v>16</v>
      </c>
      <c r="I5" s="42">
        <f>D6</f>
        <v>193754</v>
      </c>
      <c r="J5" s="42">
        <f>C5</f>
        <v>190839</v>
      </c>
      <c r="K5" s="42">
        <f>D5</f>
        <v>3018</v>
      </c>
      <c r="L5" s="42">
        <f>C6</f>
        <v>102</v>
      </c>
      <c r="M5" s="43">
        <f>(I5+J5)/(I5+J5+K5+L5)</f>
        <v>0.99195281045515626</v>
      </c>
      <c r="N5" s="44">
        <f>I5/(I5+K5)</f>
        <v>0.98466245197487445</v>
      </c>
      <c r="O5" s="44">
        <f>I5/(I5+L5)</f>
        <v>0.9994738362495873</v>
      </c>
      <c r="P5" s="44">
        <f>2*((N5*O5)/(N5+O5))</f>
        <v>0.99201286134122491</v>
      </c>
      <c r="Q5" s="45">
        <f>K5/(J5+K5)</f>
        <v>1.556817654250298E-2</v>
      </c>
      <c r="R5" s="45">
        <f>J5/(J5+K5)</f>
        <v>0.98443182345749702</v>
      </c>
      <c r="S5" s="42">
        <v>1</v>
      </c>
      <c r="T5" s="31"/>
      <c r="U5" s="31"/>
      <c r="V5" s="31"/>
      <c r="W5" s="29"/>
      <c r="X5" s="31"/>
    </row>
    <row r="6" spans="1:25" ht="15.75" thickBot="1" x14ac:dyDescent="0.3">
      <c r="B6" s="6" t="s">
        <v>12</v>
      </c>
      <c r="C6">
        <v>102</v>
      </c>
      <c r="D6" s="9">
        <v>193754</v>
      </c>
      <c r="E6" s="11">
        <f>SUM(C6+D6)</f>
        <v>193856</v>
      </c>
      <c r="H6" s="29"/>
      <c r="I6" s="31"/>
      <c r="J6" s="31"/>
      <c r="K6" s="31"/>
      <c r="L6" s="31"/>
      <c r="M6" s="31"/>
      <c r="N6" s="31"/>
      <c r="O6" s="46"/>
      <c r="P6" s="46"/>
      <c r="Q6" s="46"/>
      <c r="R6" s="46"/>
      <c r="S6" s="47"/>
      <c r="T6" s="31"/>
      <c r="U6" s="31"/>
      <c r="V6" s="31"/>
      <c r="W6" s="29"/>
      <c r="X6" s="31"/>
    </row>
    <row r="7" spans="1:25" ht="15.75" thickBot="1" x14ac:dyDescent="0.3">
      <c r="C7" s="12">
        <f>SUM(C5+C6)</f>
        <v>190941</v>
      </c>
      <c r="D7" s="13">
        <f>SUM(D5+D6)</f>
        <v>196772</v>
      </c>
      <c r="H7" s="29"/>
      <c r="I7" s="31"/>
      <c r="J7" s="31"/>
      <c r="K7" s="31"/>
      <c r="L7" s="31"/>
      <c r="M7" s="31"/>
      <c r="N7" s="31"/>
      <c r="O7" s="46"/>
      <c r="P7" s="46"/>
      <c r="Q7" s="46"/>
      <c r="R7" s="46"/>
      <c r="S7" s="47"/>
      <c r="T7" s="31"/>
      <c r="U7" s="31"/>
      <c r="V7" s="31"/>
      <c r="W7" s="29"/>
      <c r="X7" s="31"/>
    </row>
    <row r="8" spans="1:25" x14ac:dyDescent="0.25">
      <c r="H8" s="31"/>
      <c r="I8" s="31"/>
      <c r="J8" s="31"/>
      <c r="K8" s="31"/>
      <c r="L8" s="31"/>
      <c r="M8" s="31"/>
      <c r="N8" s="31"/>
      <c r="O8" s="31"/>
      <c r="P8" s="31"/>
      <c r="Q8" s="31"/>
      <c r="R8" s="31"/>
      <c r="S8" s="31"/>
      <c r="T8" s="31"/>
      <c r="U8" s="31"/>
      <c r="V8" s="31"/>
      <c r="W8" s="29"/>
      <c r="X8" s="31"/>
    </row>
    <row r="9" spans="1:25" x14ac:dyDescent="0.25">
      <c r="H9" s="31"/>
      <c r="I9" s="31"/>
      <c r="J9" s="31"/>
      <c r="K9" s="31"/>
      <c r="L9" s="31"/>
      <c r="M9" s="31"/>
      <c r="N9" s="31"/>
      <c r="O9" s="31"/>
      <c r="P9" s="31"/>
      <c r="Q9" s="31"/>
      <c r="R9" s="31"/>
      <c r="S9" s="31"/>
      <c r="T9" s="31"/>
      <c r="U9" s="31"/>
      <c r="V9" s="31"/>
      <c r="W9" s="29"/>
      <c r="X9" s="31"/>
    </row>
    <row r="10" spans="1:25" x14ac:dyDescent="0.25">
      <c r="H10" s="31"/>
      <c r="I10" s="31"/>
      <c r="J10" s="31"/>
      <c r="K10" s="31"/>
      <c r="L10" s="31"/>
      <c r="M10" s="31"/>
      <c r="N10" s="31"/>
      <c r="O10" s="31"/>
      <c r="P10" s="31"/>
      <c r="Q10" s="31"/>
      <c r="R10" s="31"/>
      <c r="S10" s="31"/>
      <c r="T10" s="31"/>
      <c r="U10" s="31"/>
      <c r="V10" s="31"/>
      <c r="W10" s="29"/>
      <c r="X10" s="31"/>
    </row>
    <row r="11" spans="1:25" x14ac:dyDescent="0.25">
      <c r="H11" s="31"/>
      <c r="I11" s="31"/>
      <c r="J11" s="31"/>
      <c r="K11" s="31"/>
      <c r="L11" s="31"/>
      <c r="M11" s="31"/>
      <c r="N11" s="31"/>
      <c r="O11" s="31"/>
      <c r="P11" s="31"/>
      <c r="Q11" s="31"/>
      <c r="R11" s="31"/>
      <c r="S11" s="31"/>
      <c r="T11" s="31"/>
      <c r="U11" s="31"/>
      <c r="V11" s="31"/>
      <c r="W11" s="29"/>
      <c r="X11" s="31"/>
    </row>
    <row r="12" spans="1:25" x14ac:dyDescent="0.25">
      <c r="A12" s="1" t="s">
        <v>20</v>
      </c>
      <c r="H12" s="31"/>
      <c r="I12" s="31"/>
      <c r="J12" s="31"/>
      <c r="K12" s="31"/>
      <c r="L12" s="31"/>
      <c r="M12" s="31"/>
      <c r="N12" s="31"/>
      <c r="O12" s="31"/>
      <c r="P12" s="31"/>
      <c r="Q12" s="31"/>
      <c r="R12" s="31"/>
      <c r="S12" s="31"/>
      <c r="T12" s="31"/>
      <c r="U12" s="31"/>
      <c r="V12" s="31"/>
      <c r="W12" s="31"/>
      <c r="X12" s="31"/>
    </row>
    <row r="13" spans="1:25" x14ac:dyDescent="0.25">
      <c r="A13" s="3"/>
      <c r="D13" t="s">
        <v>1</v>
      </c>
      <c r="H13" s="29"/>
      <c r="I13" s="29"/>
      <c r="J13" s="29"/>
      <c r="K13" s="29"/>
      <c r="L13" s="29"/>
      <c r="M13" s="29"/>
      <c r="N13" s="29"/>
      <c r="O13" s="29"/>
      <c r="P13" s="29"/>
      <c r="Q13" s="29"/>
      <c r="R13" s="29"/>
      <c r="S13" s="29"/>
      <c r="T13" s="31"/>
      <c r="U13" s="31"/>
      <c r="V13" s="31"/>
      <c r="W13" s="31"/>
      <c r="X13" s="31"/>
    </row>
    <row r="14" spans="1:25" ht="15.75" thickBot="1" x14ac:dyDescent="0.3">
      <c r="C14" s="6" t="s">
        <v>11</v>
      </c>
      <c r="D14" s="6" t="s">
        <v>12</v>
      </c>
      <c r="H14" s="4" t="s">
        <v>2</v>
      </c>
      <c r="I14" s="4" t="s">
        <v>3</v>
      </c>
      <c r="J14" s="4" t="s">
        <v>4</v>
      </c>
      <c r="K14" s="4" t="s">
        <v>5</v>
      </c>
      <c r="L14" s="4" t="s">
        <v>6</v>
      </c>
      <c r="M14" s="5" t="s">
        <v>7</v>
      </c>
      <c r="N14" s="4" t="s">
        <v>8</v>
      </c>
      <c r="O14" s="4" t="s">
        <v>9</v>
      </c>
      <c r="P14" s="4" t="s">
        <v>10</v>
      </c>
      <c r="Q14" s="4" t="s">
        <v>37</v>
      </c>
      <c r="R14" s="4" t="s">
        <v>18</v>
      </c>
      <c r="S14" s="4" t="s">
        <v>33</v>
      </c>
      <c r="T14" s="31"/>
      <c r="U14" s="31"/>
      <c r="V14" s="31"/>
      <c r="W14" s="29"/>
      <c r="X14" s="31"/>
    </row>
    <row r="15" spans="1:25" ht="15.75" thickBot="1" x14ac:dyDescent="0.3">
      <c r="A15" t="s">
        <v>13</v>
      </c>
      <c r="B15" s="6" t="s">
        <v>11</v>
      </c>
      <c r="C15" s="9">
        <v>188399</v>
      </c>
      <c r="D15">
        <v>5458</v>
      </c>
      <c r="E15" s="10">
        <f>SUM(C15+D15)</f>
        <v>193857</v>
      </c>
      <c r="H15" s="41" t="s">
        <v>16</v>
      </c>
      <c r="I15" s="42">
        <f>D16</f>
        <v>192446</v>
      </c>
      <c r="J15" s="42">
        <f>C15</f>
        <v>188399</v>
      </c>
      <c r="K15" s="42">
        <f>D15</f>
        <v>5458</v>
      </c>
      <c r="L15" s="42">
        <f>C16</f>
        <v>1410</v>
      </c>
      <c r="M15" s="43">
        <f>(I15+J15)/(I15+J15+K15+L15)</f>
        <v>0.9822858660916709</v>
      </c>
      <c r="N15" s="44">
        <f>I15/(I15+K15)</f>
        <v>0.97242097178429943</v>
      </c>
      <c r="O15" s="44">
        <f>I15/(I15+L15)</f>
        <v>0.99272655992076597</v>
      </c>
      <c r="P15" s="44">
        <f>2*((N15*O15)/(N15+O15))</f>
        <v>0.98246885848478671</v>
      </c>
      <c r="Q15" s="45">
        <f>K15/(J15+K15)</f>
        <v>2.8154773879715461E-2</v>
      </c>
      <c r="R15" s="45">
        <f>J15/(J15+K15)</f>
        <v>0.97184522612028457</v>
      </c>
      <c r="S15" s="42">
        <v>1</v>
      </c>
      <c r="T15" s="31"/>
      <c r="U15" s="31"/>
      <c r="V15" s="31"/>
      <c r="W15" s="29"/>
      <c r="X15" s="31"/>
    </row>
    <row r="16" spans="1:25" ht="15.75" thickBot="1" x14ac:dyDescent="0.3">
      <c r="B16" s="6" t="s">
        <v>12</v>
      </c>
      <c r="C16">
        <v>1410</v>
      </c>
      <c r="D16" s="9">
        <v>192446</v>
      </c>
      <c r="E16" s="11">
        <f>SUM(C16+D16)</f>
        <v>193856</v>
      </c>
      <c r="H16" s="29"/>
      <c r="I16" s="31"/>
      <c r="J16" s="31"/>
      <c r="K16" s="31"/>
      <c r="L16" s="31"/>
      <c r="M16" s="31"/>
      <c r="N16" s="31"/>
      <c r="O16" s="46"/>
      <c r="P16" s="46"/>
      <c r="Q16" s="46"/>
      <c r="R16" s="46"/>
      <c r="S16" s="47"/>
      <c r="T16" s="31"/>
      <c r="U16" s="31"/>
      <c r="V16" s="31"/>
      <c r="W16" s="29"/>
      <c r="X16" s="31"/>
    </row>
    <row r="17" spans="1:24" ht="15.75" thickBot="1" x14ac:dyDescent="0.3">
      <c r="C17" s="12">
        <f>SUM(C15+C16)</f>
        <v>189809</v>
      </c>
      <c r="D17" s="13">
        <f>SUM(D15+D16)</f>
        <v>197904</v>
      </c>
      <c r="H17" s="29"/>
      <c r="I17" s="31"/>
      <c r="J17" s="31"/>
      <c r="K17" s="31"/>
      <c r="L17" s="31"/>
      <c r="M17" s="31"/>
      <c r="N17" s="31"/>
      <c r="O17" s="46"/>
      <c r="P17" s="46"/>
      <c r="Q17" s="46"/>
      <c r="R17" s="46"/>
      <c r="S17" s="47"/>
      <c r="T17" s="31"/>
      <c r="U17" s="31"/>
      <c r="V17" s="31"/>
      <c r="W17" s="29"/>
      <c r="X17" s="31"/>
    </row>
    <row r="18" spans="1:24" x14ac:dyDescent="0.25">
      <c r="H18" s="31"/>
      <c r="I18" s="31"/>
      <c r="J18" s="31"/>
      <c r="K18" s="31"/>
      <c r="L18" s="31"/>
      <c r="M18" s="31"/>
      <c r="N18" s="31"/>
      <c r="O18" s="31"/>
      <c r="P18" s="31"/>
      <c r="Q18" s="31"/>
      <c r="R18" s="31"/>
      <c r="S18" s="31"/>
      <c r="T18" s="31"/>
      <c r="U18" s="31"/>
      <c r="V18" s="31"/>
      <c r="W18" s="29"/>
      <c r="X18" s="31"/>
    </row>
    <row r="19" spans="1:24" x14ac:dyDescent="0.25">
      <c r="H19" s="31"/>
      <c r="I19" s="31"/>
      <c r="J19" s="31"/>
      <c r="K19" s="31"/>
      <c r="L19" s="31"/>
      <c r="M19" s="31"/>
      <c r="N19" s="31"/>
      <c r="O19" s="31"/>
      <c r="P19" s="31"/>
      <c r="Q19" s="31"/>
      <c r="R19" s="31"/>
      <c r="S19" s="31"/>
      <c r="T19" s="31"/>
      <c r="U19" s="31"/>
      <c r="V19" s="31"/>
      <c r="W19" s="29"/>
      <c r="X19" s="31"/>
    </row>
    <row r="20" spans="1:24" x14ac:dyDescent="0.25">
      <c r="H20" s="31"/>
      <c r="I20" s="31"/>
      <c r="J20" s="31"/>
      <c r="K20" s="31"/>
      <c r="L20" s="31"/>
      <c r="M20" s="31"/>
      <c r="N20" s="31"/>
      <c r="O20" s="31"/>
      <c r="P20" s="31"/>
      <c r="Q20" s="31"/>
      <c r="R20" s="31"/>
      <c r="S20" s="31"/>
      <c r="T20" s="31"/>
      <c r="U20" s="31"/>
      <c r="V20" s="31"/>
      <c r="W20" s="29"/>
      <c r="X20" s="31"/>
    </row>
    <row r="21" spans="1:24" x14ac:dyDescent="0.25">
      <c r="H21" s="31"/>
      <c r="I21" s="31"/>
      <c r="J21" s="31"/>
      <c r="K21" s="31"/>
      <c r="L21" s="31"/>
      <c r="M21" s="31"/>
      <c r="N21" s="31"/>
      <c r="O21" s="31"/>
      <c r="P21" s="31"/>
      <c r="Q21" s="31"/>
      <c r="R21" s="31"/>
      <c r="S21" s="31"/>
      <c r="T21" s="31"/>
      <c r="U21" s="31"/>
      <c r="V21" s="31"/>
      <c r="W21" s="31"/>
      <c r="X21" s="31"/>
    </row>
    <row r="22" spans="1:24" x14ac:dyDescent="0.25">
      <c r="A22" s="1" t="s">
        <v>21</v>
      </c>
      <c r="H22" s="31"/>
      <c r="I22" s="31"/>
      <c r="J22" s="31"/>
      <c r="K22" s="31"/>
      <c r="L22" s="31"/>
      <c r="M22" s="31"/>
      <c r="N22" s="31"/>
      <c r="O22" s="31"/>
      <c r="P22" s="31"/>
      <c r="Q22" s="31"/>
      <c r="R22" s="31"/>
      <c r="S22" s="31"/>
      <c r="T22" s="31"/>
      <c r="U22" s="31"/>
      <c r="V22" s="31"/>
      <c r="W22" s="31"/>
      <c r="X22" s="31"/>
    </row>
    <row r="23" spans="1:24" x14ac:dyDescent="0.25">
      <c r="A23" s="3"/>
      <c r="D23" t="s">
        <v>1</v>
      </c>
      <c r="H23" s="29"/>
      <c r="I23" s="29"/>
      <c r="J23" s="29"/>
      <c r="K23" s="29"/>
      <c r="L23" s="29"/>
      <c r="M23" s="29"/>
      <c r="N23" s="29"/>
      <c r="O23" s="29"/>
      <c r="P23" s="29"/>
      <c r="Q23" s="29"/>
      <c r="R23" s="29"/>
      <c r="S23" s="29"/>
      <c r="T23" s="31"/>
      <c r="U23" s="31"/>
      <c r="V23" s="31"/>
      <c r="W23" s="31"/>
      <c r="X23" s="31"/>
    </row>
    <row r="24" spans="1:24" ht="15.75" thickBot="1" x14ac:dyDescent="0.3">
      <c r="C24" s="6" t="s">
        <v>11</v>
      </c>
      <c r="D24" s="6" t="s">
        <v>12</v>
      </c>
      <c r="H24" s="4" t="s">
        <v>2</v>
      </c>
      <c r="I24" s="4" t="s">
        <v>3</v>
      </c>
      <c r="J24" s="4" t="s">
        <v>4</v>
      </c>
      <c r="K24" s="4" t="s">
        <v>5</v>
      </c>
      <c r="L24" s="4" t="s">
        <v>6</v>
      </c>
      <c r="M24" s="5" t="s">
        <v>7</v>
      </c>
      <c r="N24" s="4" t="s">
        <v>8</v>
      </c>
      <c r="O24" s="4" t="s">
        <v>9</v>
      </c>
      <c r="P24" s="4" t="s">
        <v>10</v>
      </c>
      <c r="Q24" s="4" t="s">
        <v>37</v>
      </c>
      <c r="R24" s="4" t="s">
        <v>18</v>
      </c>
      <c r="S24" s="4" t="s">
        <v>33</v>
      </c>
      <c r="T24" s="31"/>
      <c r="U24" s="31"/>
      <c r="V24" s="31"/>
      <c r="W24" s="29"/>
      <c r="X24" s="31"/>
    </row>
    <row r="25" spans="1:24" ht="15.75" thickBot="1" x14ac:dyDescent="0.3">
      <c r="A25" t="s">
        <v>13</v>
      </c>
      <c r="B25" s="6" t="s">
        <v>11</v>
      </c>
      <c r="C25" s="9">
        <v>191462</v>
      </c>
      <c r="D25">
        <v>2395</v>
      </c>
      <c r="E25" s="10">
        <f>SUM(C25+D25)</f>
        <v>193857</v>
      </c>
      <c r="H25" s="41" t="s">
        <v>16</v>
      </c>
      <c r="I25" s="42">
        <f>D26</f>
        <v>192926</v>
      </c>
      <c r="J25" s="42">
        <f>C25</f>
        <v>191462</v>
      </c>
      <c r="K25" s="42">
        <f>D25</f>
        <v>2395</v>
      </c>
      <c r="L25" s="42">
        <f>C26</f>
        <v>930</v>
      </c>
      <c r="M25" s="43">
        <f>(I25+J25)/(I25+J25+K25+L25)</f>
        <v>0.99142406883442136</v>
      </c>
      <c r="N25" s="44">
        <f>I25/(I25+K25)</f>
        <v>0.98773813363642415</v>
      </c>
      <c r="O25" s="44">
        <f>I25/(I25+L25)</f>
        <v>0.99520262462859033</v>
      </c>
      <c r="P25" s="44">
        <f>2*((N25*O25)/(N25+O25))</f>
        <v>0.99145632963921304</v>
      </c>
      <c r="Q25" s="45">
        <f>K25/(J25+K25)</f>
        <v>1.235446746828848E-2</v>
      </c>
      <c r="R25" s="45">
        <f>J25/(J25+K25)</f>
        <v>0.9876455325317115</v>
      </c>
      <c r="S25" s="42">
        <v>0.99</v>
      </c>
      <c r="T25" s="31"/>
      <c r="U25" s="31"/>
      <c r="V25" s="31"/>
      <c r="W25" s="29"/>
      <c r="X25" s="31"/>
    </row>
    <row r="26" spans="1:24" ht="15.75" thickBot="1" x14ac:dyDescent="0.3">
      <c r="B26" s="6" t="s">
        <v>12</v>
      </c>
      <c r="C26">
        <v>930</v>
      </c>
      <c r="D26" s="9">
        <v>192926</v>
      </c>
      <c r="E26" s="11">
        <f>SUM(C26+D26)</f>
        <v>193856</v>
      </c>
      <c r="H26" s="29"/>
      <c r="I26" s="31"/>
      <c r="J26" s="31"/>
      <c r="K26" s="31"/>
      <c r="L26" s="31"/>
      <c r="M26" s="31"/>
      <c r="N26" s="31"/>
      <c r="O26" s="46"/>
      <c r="P26" s="46"/>
      <c r="Q26" s="46"/>
      <c r="R26" s="46"/>
      <c r="S26" s="47"/>
      <c r="T26" s="31"/>
      <c r="U26" s="31"/>
      <c r="V26" s="31"/>
      <c r="W26" s="29"/>
      <c r="X26" s="31"/>
    </row>
    <row r="27" spans="1:24" ht="15.75" thickBot="1" x14ac:dyDescent="0.3">
      <c r="C27" s="12">
        <f>SUM(C25+C26)</f>
        <v>192392</v>
      </c>
      <c r="D27" s="13">
        <f>SUM(D25+D26)</f>
        <v>195321</v>
      </c>
      <c r="H27" s="29"/>
      <c r="I27" s="31"/>
      <c r="J27" s="31"/>
      <c r="K27" s="31"/>
      <c r="L27" s="31"/>
      <c r="M27" s="31"/>
      <c r="N27" s="31"/>
      <c r="O27" s="46"/>
      <c r="P27" s="46"/>
      <c r="Q27" s="46"/>
      <c r="R27" s="46"/>
      <c r="S27" s="47"/>
      <c r="T27" s="31"/>
      <c r="U27" s="31"/>
      <c r="V27" s="31"/>
      <c r="W27" s="29"/>
      <c r="X27" s="31"/>
    </row>
    <row r="28" spans="1:24" x14ac:dyDescent="0.25">
      <c r="H28" s="31"/>
      <c r="I28" s="31"/>
      <c r="J28" s="31"/>
      <c r="K28" s="31"/>
      <c r="L28" s="31"/>
      <c r="M28" s="31"/>
      <c r="N28" s="31"/>
      <c r="O28" s="31"/>
      <c r="P28" s="31"/>
      <c r="Q28" s="31"/>
      <c r="R28" s="31"/>
      <c r="S28" s="31"/>
      <c r="T28" s="31"/>
      <c r="U28" s="31"/>
      <c r="V28" s="31"/>
      <c r="W28" s="29"/>
      <c r="X28" s="31"/>
    </row>
    <row r="29" spans="1:24" x14ac:dyDescent="0.25">
      <c r="H29" s="31"/>
      <c r="I29" s="31"/>
      <c r="J29" s="31"/>
      <c r="K29" s="31"/>
      <c r="L29" s="31"/>
      <c r="M29" s="31"/>
      <c r="N29" s="31"/>
      <c r="O29" s="31"/>
      <c r="P29" s="31"/>
      <c r="Q29" s="31"/>
      <c r="R29" s="31"/>
      <c r="S29" s="31"/>
      <c r="T29" s="31"/>
      <c r="U29" s="31"/>
      <c r="V29" s="31"/>
      <c r="W29" s="29"/>
      <c r="X29" s="31"/>
    </row>
    <row r="30" spans="1:24" x14ac:dyDescent="0.25">
      <c r="H30" s="31"/>
      <c r="I30" s="31"/>
      <c r="J30" s="31"/>
      <c r="K30" s="31"/>
      <c r="L30" s="31"/>
      <c r="M30" s="31"/>
      <c r="N30" s="31"/>
      <c r="O30" s="31"/>
      <c r="P30" s="31"/>
      <c r="Q30" s="31"/>
      <c r="R30" s="31"/>
      <c r="S30" s="31"/>
      <c r="T30" s="31"/>
      <c r="U30" s="31"/>
      <c r="V30" s="31"/>
      <c r="W30" s="29"/>
      <c r="X30" s="31"/>
    </row>
    <row r="31" spans="1:24" x14ac:dyDescent="0.25">
      <c r="A31" s="1" t="s">
        <v>23</v>
      </c>
      <c r="H31" s="31"/>
      <c r="I31" s="31"/>
      <c r="J31" s="31"/>
      <c r="K31" s="31"/>
      <c r="L31" s="31"/>
      <c r="M31" s="31"/>
      <c r="N31" s="31"/>
      <c r="O31" s="31"/>
      <c r="P31" s="31"/>
      <c r="Q31" s="31"/>
      <c r="R31" s="31"/>
      <c r="S31" s="31"/>
      <c r="T31" s="31"/>
      <c r="U31" s="31"/>
      <c r="V31" s="31"/>
      <c r="W31" s="31"/>
      <c r="X31" s="31"/>
    </row>
    <row r="32" spans="1:24" x14ac:dyDescent="0.25">
      <c r="A32" s="3"/>
      <c r="D32" t="s">
        <v>1</v>
      </c>
      <c r="H32" s="29"/>
      <c r="I32" s="29"/>
      <c r="J32" s="29"/>
      <c r="K32" s="29"/>
      <c r="L32" s="29"/>
      <c r="M32" s="29"/>
      <c r="N32" s="29"/>
      <c r="O32" s="29"/>
      <c r="P32" s="29"/>
      <c r="Q32" s="29"/>
      <c r="R32" s="29"/>
      <c r="S32" s="29"/>
      <c r="T32" s="31"/>
      <c r="U32" s="31"/>
      <c r="V32" s="31"/>
      <c r="W32" s="31"/>
      <c r="X32" s="31"/>
    </row>
    <row r="33" spans="1:24" ht="15.75" thickBot="1" x14ac:dyDescent="0.3">
      <c r="C33" s="6" t="s">
        <v>11</v>
      </c>
      <c r="D33" s="6" t="s">
        <v>12</v>
      </c>
      <c r="H33" s="4" t="s">
        <v>2</v>
      </c>
      <c r="I33" s="4" t="s">
        <v>3</v>
      </c>
      <c r="J33" s="4" t="s">
        <v>4</v>
      </c>
      <c r="K33" s="4" t="s">
        <v>5</v>
      </c>
      <c r="L33" s="4" t="s">
        <v>6</v>
      </c>
      <c r="M33" s="5" t="s">
        <v>7</v>
      </c>
      <c r="N33" s="4" t="s">
        <v>8</v>
      </c>
      <c r="O33" s="4" t="s">
        <v>9</v>
      </c>
      <c r="P33" s="4" t="s">
        <v>10</v>
      </c>
      <c r="Q33" s="4" t="s">
        <v>37</v>
      </c>
      <c r="R33" s="4" t="s">
        <v>18</v>
      </c>
      <c r="S33" s="4" t="s">
        <v>33</v>
      </c>
      <c r="T33" s="31"/>
      <c r="U33" s="31"/>
      <c r="V33" s="31"/>
      <c r="W33" s="29"/>
      <c r="X33" s="31"/>
    </row>
    <row r="34" spans="1:24" ht="15.75" thickBot="1" x14ac:dyDescent="0.3">
      <c r="A34" t="s">
        <v>13</v>
      </c>
      <c r="B34" s="6" t="s">
        <v>11</v>
      </c>
      <c r="C34" s="9">
        <v>189769</v>
      </c>
      <c r="D34">
        <v>4088</v>
      </c>
      <c r="E34" s="10">
        <f>SUM(C34+D34)</f>
        <v>193857</v>
      </c>
      <c r="H34" s="41" t="s">
        <v>16</v>
      </c>
      <c r="I34" s="42">
        <f>D35</f>
        <v>193467</v>
      </c>
      <c r="J34" s="42">
        <f>C34</f>
        <v>189769</v>
      </c>
      <c r="K34" s="42">
        <f>D34</f>
        <v>4088</v>
      </c>
      <c r="L34" s="42">
        <f>C35</f>
        <v>389</v>
      </c>
      <c r="M34" s="43">
        <f>(I34+J34)/(I34+J34+K34+L34)</f>
        <v>0.98845279884863291</v>
      </c>
      <c r="N34" s="44">
        <f>I34/(I34+K34)</f>
        <v>0.97930702842246464</v>
      </c>
      <c r="O34" s="44">
        <f>I34/(I34+L34)</f>
        <v>0.99799335589303395</v>
      </c>
      <c r="P34" s="44">
        <f>2*((N34*O34)/(N34+O34))</f>
        <v>0.98856189529675975</v>
      </c>
      <c r="Q34" s="45">
        <f>K34/(J34+K34)</f>
        <v>2.108770898136255E-2</v>
      </c>
      <c r="R34" s="45">
        <f>J34/(J34+K34)</f>
        <v>0.97891229101863741</v>
      </c>
      <c r="S34" s="42">
        <v>1</v>
      </c>
      <c r="T34" s="31"/>
      <c r="U34" s="31"/>
      <c r="V34" s="31"/>
      <c r="W34" s="29"/>
      <c r="X34" s="31"/>
    </row>
    <row r="35" spans="1:24" ht="15.75" thickBot="1" x14ac:dyDescent="0.3">
      <c r="B35" s="6" t="s">
        <v>12</v>
      </c>
      <c r="C35">
        <v>389</v>
      </c>
      <c r="D35" s="9">
        <v>193467</v>
      </c>
      <c r="E35" s="11">
        <f>SUM(C35+D35)</f>
        <v>193856</v>
      </c>
      <c r="H35" s="29"/>
      <c r="I35" s="31"/>
      <c r="J35" s="31"/>
      <c r="K35" s="31"/>
      <c r="L35" s="31"/>
      <c r="M35" s="31"/>
      <c r="N35" s="31"/>
      <c r="O35" s="46"/>
      <c r="P35" s="46"/>
      <c r="Q35" s="46"/>
      <c r="R35" s="46"/>
      <c r="S35" s="47"/>
      <c r="T35" s="31"/>
      <c r="U35" s="31"/>
      <c r="V35" s="31"/>
      <c r="W35" s="29"/>
      <c r="X35" s="31"/>
    </row>
    <row r="36" spans="1:24" ht="15.75" thickBot="1" x14ac:dyDescent="0.3">
      <c r="C36" s="12">
        <f>SUM(C34+C35)</f>
        <v>190158</v>
      </c>
      <c r="D36" s="13">
        <f>SUM(D34+D35)</f>
        <v>197555</v>
      </c>
      <c r="H36" s="29"/>
      <c r="I36" s="31"/>
      <c r="J36" s="31"/>
      <c r="K36" s="31"/>
      <c r="L36" s="31"/>
      <c r="M36" s="31"/>
      <c r="N36" s="31"/>
      <c r="O36" s="46"/>
      <c r="P36" s="46"/>
      <c r="Q36" s="46"/>
      <c r="R36" s="46"/>
      <c r="S36" s="47"/>
      <c r="T36" s="31"/>
      <c r="U36" s="31"/>
      <c r="V36" s="31"/>
      <c r="W36" s="29"/>
      <c r="X36" s="31"/>
    </row>
    <row r="37" spans="1:24" x14ac:dyDescent="0.25">
      <c r="H37" s="31"/>
      <c r="I37" s="31"/>
      <c r="J37" s="31"/>
      <c r="K37" s="31"/>
      <c r="L37" s="31"/>
      <c r="M37" s="31"/>
      <c r="N37" s="31"/>
      <c r="O37" s="31"/>
      <c r="P37" s="31"/>
      <c r="Q37" s="31"/>
      <c r="R37" s="31"/>
      <c r="S37" s="31"/>
      <c r="T37" s="31"/>
      <c r="U37" s="31"/>
      <c r="V37" s="31"/>
      <c r="W37" s="29"/>
      <c r="X37" s="31"/>
    </row>
    <row r="38" spans="1:24" x14ac:dyDescent="0.25">
      <c r="H38" s="31"/>
      <c r="I38" s="31"/>
      <c r="J38" s="31"/>
      <c r="K38" s="31"/>
      <c r="L38" s="31"/>
      <c r="M38" s="31"/>
      <c r="N38" s="31"/>
      <c r="O38" s="31"/>
      <c r="P38" s="31"/>
      <c r="Q38" s="31"/>
      <c r="R38" s="31"/>
      <c r="S38" s="31"/>
      <c r="T38" s="31"/>
      <c r="U38" s="31"/>
      <c r="V38" s="31"/>
      <c r="W38" s="29"/>
      <c r="X38" s="31"/>
    </row>
    <row r="39" spans="1:24" x14ac:dyDescent="0.25">
      <c r="H39" s="31"/>
      <c r="I39" s="31"/>
      <c r="J39" s="31"/>
      <c r="K39" s="31"/>
      <c r="L39" s="31"/>
      <c r="M39" s="31"/>
      <c r="N39" s="31"/>
      <c r="O39" s="31"/>
      <c r="P39" s="31"/>
      <c r="Q39" s="31"/>
      <c r="R39" s="31"/>
      <c r="S39" s="31"/>
      <c r="T39" s="31"/>
      <c r="U39" s="31"/>
      <c r="V39" s="31"/>
      <c r="W39" s="31"/>
      <c r="X39" s="31"/>
    </row>
    <row r="40" spans="1:24" x14ac:dyDescent="0.25">
      <c r="A40" s="1" t="s">
        <v>22</v>
      </c>
      <c r="H40" s="31"/>
      <c r="I40" s="31"/>
      <c r="J40" s="31"/>
      <c r="K40" s="31"/>
      <c r="L40" s="31"/>
      <c r="M40" s="31"/>
      <c r="N40" s="31"/>
      <c r="O40" s="31"/>
      <c r="P40" s="31"/>
      <c r="Q40" s="31"/>
      <c r="R40" s="31"/>
      <c r="S40" s="31"/>
      <c r="T40" s="31"/>
      <c r="U40" s="31"/>
      <c r="V40" s="31"/>
      <c r="W40" s="31"/>
      <c r="X40" s="31"/>
    </row>
    <row r="41" spans="1:24" x14ac:dyDescent="0.25">
      <c r="A41" s="3"/>
      <c r="D41" t="s">
        <v>1</v>
      </c>
      <c r="H41" s="29"/>
      <c r="I41" s="29"/>
      <c r="J41" s="29"/>
      <c r="K41" s="29"/>
      <c r="L41" s="29"/>
      <c r="M41" s="29"/>
      <c r="N41" s="29"/>
      <c r="O41" s="29"/>
      <c r="P41" s="29"/>
      <c r="Q41" s="29"/>
      <c r="R41" s="29"/>
      <c r="S41" s="29"/>
      <c r="T41" s="31"/>
      <c r="U41" s="31"/>
      <c r="V41" s="31"/>
      <c r="W41" s="31"/>
      <c r="X41" s="31"/>
    </row>
    <row r="42" spans="1:24" ht="15.75" thickBot="1" x14ac:dyDescent="0.3">
      <c r="C42" s="6" t="s">
        <v>11</v>
      </c>
      <c r="D42" s="6" t="s">
        <v>12</v>
      </c>
      <c r="H42" s="4" t="s">
        <v>2</v>
      </c>
      <c r="I42" s="4" t="s">
        <v>3</v>
      </c>
      <c r="J42" s="4" t="s">
        <v>4</v>
      </c>
      <c r="K42" s="4" t="s">
        <v>5</v>
      </c>
      <c r="L42" s="4" t="s">
        <v>6</v>
      </c>
      <c r="M42" s="5" t="s">
        <v>7</v>
      </c>
      <c r="N42" s="4" t="s">
        <v>8</v>
      </c>
      <c r="O42" s="4" t="s">
        <v>9</v>
      </c>
      <c r="P42" s="4" t="s">
        <v>10</v>
      </c>
      <c r="Q42" s="4" t="s">
        <v>37</v>
      </c>
      <c r="R42" s="4" t="s">
        <v>18</v>
      </c>
      <c r="S42" s="4" t="s">
        <v>33</v>
      </c>
      <c r="T42" s="31"/>
      <c r="U42" s="31"/>
      <c r="V42" s="31"/>
      <c r="W42" s="29"/>
      <c r="X42" s="31"/>
    </row>
    <row r="43" spans="1:24" ht="15.75" thickBot="1" x14ac:dyDescent="0.3">
      <c r="A43" t="s">
        <v>13</v>
      </c>
      <c r="B43" s="6" t="s">
        <v>11</v>
      </c>
      <c r="C43" s="9">
        <v>190190</v>
      </c>
      <c r="D43">
        <v>3667</v>
      </c>
      <c r="E43" s="10">
        <f>SUM(C43+D43)</f>
        <v>193857</v>
      </c>
      <c r="H43" s="41" t="s">
        <v>16</v>
      </c>
      <c r="I43" s="42">
        <f>D44</f>
        <v>193074</v>
      </c>
      <c r="J43" s="42">
        <f>C43</f>
        <v>190190</v>
      </c>
      <c r="K43" s="42">
        <f>D43</f>
        <v>3667</v>
      </c>
      <c r="L43" s="42">
        <f>C44</f>
        <v>782</v>
      </c>
      <c r="M43" s="43">
        <f>(I43+J43)/(I43+J43+K43+L43)</f>
        <v>0.988525017216343</v>
      </c>
      <c r="N43" s="44">
        <f>I43/(I43+K43)</f>
        <v>0.98136128209168394</v>
      </c>
      <c r="O43" s="44">
        <f>I43/(I43+L43)</f>
        <v>0.99596607791350278</v>
      </c>
      <c r="P43" s="44">
        <f>2*((N43*O43)/(N43+O43))</f>
        <v>0.98860974354641729</v>
      </c>
      <c r="Q43" s="45">
        <f>K43/(J43+K43)</f>
        <v>1.8916005096540234E-2</v>
      </c>
      <c r="R43" s="45">
        <f>J43/(J43+K43)</f>
        <v>0.98108399490345977</v>
      </c>
      <c r="S43" s="42">
        <v>1</v>
      </c>
      <c r="T43" s="31"/>
      <c r="U43" s="31"/>
      <c r="V43" s="31"/>
      <c r="W43" s="29"/>
      <c r="X43" s="31"/>
    </row>
    <row r="44" spans="1:24" ht="15.75" thickBot="1" x14ac:dyDescent="0.3">
      <c r="B44" s="6" t="s">
        <v>12</v>
      </c>
      <c r="C44">
        <v>782</v>
      </c>
      <c r="D44" s="9">
        <v>193074</v>
      </c>
      <c r="E44" s="11">
        <f>SUM(C44+D44)</f>
        <v>193856</v>
      </c>
      <c r="H44" s="29"/>
      <c r="I44" s="31"/>
      <c r="J44" s="31"/>
      <c r="K44" s="31"/>
      <c r="L44" s="31"/>
      <c r="M44" s="31"/>
      <c r="N44" s="31"/>
      <c r="O44" s="46"/>
      <c r="P44" s="46"/>
      <c r="Q44" s="46"/>
      <c r="R44" s="46"/>
      <c r="S44" s="47"/>
      <c r="T44" s="31"/>
      <c r="U44" s="31"/>
      <c r="V44" s="31"/>
      <c r="W44" s="29"/>
      <c r="X44" s="31"/>
    </row>
    <row r="45" spans="1:24" ht="15.75" thickBot="1" x14ac:dyDescent="0.3">
      <c r="C45" s="12">
        <f>SUM(C43+C44)</f>
        <v>190972</v>
      </c>
      <c r="D45" s="13">
        <f>SUM(D43+D44)</f>
        <v>196741</v>
      </c>
      <c r="H45" s="29"/>
      <c r="I45" s="31"/>
      <c r="J45" s="31"/>
      <c r="K45" s="31"/>
      <c r="L45" s="31"/>
      <c r="M45" s="31"/>
      <c r="N45" s="31"/>
      <c r="O45" s="46"/>
      <c r="P45" s="46"/>
      <c r="Q45" s="46"/>
      <c r="R45" s="46"/>
      <c r="S45" s="47"/>
      <c r="T45" s="31"/>
      <c r="U45" s="31"/>
      <c r="V45" s="31"/>
      <c r="W45" s="29"/>
      <c r="X45" s="31"/>
    </row>
    <row r="46" spans="1:24" x14ac:dyDescent="0.25">
      <c r="H46" s="31"/>
      <c r="I46" s="31"/>
      <c r="J46" s="31"/>
      <c r="K46" s="31"/>
      <c r="L46" s="31"/>
      <c r="M46" s="31"/>
      <c r="N46" s="31"/>
      <c r="O46" s="31"/>
      <c r="P46" s="31"/>
      <c r="Q46" s="31"/>
      <c r="R46" s="31"/>
      <c r="S46" s="31"/>
      <c r="T46" s="31"/>
      <c r="U46" s="31"/>
      <c r="V46" s="31"/>
      <c r="W46" s="29"/>
      <c r="X46" s="31"/>
    </row>
    <row r="47" spans="1:24" x14ac:dyDescent="0.25">
      <c r="H47" s="31"/>
      <c r="I47" s="31"/>
      <c r="J47" s="31"/>
      <c r="K47" s="31"/>
      <c r="L47" s="31"/>
      <c r="M47" s="31"/>
      <c r="N47" s="31"/>
      <c r="O47" s="31"/>
      <c r="P47" s="31"/>
      <c r="Q47" s="31"/>
      <c r="R47" s="31"/>
      <c r="S47" s="31"/>
      <c r="T47" s="31"/>
      <c r="U47" s="31"/>
      <c r="V47" s="31"/>
      <c r="W47" s="29"/>
      <c r="X47" s="31"/>
    </row>
    <row r="48" spans="1:24" x14ac:dyDescent="0.25">
      <c r="H48" s="31"/>
      <c r="I48" s="31"/>
      <c r="J48" s="31"/>
      <c r="K48" s="31"/>
      <c r="L48" s="31"/>
      <c r="M48" s="31"/>
      <c r="N48" s="31"/>
      <c r="O48" s="31"/>
      <c r="P48" s="31"/>
      <c r="Q48" s="31"/>
      <c r="R48" s="31"/>
      <c r="S48" s="31"/>
      <c r="T48" s="31"/>
      <c r="U48" s="31"/>
      <c r="V48" s="31"/>
      <c r="W48" s="29"/>
      <c r="X48" s="31"/>
    </row>
  </sheetData>
  <mergeCells count="1">
    <mergeCell ref="A1:X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3515-0A99-4C2D-817C-644737FCB066}">
  <dimension ref="A1:Y48"/>
  <sheetViews>
    <sheetView tabSelected="1" topLeftCell="A13" zoomScale="85" zoomScaleNormal="85" workbookViewId="0">
      <selection activeCell="J51" sqref="J51"/>
    </sheetView>
  </sheetViews>
  <sheetFormatPr defaultRowHeight="15" x14ac:dyDescent="0.25"/>
  <cols>
    <col min="2" max="3" width="10.140625" bestFit="1" customWidth="1"/>
    <col min="4" max="4" width="9.7109375" bestFit="1" customWidth="1"/>
    <col min="8" max="8" width="10.140625" bestFit="1" customWidth="1"/>
    <col min="18" max="18" width="12.28515625" bestFit="1" customWidth="1"/>
    <col min="19" max="19" width="13.28515625" bestFit="1" customWidth="1"/>
  </cols>
  <sheetData>
    <row r="1" spans="1:25" x14ac:dyDescent="0.25">
      <c r="A1" s="87" t="s">
        <v>0</v>
      </c>
      <c r="B1" s="87"/>
      <c r="C1" s="87"/>
      <c r="D1" s="87"/>
      <c r="E1" s="87"/>
      <c r="F1" s="87"/>
      <c r="G1" s="87"/>
      <c r="H1" s="87"/>
      <c r="I1" s="87"/>
      <c r="J1" s="87"/>
      <c r="K1" s="87"/>
      <c r="L1" s="87"/>
      <c r="M1" s="87"/>
      <c r="N1" s="87"/>
      <c r="O1" s="87"/>
      <c r="P1" s="87"/>
      <c r="Q1" s="87"/>
      <c r="R1" s="87"/>
      <c r="S1" s="87"/>
      <c r="T1" s="87"/>
      <c r="U1" s="87"/>
      <c r="V1" s="87"/>
      <c r="W1" s="87"/>
      <c r="X1" s="87"/>
    </row>
    <row r="2" spans="1:25" x14ac:dyDescent="0.25">
      <c r="A2" s="1" t="s">
        <v>19</v>
      </c>
      <c r="B2" s="2"/>
      <c r="C2" s="2"/>
      <c r="D2" s="2"/>
      <c r="E2" s="2"/>
      <c r="F2" s="2"/>
      <c r="G2" s="2"/>
      <c r="H2" s="48"/>
      <c r="I2" s="48"/>
      <c r="J2" s="48"/>
      <c r="K2" s="48"/>
      <c r="L2" s="48"/>
      <c r="M2" s="48"/>
      <c r="N2" s="48"/>
      <c r="O2" s="48"/>
      <c r="P2" s="48"/>
      <c r="Q2" s="48"/>
      <c r="R2" s="48"/>
      <c r="S2" s="48"/>
      <c r="T2" s="48"/>
      <c r="U2" s="48"/>
      <c r="V2" s="48"/>
      <c r="W2" s="48"/>
      <c r="X2" s="48"/>
      <c r="Y2" s="2"/>
    </row>
    <row r="3" spans="1:25" x14ac:dyDescent="0.25">
      <c r="A3" s="3"/>
      <c r="D3" t="s">
        <v>1</v>
      </c>
      <c r="H3" s="29"/>
      <c r="I3" s="29"/>
      <c r="J3" s="29"/>
      <c r="K3" s="29"/>
      <c r="L3" s="29"/>
      <c r="M3" s="29"/>
      <c r="N3" s="29"/>
      <c r="O3" s="29"/>
      <c r="P3" s="29"/>
      <c r="Q3" s="29"/>
      <c r="R3" s="29"/>
      <c r="S3" s="29"/>
      <c r="T3" s="31"/>
      <c r="U3" s="31"/>
      <c r="V3" s="31"/>
      <c r="W3" s="31"/>
      <c r="X3" s="31"/>
    </row>
    <row r="4" spans="1:25" ht="15.75" thickBot="1" x14ac:dyDescent="0.3">
      <c r="C4" s="6" t="s">
        <v>11</v>
      </c>
      <c r="D4" s="6" t="s">
        <v>12</v>
      </c>
      <c r="H4" s="4" t="s">
        <v>2</v>
      </c>
      <c r="I4" s="4" t="s">
        <v>3</v>
      </c>
      <c r="J4" s="4" t="s">
        <v>4</v>
      </c>
      <c r="K4" s="4" t="s">
        <v>5</v>
      </c>
      <c r="L4" s="4" t="s">
        <v>6</v>
      </c>
      <c r="M4" s="5" t="s">
        <v>7</v>
      </c>
      <c r="N4" s="4" t="s">
        <v>8</v>
      </c>
      <c r="O4" s="4" t="s">
        <v>9</v>
      </c>
      <c r="P4" s="4" t="s">
        <v>10</v>
      </c>
      <c r="Q4" s="4" t="s">
        <v>37</v>
      </c>
      <c r="R4" s="4" t="s">
        <v>18</v>
      </c>
      <c r="S4" s="4" t="s">
        <v>33</v>
      </c>
      <c r="T4" s="31"/>
      <c r="U4" s="31"/>
      <c r="V4" s="31"/>
      <c r="W4" s="29"/>
      <c r="X4" s="31"/>
    </row>
    <row r="5" spans="1:25" ht="15.75" thickBot="1" x14ac:dyDescent="0.3">
      <c r="A5" t="s">
        <v>13</v>
      </c>
      <c r="B5" s="6" t="s">
        <v>11</v>
      </c>
      <c r="C5" s="9">
        <v>288431</v>
      </c>
      <c r="D5">
        <v>5291</v>
      </c>
      <c r="E5" s="10">
        <f>SUM(C5+D5)</f>
        <v>293722</v>
      </c>
      <c r="H5" s="41" t="s">
        <v>16</v>
      </c>
      <c r="I5" s="42">
        <f>D6</f>
        <v>293489</v>
      </c>
      <c r="J5" s="42">
        <f>C5</f>
        <v>288431</v>
      </c>
      <c r="K5" s="42">
        <f>D5</f>
        <v>5291</v>
      </c>
      <c r="L5" s="42">
        <f>C6</f>
        <v>232</v>
      </c>
      <c r="M5" s="43">
        <f>(I5+J5)/(I5+J5+K5+L5)</f>
        <v>0.99059823676509895</v>
      </c>
      <c r="N5" s="44">
        <f>I5/(I5+K5)</f>
        <v>0.98229131802664171</v>
      </c>
      <c r="O5" s="44">
        <f>I5/(I5+L5)</f>
        <v>0.99921013478777476</v>
      </c>
      <c r="P5" s="44">
        <f>2*((N5*O5)/(N5+O5))</f>
        <v>0.99067849674515318</v>
      </c>
      <c r="Q5" s="45">
        <f>K5/(J5+K5)</f>
        <v>1.8013631937682569E-2</v>
      </c>
      <c r="R5" s="45">
        <f>J5/(J5+K5)</f>
        <v>0.98198636806231743</v>
      </c>
      <c r="S5" s="42">
        <v>1</v>
      </c>
      <c r="T5" s="31"/>
      <c r="U5" s="31"/>
      <c r="V5" s="31"/>
      <c r="W5" s="29"/>
      <c r="X5" s="31"/>
    </row>
    <row r="6" spans="1:25" ht="15.75" thickBot="1" x14ac:dyDescent="0.3">
      <c r="B6" s="6" t="s">
        <v>12</v>
      </c>
      <c r="C6">
        <v>232</v>
      </c>
      <c r="D6" s="9">
        <v>293489</v>
      </c>
      <c r="E6" s="11">
        <f>SUM(C6+D6)</f>
        <v>293721</v>
      </c>
      <c r="H6" s="29"/>
      <c r="I6" s="31"/>
      <c r="J6" s="31"/>
      <c r="K6" s="31"/>
      <c r="L6" s="31"/>
      <c r="M6" s="31"/>
      <c r="N6" s="31"/>
      <c r="O6" s="46"/>
      <c r="P6" s="46"/>
      <c r="Q6" s="46"/>
      <c r="R6" s="46"/>
      <c r="S6" s="47"/>
      <c r="T6" s="31"/>
      <c r="U6" s="31"/>
      <c r="V6" s="31"/>
      <c r="W6" s="29"/>
      <c r="X6" s="31"/>
    </row>
    <row r="7" spans="1:25" ht="15.75" thickBot="1" x14ac:dyDescent="0.3">
      <c r="C7" s="12">
        <f>SUM(C5+C6)</f>
        <v>288663</v>
      </c>
      <c r="D7" s="13">
        <f>SUM(D5+D6)</f>
        <v>298780</v>
      </c>
      <c r="H7" s="29"/>
      <c r="I7" s="31"/>
      <c r="J7" s="31"/>
      <c r="K7" s="31"/>
      <c r="L7" s="31"/>
      <c r="M7" s="31"/>
      <c r="N7" s="31"/>
      <c r="O7" s="46"/>
      <c r="P7" s="46"/>
      <c r="Q7" s="46"/>
      <c r="R7" s="46"/>
      <c r="S7" s="47"/>
      <c r="T7" s="31"/>
      <c r="U7" s="31"/>
      <c r="V7" s="31"/>
      <c r="W7" s="29"/>
      <c r="X7" s="31"/>
    </row>
    <row r="8" spans="1:25" x14ac:dyDescent="0.25">
      <c r="H8" s="31"/>
      <c r="I8" s="31"/>
      <c r="J8" s="31"/>
      <c r="K8" s="31"/>
      <c r="L8" s="31"/>
      <c r="M8" s="31"/>
      <c r="N8" s="31"/>
      <c r="O8" s="31"/>
      <c r="P8" s="31"/>
      <c r="Q8" s="31"/>
      <c r="R8" s="31"/>
      <c r="S8" s="31"/>
      <c r="T8" s="31"/>
      <c r="U8" s="31"/>
      <c r="V8" s="31"/>
      <c r="W8" s="29"/>
      <c r="X8" s="31"/>
    </row>
    <row r="9" spans="1:25" x14ac:dyDescent="0.25">
      <c r="H9" s="31"/>
      <c r="I9" s="31"/>
      <c r="J9" s="31"/>
      <c r="K9" s="31"/>
      <c r="L9" s="31"/>
      <c r="M9" s="31"/>
      <c r="N9" s="31"/>
      <c r="O9" s="31"/>
      <c r="P9" s="31"/>
      <c r="Q9" s="31"/>
      <c r="R9" s="31"/>
      <c r="S9" s="31"/>
      <c r="T9" s="31"/>
      <c r="U9" s="31"/>
      <c r="V9" s="31"/>
      <c r="W9" s="29"/>
      <c r="X9" s="31"/>
    </row>
    <row r="10" spans="1:25" x14ac:dyDescent="0.25">
      <c r="H10" s="31"/>
      <c r="I10" s="31"/>
      <c r="J10" s="31"/>
      <c r="K10" s="31"/>
      <c r="L10" s="31"/>
      <c r="M10" s="31"/>
      <c r="N10" s="31"/>
      <c r="O10" s="31"/>
      <c r="P10" s="31"/>
      <c r="Q10" s="31"/>
      <c r="R10" s="31"/>
      <c r="S10" s="31"/>
      <c r="T10" s="31"/>
      <c r="U10" s="31"/>
      <c r="V10" s="31"/>
      <c r="W10" s="29"/>
      <c r="X10" s="31"/>
    </row>
    <row r="11" spans="1:25" x14ac:dyDescent="0.25">
      <c r="H11" s="31"/>
      <c r="I11" s="31"/>
      <c r="J11" s="31"/>
      <c r="K11" s="31"/>
      <c r="L11" s="31"/>
      <c r="M11" s="31"/>
      <c r="N11" s="31"/>
      <c r="O11" s="31"/>
      <c r="P11" s="31"/>
      <c r="Q11" s="31"/>
      <c r="R11" s="31"/>
      <c r="S11" s="31"/>
      <c r="T11" s="31"/>
      <c r="U11" s="31"/>
      <c r="V11" s="31"/>
      <c r="W11" s="29"/>
      <c r="X11" s="31"/>
    </row>
    <row r="12" spans="1:25" x14ac:dyDescent="0.25">
      <c r="A12" s="1" t="s">
        <v>20</v>
      </c>
      <c r="H12" s="31"/>
      <c r="I12" s="31"/>
      <c r="J12" s="31"/>
      <c r="K12" s="31"/>
      <c r="L12" s="31"/>
      <c r="M12" s="31"/>
      <c r="N12" s="31"/>
      <c r="O12" s="31"/>
      <c r="P12" s="31"/>
      <c r="Q12" s="31"/>
      <c r="R12" s="31"/>
      <c r="S12" s="31"/>
      <c r="T12" s="31"/>
      <c r="U12" s="31"/>
      <c r="V12" s="31"/>
      <c r="W12" s="31"/>
      <c r="X12" s="31"/>
    </row>
    <row r="13" spans="1:25" x14ac:dyDescent="0.25">
      <c r="A13" s="3"/>
      <c r="D13" t="s">
        <v>1</v>
      </c>
      <c r="H13" s="29"/>
      <c r="I13" s="29"/>
      <c r="J13" s="29"/>
      <c r="K13" s="29"/>
      <c r="L13" s="29"/>
      <c r="M13" s="29"/>
      <c r="N13" s="29"/>
      <c r="O13" s="29"/>
      <c r="P13" s="29"/>
      <c r="Q13" s="29"/>
      <c r="R13" s="29"/>
      <c r="S13" s="29"/>
      <c r="T13" s="31"/>
      <c r="U13" s="31"/>
      <c r="V13" s="31"/>
      <c r="W13" s="31"/>
      <c r="X13" s="31"/>
    </row>
    <row r="14" spans="1:25" ht="15.75" thickBot="1" x14ac:dyDescent="0.3">
      <c r="C14" s="6" t="s">
        <v>11</v>
      </c>
      <c r="D14" s="6" t="s">
        <v>12</v>
      </c>
      <c r="H14" s="4" t="s">
        <v>2</v>
      </c>
      <c r="I14" s="4" t="s">
        <v>3</v>
      </c>
      <c r="J14" s="4" t="s">
        <v>4</v>
      </c>
      <c r="K14" s="4" t="s">
        <v>5</v>
      </c>
      <c r="L14" s="4" t="s">
        <v>6</v>
      </c>
      <c r="M14" s="5" t="s">
        <v>7</v>
      </c>
      <c r="N14" s="4" t="s">
        <v>8</v>
      </c>
      <c r="O14" s="4" t="s">
        <v>9</v>
      </c>
      <c r="P14" s="4" t="s">
        <v>10</v>
      </c>
      <c r="Q14" s="4" t="s">
        <v>37</v>
      </c>
      <c r="R14" s="4" t="s">
        <v>18</v>
      </c>
      <c r="S14" s="4" t="s">
        <v>33</v>
      </c>
      <c r="T14" s="31"/>
      <c r="U14" s="31"/>
      <c r="V14" s="31"/>
      <c r="W14" s="29"/>
      <c r="X14" s="31"/>
    </row>
    <row r="15" spans="1:25" ht="15.75" thickBot="1" x14ac:dyDescent="0.3">
      <c r="A15" t="s">
        <v>13</v>
      </c>
      <c r="B15" s="6" t="s">
        <v>11</v>
      </c>
      <c r="C15" s="9">
        <v>285131</v>
      </c>
      <c r="D15">
        <v>8591</v>
      </c>
      <c r="E15" s="10">
        <f>SUM(C15+D15)</f>
        <v>293722</v>
      </c>
      <c r="H15" s="41" t="s">
        <v>16</v>
      </c>
      <c r="I15" s="42">
        <f>D16</f>
        <v>291720</v>
      </c>
      <c r="J15" s="42">
        <f>C15</f>
        <v>285131</v>
      </c>
      <c r="K15" s="42">
        <f>D15</f>
        <v>8591</v>
      </c>
      <c r="L15" s="42">
        <f>C16</f>
        <v>2001</v>
      </c>
      <c r="M15" s="43">
        <f>(I15+J15)/(I15+J15+K15+L15)</f>
        <v>0.98196931446965918</v>
      </c>
      <c r="N15" s="44">
        <f>I15/(I15+K15)</f>
        <v>0.97139298926779238</v>
      </c>
      <c r="O15" s="44">
        <f>I15/(I15+L15)</f>
        <v>0.99318741254455756</v>
      </c>
      <c r="P15" s="44">
        <f>2*((N15*O15)/(N15+O15))</f>
        <v>0.98216931074420233</v>
      </c>
      <c r="Q15" s="45">
        <f>K15/(J15+K15)</f>
        <v>2.9248745412328664E-2</v>
      </c>
      <c r="R15" s="45">
        <f>J15/(J15+K15)</f>
        <v>0.97075125458767131</v>
      </c>
      <c r="S15" s="42">
        <v>1</v>
      </c>
      <c r="T15" s="31"/>
      <c r="U15" s="31"/>
      <c r="V15" s="31"/>
      <c r="W15" s="29"/>
      <c r="X15" s="31"/>
    </row>
    <row r="16" spans="1:25" ht="15.75" thickBot="1" x14ac:dyDescent="0.3">
      <c r="B16" s="6" t="s">
        <v>12</v>
      </c>
      <c r="C16">
        <v>2001</v>
      </c>
      <c r="D16" s="9">
        <v>291720</v>
      </c>
      <c r="E16" s="11">
        <f>SUM(C16+D16)</f>
        <v>293721</v>
      </c>
      <c r="H16" s="29"/>
      <c r="I16" s="31"/>
      <c r="J16" s="31"/>
      <c r="K16" s="31"/>
      <c r="L16" s="31"/>
      <c r="M16" s="31"/>
      <c r="N16" s="31"/>
      <c r="O16" s="46"/>
      <c r="P16" s="46"/>
      <c r="Q16" s="46"/>
      <c r="R16" s="46"/>
      <c r="S16" s="47"/>
      <c r="T16" s="31"/>
      <c r="U16" s="31"/>
      <c r="V16" s="31"/>
      <c r="W16" s="29"/>
      <c r="X16" s="31"/>
    </row>
    <row r="17" spans="1:24" ht="15.75" thickBot="1" x14ac:dyDescent="0.3">
      <c r="C17" s="12">
        <f>SUM(C15+C16)</f>
        <v>287132</v>
      </c>
      <c r="D17" s="13">
        <f>SUM(D15+D16)</f>
        <v>300311</v>
      </c>
      <c r="H17" s="29"/>
      <c r="I17" s="31"/>
      <c r="J17" s="31"/>
      <c r="K17" s="31"/>
      <c r="L17" s="31"/>
      <c r="M17" s="31"/>
      <c r="N17" s="31"/>
      <c r="O17" s="46"/>
      <c r="P17" s="46"/>
      <c r="Q17" s="46"/>
      <c r="R17" s="46"/>
      <c r="S17" s="47"/>
      <c r="T17" s="31"/>
      <c r="U17" s="31"/>
      <c r="V17" s="31"/>
      <c r="W17" s="29"/>
      <c r="X17" s="31"/>
    </row>
    <row r="18" spans="1:24" x14ac:dyDescent="0.25">
      <c r="H18" s="31"/>
      <c r="I18" s="31"/>
      <c r="J18" s="31"/>
      <c r="K18" s="31"/>
      <c r="L18" s="31"/>
      <c r="M18" s="31"/>
      <c r="N18" s="31"/>
      <c r="O18" s="31"/>
      <c r="P18" s="31"/>
      <c r="Q18" s="31"/>
      <c r="R18" s="31"/>
      <c r="S18" s="31"/>
      <c r="T18" s="31"/>
      <c r="U18" s="31"/>
      <c r="V18" s="31"/>
      <c r="W18" s="29"/>
      <c r="X18" s="31"/>
    </row>
    <row r="19" spans="1:24" x14ac:dyDescent="0.25">
      <c r="H19" s="31"/>
      <c r="I19" s="31"/>
      <c r="J19" s="31"/>
      <c r="K19" s="31"/>
      <c r="L19" s="31"/>
      <c r="M19" s="31"/>
      <c r="N19" s="31"/>
      <c r="O19" s="31"/>
      <c r="P19" s="31"/>
      <c r="Q19" s="31"/>
      <c r="R19" s="31"/>
      <c r="S19" s="31"/>
      <c r="T19" s="31"/>
      <c r="U19" s="31"/>
      <c r="V19" s="31"/>
      <c r="W19" s="29"/>
      <c r="X19" s="31"/>
    </row>
    <row r="20" spans="1:24" x14ac:dyDescent="0.25">
      <c r="H20" s="31"/>
      <c r="I20" s="31"/>
      <c r="J20" s="31"/>
      <c r="K20" s="31"/>
      <c r="L20" s="31"/>
      <c r="M20" s="31"/>
      <c r="N20" s="31"/>
      <c r="O20" s="31"/>
      <c r="P20" s="31"/>
      <c r="Q20" s="31"/>
      <c r="R20" s="31"/>
      <c r="S20" s="31"/>
      <c r="T20" s="31"/>
      <c r="U20" s="31"/>
      <c r="V20" s="31"/>
      <c r="W20" s="29"/>
      <c r="X20" s="31"/>
    </row>
    <row r="21" spans="1:24" x14ac:dyDescent="0.25">
      <c r="H21" s="31"/>
      <c r="I21" s="31"/>
      <c r="J21" s="31"/>
      <c r="K21" s="31"/>
      <c r="L21" s="31"/>
      <c r="M21" s="31"/>
      <c r="N21" s="31"/>
      <c r="O21" s="31"/>
      <c r="P21" s="31"/>
      <c r="Q21" s="31"/>
      <c r="R21" s="31"/>
      <c r="S21" s="31"/>
      <c r="T21" s="31"/>
      <c r="U21" s="31"/>
      <c r="V21" s="31"/>
      <c r="W21" s="31"/>
      <c r="X21" s="31"/>
    </row>
    <row r="22" spans="1:24" x14ac:dyDescent="0.25">
      <c r="A22" s="1" t="s">
        <v>21</v>
      </c>
      <c r="H22" s="31"/>
      <c r="I22" s="31"/>
      <c r="J22" s="31"/>
      <c r="K22" s="31"/>
      <c r="L22" s="31"/>
      <c r="M22" s="31"/>
      <c r="N22" s="31"/>
      <c r="O22" s="31"/>
      <c r="P22" s="31"/>
      <c r="Q22" s="31"/>
      <c r="R22" s="31"/>
      <c r="S22" s="31"/>
      <c r="T22" s="31"/>
      <c r="U22" s="31"/>
      <c r="V22" s="31"/>
      <c r="W22" s="31"/>
      <c r="X22" s="31"/>
    </row>
    <row r="23" spans="1:24" x14ac:dyDescent="0.25">
      <c r="A23" s="3"/>
      <c r="D23" t="s">
        <v>1</v>
      </c>
      <c r="H23" s="29"/>
      <c r="I23" s="29"/>
      <c r="J23" s="29"/>
      <c r="K23" s="29"/>
      <c r="L23" s="29"/>
      <c r="M23" s="29"/>
      <c r="N23" s="29"/>
      <c r="O23" s="29"/>
      <c r="P23" s="29"/>
      <c r="Q23" s="29"/>
      <c r="R23" s="29"/>
      <c r="S23" s="29"/>
      <c r="T23" s="31"/>
      <c r="U23" s="31"/>
      <c r="V23" s="31"/>
      <c r="W23" s="31"/>
      <c r="X23" s="31"/>
    </row>
    <row r="24" spans="1:24" ht="15.75" thickBot="1" x14ac:dyDescent="0.3">
      <c r="C24" s="6" t="s">
        <v>11</v>
      </c>
      <c r="D24" s="6" t="s">
        <v>12</v>
      </c>
      <c r="H24" s="4" t="s">
        <v>2</v>
      </c>
      <c r="I24" s="4" t="s">
        <v>3</v>
      </c>
      <c r="J24" s="4" t="s">
        <v>4</v>
      </c>
      <c r="K24" s="4" t="s">
        <v>5</v>
      </c>
      <c r="L24" s="4" t="s">
        <v>6</v>
      </c>
      <c r="M24" s="5" t="s">
        <v>7</v>
      </c>
      <c r="N24" s="4" t="s">
        <v>8</v>
      </c>
      <c r="O24" s="4" t="s">
        <v>9</v>
      </c>
      <c r="P24" s="4" t="s">
        <v>10</v>
      </c>
      <c r="Q24" s="4" t="s">
        <v>37</v>
      </c>
      <c r="R24" s="4" t="s">
        <v>18</v>
      </c>
      <c r="S24" s="4" t="s">
        <v>33</v>
      </c>
      <c r="T24" s="31"/>
      <c r="U24" s="31"/>
      <c r="V24" s="31"/>
      <c r="W24" s="29"/>
      <c r="X24" s="31"/>
    </row>
    <row r="25" spans="1:24" ht="15.75" thickBot="1" x14ac:dyDescent="0.3">
      <c r="A25" t="s">
        <v>13</v>
      </c>
      <c r="B25" s="6" t="s">
        <v>11</v>
      </c>
      <c r="C25" s="9">
        <v>289577</v>
      </c>
      <c r="D25">
        <v>4145</v>
      </c>
      <c r="E25" s="10">
        <f>SUM(C25+D25)</f>
        <v>293722</v>
      </c>
      <c r="H25" s="41" t="s">
        <v>16</v>
      </c>
      <c r="I25" s="42">
        <f>D26</f>
        <v>292323</v>
      </c>
      <c r="J25" s="42">
        <f>C25</f>
        <v>289577</v>
      </c>
      <c r="K25" s="42">
        <f>D25</f>
        <v>4145</v>
      </c>
      <c r="L25" s="42">
        <f>C26</f>
        <v>1398</v>
      </c>
      <c r="M25" s="43">
        <f>(I25+J25)/(I25+J25+K25+L25)</f>
        <v>0.99056419090873493</v>
      </c>
      <c r="N25" s="44">
        <f>I25/(I25+K25)</f>
        <v>0.98601872714761796</v>
      </c>
      <c r="O25" s="44">
        <f>I25/(I25+L25)</f>
        <v>0.99524038117805669</v>
      </c>
      <c r="P25" s="44">
        <f>2*((N25*O25)/(N25+O25))</f>
        <v>0.9906080933395911</v>
      </c>
      <c r="Q25" s="45">
        <f>K25/(J25+K25)</f>
        <v>1.4111983440123654E-2</v>
      </c>
      <c r="R25" s="45">
        <f>J25/(J25+K25)</f>
        <v>0.98588801655987635</v>
      </c>
      <c r="S25" s="42">
        <v>0.99</v>
      </c>
      <c r="T25" s="31"/>
      <c r="U25" s="31"/>
      <c r="V25" s="31"/>
      <c r="W25" s="29"/>
      <c r="X25" s="31"/>
    </row>
    <row r="26" spans="1:24" ht="15.75" thickBot="1" x14ac:dyDescent="0.3">
      <c r="B26" s="6" t="s">
        <v>12</v>
      </c>
      <c r="C26">
        <v>1398</v>
      </c>
      <c r="D26" s="9">
        <v>292323</v>
      </c>
      <c r="E26" s="11">
        <f>SUM(C26+D26)</f>
        <v>293721</v>
      </c>
      <c r="H26" s="29"/>
      <c r="I26" s="31"/>
      <c r="J26" s="31"/>
      <c r="K26" s="31"/>
      <c r="L26" s="31"/>
      <c r="M26" s="31"/>
      <c r="N26" s="31"/>
      <c r="O26" s="46"/>
      <c r="P26" s="46"/>
      <c r="Q26" s="46"/>
      <c r="R26" s="46"/>
      <c r="S26" s="47"/>
      <c r="T26" s="31"/>
      <c r="U26" s="31"/>
      <c r="V26" s="31"/>
      <c r="W26" s="29"/>
      <c r="X26" s="31"/>
    </row>
    <row r="27" spans="1:24" ht="15.75" thickBot="1" x14ac:dyDescent="0.3">
      <c r="C27" s="12">
        <f>SUM(C25+C26)</f>
        <v>290975</v>
      </c>
      <c r="D27" s="13">
        <f>SUM(D25+D26)</f>
        <v>296468</v>
      </c>
      <c r="H27" s="29"/>
      <c r="I27" s="31"/>
      <c r="J27" s="31"/>
      <c r="K27" s="31"/>
      <c r="L27" s="31"/>
      <c r="M27" s="31"/>
      <c r="N27" s="31"/>
      <c r="O27" s="46"/>
      <c r="P27" s="46"/>
      <c r="Q27" s="46"/>
      <c r="R27" s="46"/>
      <c r="S27" s="47"/>
      <c r="T27" s="31"/>
      <c r="U27" s="31"/>
      <c r="V27" s="31"/>
      <c r="W27" s="29"/>
      <c r="X27" s="31"/>
    </row>
    <row r="28" spans="1:24" x14ac:dyDescent="0.25">
      <c r="H28" s="31"/>
      <c r="I28" s="31"/>
      <c r="J28" s="31"/>
      <c r="K28" s="31"/>
      <c r="L28" s="31"/>
      <c r="M28" s="31"/>
      <c r="N28" s="31"/>
      <c r="O28" s="31"/>
      <c r="P28" s="31"/>
      <c r="Q28" s="31"/>
      <c r="R28" s="31"/>
      <c r="S28" s="31"/>
      <c r="T28" s="31"/>
      <c r="U28" s="31"/>
      <c r="V28" s="31"/>
      <c r="W28" s="29"/>
      <c r="X28" s="31"/>
    </row>
    <row r="29" spans="1:24" x14ac:dyDescent="0.25">
      <c r="H29" s="31"/>
      <c r="I29" s="31"/>
      <c r="J29" s="31"/>
      <c r="K29" s="31"/>
      <c r="L29" s="31"/>
      <c r="M29" s="31"/>
      <c r="N29" s="31"/>
      <c r="O29" s="31"/>
      <c r="P29" s="31"/>
      <c r="Q29" s="31"/>
      <c r="R29" s="31"/>
      <c r="S29" s="31"/>
      <c r="T29" s="31"/>
      <c r="U29" s="31"/>
      <c r="V29" s="31"/>
      <c r="W29" s="29"/>
      <c r="X29" s="31"/>
    </row>
    <row r="30" spans="1:24" x14ac:dyDescent="0.25">
      <c r="H30" s="31"/>
      <c r="I30" s="31"/>
      <c r="J30" s="31"/>
      <c r="K30" s="31"/>
      <c r="L30" s="31"/>
      <c r="M30" s="31"/>
      <c r="N30" s="31"/>
      <c r="O30" s="31"/>
      <c r="P30" s="31"/>
      <c r="Q30" s="31"/>
      <c r="R30" s="31"/>
      <c r="S30" s="31"/>
      <c r="T30" s="31"/>
      <c r="U30" s="31"/>
      <c r="V30" s="31"/>
      <c r="W30" s="29"/>
      <c r="X30" s="31"/>
    </row>
    <row r="31" spans="1:24" x14ac:dyDescent="0.25">
      <c r="A31" s="1" t="s">
        <v>23</v>
      </c>
      <c r="H31" s="31"/>
      <c r="I31" s="31"/>
      <c r="J31" s="31"/>
      <c r="K31" s="31"/>
      <c r="L31" s="31"/>
      <c r="M31" s="31"/>
      <c r="N31" s="31"/>
      <c r="O31" s="31"/>
      <c r="P31" s="31"/>
      <c r="Q31" s="31"/>
      <c r="R31" s="31"/>
      <c r="S31" s="31"/>
      <c r="T31" s="31"/>
      <c r="U31" s="31"/>
      <c r="V31" s="31"/>
      <c r="W31" s="31"/>
      <c r="X31" s="31"/>
    </row>
    <row r="32" spans="1:24" x14ac:dyDescent="0.25">
      <c r="A32" s="3"/>
      <c r="D32" t="s">
        <v>1</v>
      </c>
      <c r="H32" s="29"/>
      <c r="I32" s="29"/>
      <c r="J32" s="29"/>
      <c r="K32" s="29"/>
      <c r="L32" s="29"/>
      <c r="M32" s="29"/>
      <c r="N32" s="29"/>
      <c r="O32" s="29"/>
      <c r="P32" s="29"/>
      <c r="Q32" s="29"/>
      <c r="R32" s="29"/>
      <c r="S32" s="29"/>
      <c r="T32" s="31"/>
      <c r="U32" s="31"/>
      <c r="V32" s="31"/>
      <c r="W32" s="31"/>
      <c r="X32" s="31"/>
    </row>
    <row r="33" spans="1:24" ht="15.75" thickBot="1" x14ac:dyDescent="0.3">
      <c r="C33" s="6" t="s">
        <v>11</v>
      </c>
      <c r="D33" s="6" t="s">
        <v>12</v>
      </c>
      <c r="H33" s="4" t="s">
        <v>2</v>
      </c>
      <c r="I33" s="4" t="s">
        <v>3</v>
      </c>
      <c r="J33" s="4" t="s">
        <v>4</v>
      </c>
      <c r="K33" s="4" t="s">
        <v>5</v>
      </c>
      <c r="L33" s="4" t="s">
        <v>6</v>
      </c>
      <c r="M33" s="5" t="s">
        <v>7</v>
      </c>
      <c r="N33" s="4" t="s">
        <v>8</v>
      </c>
      <c r="O33" s="4" t="s">
        <v>9</v>
      </c>
      <c r="P33" s="4" t="s">
        <v>10</v>
      </c>
      <c r="Q33" s="4" t="s">
        <v>37</v>
      </c>
      <c r="R33" s="4" t="s">
        <v>18</v>
      </c>
      <c r="S33" s="4" t="s">
        <v>33</v>
      </c>
      <c r="T33" s="31"/>
      <c r="U33" s="31"/>
      <c r="V33" s="31"/>
      <c r="W33" s="29"/>
      <c r="X33" s="31"/>
    </row>
    <row r="34" spans="1:24" ht="15.75" thickBot="1" x14ac:dyDescent="0.3">
      <c r="A34" t="s">
        <v>13</v>
      </c>
      <c r="B34" s="6" t="s">
        <v>11</v>
      </c>
      <c r="C34" s="9">
        <v>287314</v>
      </c>
      <c r="D34">
        <v>6408</v>
      </c>
      <c r="E34" s="10">
        <f>SUM(C34+D34)</f>
        <v>293722</v>
      </c>
      <c r="H34" s="41" t="s">
        <v>16</v>
      </c>
      <c r="I34" s="42">
        <f>D35</f>
        <v>293082</v>
      </c>
      <c r="J34" s="42">
        <f>C34</f>
        <v>287314</v>
      </c>
      <c r="K34" s="42">
        <f>D34</f>
        <v>6408</v>
      </c>
      <c r="L34" s="42">
        <f>C35</f>
        <v>639</v>
      </c>
      <c r="M34" s="43">
        <f>(I34+J34)/(I34+J34+K34+L34)</f>
        <v>0.98800394251016699</v>
      </c>
      <c r="N34" s="44">
        <f>I34/(I34+K34)</f>
        <v>0.9786036261644796</v>
      </c>
      <c r="O34" s="44">
        <f>I34/(I34+L34)</f>
        <v>0.99782446607494868</v>
      </c>
      <c r="P34" s="44">
        <f>2*((N34*O34)/(N34+O34))</f>
        <v>0.98812058441262884</v>
      </c>
      <c r="Q34" s="45">
        <f>K34/(J34+K34)</f>
        <v>2.1816547619858233E-2</v>
      </c>
      <c r="R34" s="45">
        <f>J34/(J34+K34)</f>
        <v>0.97818345238014182</v>
      </c>
      <c r="S34" s="42">
        <v>1</v>
      </c>
      <c r="T34" s="31"/>
      <c r="U34" s="31"/>
      <c r="V34" s="31"/>
      <c r="W34" s="29"/>
      <c r="X34" s="31"/>
    </row>
    <row r="35" spans="1:24" ht="15.75" thickBot="1" x14ac:dyDescent="0.3">
      <c r="B35" s="6" t="s">
        <v>12</v>
      </c>
      <c r="C35">
        <v>639</v>
      </c>
      <c r="D35" s="9">
        <v>293082</v>
      </c>
      <c r="E35" s="11">
        <f>SUM(C35+D35)</f>
        <v>293721</v>
      </c>
      <c r="H35" s="29"/>
      <c r="I35" s="31"/>
      <c r="J35" s="31"/>
      <c r="K35" s="31"/>
      <c r="L35" s="31"/>
      <c r="M35" s="31"/>
      <c r="N35" s="31"/>
      <c r="O35" s="46"/>
      <c r="P35" s="46"/>
      <c r="Q35" s="46"/>
      <c r="R35" s="46"/>
      <c r="S35" s="47"/>
      <c r="T35" s="31"/>
      <c r="U35" s="31"/>
      <c r="V35" s="31"/>
      <c r="W35" s="29"/>
      <c r="X35" s="31"/>
    </row>
    <row r="36" spans="1:24" ht="15.75" thickBot="1" x14ac:dyDescent="0.3">
      <c r="C36" s="12">
        <f>SUM(C34+C35)</f>
        <v>287953</v>
      </c>
      <c r="D36" s="13">
        <f>SUM(D34+D35)</f>
        <v>299490</v>
      </c>
      <c r="H36" s="29"/>
      <c r="I36" s="31"/>
      <c r="J36" s="31"/>
      <c r="K36" s="31"/>
      <c r="L36" s="31"/>
      <c r="M36" s="31"/>
      <c r="N36" s="31"/>
      <c r="O36" s="46"/>
      <c r="P36" s="46"/>
      <c r="Q36" s="46"/>
      <c r="R36" s="46"/>
      <c r="S36" s="47"/>
      <c r="T36" s="31"/>
      <c r="U36" s="31"/>
      <c r="V36" s="31"/>
      <c r="W36" s="29"/>
      <c r="X36" s="31"/>
    </row>
    <row r="37" spans="1:24" x14ac:dyDescent="0.25">
      <c r="H37" s="31"/>
      <c r="I37" s="31"/>
      <c r="J37" s="31"/>
      <c r="K37" s="31"/>
      <c r="L37" s="31"/>
      <c r="M37" s="31"/>
      <c r="N37" s="31"/>
      <c r="O37" s="31"/>
      <c r="P37" s="31"/>
      <c r="Q37" s="31"/>
      <c r="R37" s="31"/>
      <c r="S37" s="31"/>
      <c r="T37" s="31"/>
      <c r="U37" s="31"/>
      <c r="V37" s="31"/>
      <c r="W37" s="29"/>
      <c r="X37" s="31"/>
    </row>
    <row r="38" spans="1:24" x14ac:dyDescent="0.25">
      <c r="H38" s="31"/>
      <c r="I38" s="31"/>
      <c r="J38" s="31"/>
      <c r="K38" s="31"/>
      <c r="L38" s="31"/>
      <c r="M38" s="31"/>
      <c r="N38" s="31"/>
      <c r="O38" s="31"/>
      <c r="P38" s="31"/>
      <c r="Q38" s="31"/>
      <c r="R38" s="31"/>
      <c r="S38" s="31"/>
      <c r="T38" s="31"/>
      <c r="U38" s="31"/>
      <c r="V38" s="31"/>
      <c r="W38" s="29"/>
      <c r="X38" s="31"/>
    </row>
    <row r="39" spans="1:24" x14ac:dyDescent="0.25">
      <c r="H39" s="31"/>
      <c r="I39" s="31"/>
      <c r="J39" s="31"/>
      <c r="K39" s="31"/>
      <c r="L39" s="31"/>
      <c r="M39" s="31"/>
      <c r="N39" s="31"/>
      <c r="O39" s="31"/>
      <c r="P39" s="31"/>
      <c r="Q39" s="31"/>
      <c r="R39" s="31"/>
      <c r="S39" s="31"/>
      <c r="T39" s="31"/>
      <c r="U39" s="31"/>
      <c r="V39" s="31"/>
      <c r="W39" s="31"/>
      <c r="X39" s="31"/>
    </row>
    <row r="40" spans="1:24" x14ac:dyDescent="0.25">
      <c r="A40" s="1" t="s">
        <v>22</v>
      </c>
      <c r="H40" s="31"/>
      <c r="I40" s="31"/>
      <c r="J40" s="31"/>
      <c r="K40" s="31"/>
      <c r="L40" s="31"/>
      <c r="M40" s="31"/>
      <c r="N40" s="31"/>
      <c r="O40" s="31"/>
      <c r="P40" s="31"/>
      <c r="Q40" s="31"/>
      <c r="R40" s="31"/>
      <c r="S40" s="31"/>
      <c r="T40" s="31"/>
      <c r="U40" s="31"/>
      <c r="V40" s="31"/>
      <c r="W40" s="31"/>
      <c r="X40" s="31"/>
    </row>
    <row r="41" spans="1:24" x14ac:dyDescent="0.25">
      <c r="A41" s="3"/>
      <c r="D41" t="s">
        <v>1</v>
      </c>
      <c r="H41" s="29"/>
      <c r="I41" s="29"/>
      <c r="J41" s="29"/>
      <c r="K41" s="29"/>
      <c r="L41" s="29"/>
      <c r="M41" s="29"/>
      <c r="N41" s="29"/>
      <c r="O41" s="29"/>
      <c r="P41" s="29"/>
      <c r="Q41" s="29"/>
      <c r="R41" s="29"/>
      <c r="S41" s="29"/>
      <c r="T41" s="31"/>
      <c r="U41" s="31"/>
      <c r="V41" s="31"/>
      <c r="W41" s="31"/>
      <c r="X41" s="31"/>
    </row>
    <row r="42" spans="1:24" ht="15.75" thickBot="1" x14ac:dyDescent="0.3">
      <c r="C42" s="6" t="s">
        <v>11</v>
      </c>
      <c r="D42" s="6" t="s">
        <v>12</v>
      </c>
      <c r="H42" s="4" t="s">
        <v>2</v>
      </c>
      <c r="I42" s="4" t="s">
        <v>3</v>
      </c>
      <c r="J42" s="4" t="s">
        <v>4</v>
      </c>
      <c r="K42" s="4" t="s">
        <v>5</v>
      </c>
      <c r="L42" s="4" t="s">
        <v>6</v>
      </c>
      <c r="M42" s="5" t="s">
        <v>7</v>
      </c>
      <c r="N42" s="4" t="s">
        <v>8</v>
      </c>
      <c r="O42" s="4" t="s">
        <v>9</v>
      </c>
      <c r="P42" s="4" t="s">
        <v>10</v>
      </c>
      <c r="Q42" s="4" t="s">
        <v>37</v>
      </c>
      <c r="R42" s="4" t="s">
        <v>18</v>
      </c>
      <c r="S42" s="4" t="s">
        <v>33</v>
      </c>
      <c r="T42" s="31"/>
      <c r="U42" s="31"/>
      <c r="V42" s="31"/>
      <c r="W42" s="29"/>
      <c r="X42" s="31"/>
    </row>
    <row r="43" spans="1:24" ht="15.75" thickBot="1" x14ac:dyDescent="0.3">
      <c r="A43" t="s">
        <v>13</v>
      </c>
      <c r="B43" s="6" t="s">
        <v>11</v>
      </c>
      <c r="C43" s="9">
        <v>287847</v>
      </c>
      <c r="D43">
        <v>5875</v>
      </c>
      <c r="E43" s="10">
        <f>SUM(C43+D43)</f>
        <v>293722</v>
      </c>
      <c r="H43" s="41" t="s">
        <v>16</v>
      </c>
      <c r="I43" s="42">
        <f>D44</f>
        <v>292508</v>
      </c>
      <c r="J43" s="42">
        <f>C43</f>
        <v>287847</v>
      </c>
      <c r="K43" s="42">
        <f>D43</f>
        <v>5875</v>
      </c>
      <c r="L43" s="42">
        <f>C44</f>
        <v>1213</v>
      </c>
      <c r="M43" s="43">
        <f>(I43+J43)/(I43+J43+K43+L43)</f>
        <v>0.98793414850462091</v>
      </c>
      <c r="N43" s="44">
        <f>I43/(I43+K43)</f>
        <v>0.98031054047985311</v>
      </c>
      <c r="O43" s="44">
        <f>I43/(I43+L43)</f>
        <v>0.99587023059297763</v>
      </c>
      <c r="P43" s="44">
        <f>2*((N43*O43)/(N43+O43))</f>
        <v>0.98802913001769954</v>
      </c>
      <c r="Q43" s="45">
        <f>K43/(J43+K43)</f>
        <v>2.0001906564710847E-2</v>
      </c>
      <c r="R43" s="45">
        <f>J43/(J43+K43)</f>
        <v>0.9799980934352891</v>
      </c>
      <c r="S43" s="42">
        <v>1</v>
      </c>
      <c r="T43" s="31"/>
      <c r="U43" s="31"/>
      <c r="V43" s="31"/>
      <c r="W43" s="29"/>
      <c r="X43" s="31"/>
    </row>
    <row r="44" spans="1:24" ht="15.75" thickBot="1" x14ac:dyDescent="0.3">
      <c r="B44" s="6" t="s">
        <v>12</v>
      </c>
      <c r="C44">
        <v>1213</v>
      </c>
      <c r="D44" s="9">
        <v>292508</v>
      </c>
      <c r="E44" s="11">
        <f>SUM(C44+D44)</f>
        <v>293721</v>
      </c>
      <c r="H44" s="29"/>
      <c r="I44" s="31"/>
      <c r="J44" s="31"/>
      <c r="K44" s="31"/>
      <c r="L44" s="31"/>
      <c r="M44" s="31"/>
      <c r="N44" s="31"/>
      <c r="O44" s="46"/>
      <c r="P44" s="46"/>
      <c r="Q44" s="46"/>
      <c r="R44" s="46"/>
      <c r="S44" s="47"/>
      <c r="T44" s="31"/>
      <c r="U44" s="31"/>
      <c r="V44" s="31"/>
      <c r="W44" s="29"/>
      <c r="X44" s="31"/>
    </row>
    <row r="45" spans="1:24" ht="15.75" thickBot="1" x14ac:dyDescent="0.3">
      <c r="C45" s="12">
        <f>SUM(C43+C44)</f>
        <v>289060</v>
      </c>
      <c r="D45" s="13">
        <f>SUM(D43+D44)</f>
        <v>298383</v>
      </c>
      <c r="H45" s="29"/>
      <c r="I45" s="31"/>
      <c r="J45" s="31"/>
      <c r="K45" s="31"/>
      <c r="L45" s="31"/>
      <c r="M45" s="31"/>
      <c r="N45" s="31"/>
      <c r="O45" s="46"/>
      <c r="P45" s="46"/>
      <c r="Q45" s="46"/>
      <c r="R45" s="46"/>
      <c r="S45" s="47"/>
      <c r="T45" s="31"/>
      <c r="U45" s="31"/>
      <c r="V45" s="31"/>
      <c r="W45" s="29"/>
      <c r="X45" s="31"/>
    </row>
    <row r="46" spans="1:24" x14ac:dyDescent="0.25">
      <c r="H46" s="31"/>
      <c r="I46" s="31"/>
      <c r="J46" s="31"/>
      <c r="K46" s="31"/>
      <c r="L46" s="31"/>
      <c r="M46" s="31"/>
      <c r="N46" s="31"/>
      <c r="O46" s="31"/>
      <c r="P46" s="31"/>
      <c r="Q46" s="31"/>
      <c r="R46" s="31"/>
      <c r="S46" s="31"/>
      <c r="T46" s="31"/>
      <c r="U46" s="31"/>
      <c r="V46" s="31"/>
      <c r="W46" s="29"/>
      <c r="X46" s="31"/>
    </row>
    <row r="47" spans="1:24" x14ac:dyDescent="0.25">
      <c r="H47" s="31"/>
      <c r="I47" s="31"/>
      <c r="J47" s="31"/>
      <c r="K47" s="31"/>
      <c r="L47" s="31"/>
      <c r="M47" s="31"/>
      <c r="N47" s="31"/>
      <c r="O47" s="31"/>
      <c r="P47" s="31"/>
      <c r="Q47" s="31"/>
      <c r="R47" s="31"/>
      <c r="S47" s="31"/>
      <c r="T47" s="31"/>
      <c r="U47" s="31"/>
      <c r="V47" s="31"/>
      <c r="W47" s="29"/>
      <c r="X47" s="31"/>
    </row>
    <row r="48" spans="1:24" x14ac:dyDescent="0.25">
      <c r="H48" s="31"/>
      <c r="I48" s="31"/>
      <c r="J48" s="31"/>
      <c r="K48" s="31"/>
      <c r="L48" s="31"/>
      <c r="M48" s="31"/>
      <c r="N48" s="31"/>
      <c r="O48" s="31"/>
      <c r="P48" s="31"/>
      <c r="Q48" s="31"/>
      <c r="R48" s="31"/>
      <c r="S48" s="31"/>
      <c r="T48" s="31"/>
      <c r="U48" s="31"/>
      <c r="V48" s="31"/>
      <c r="W48" s="29"/>
      <c r="X48" s="31"/>
    </row>
  </sheetData>
  <mergeCells count="1">
    <mergeCell ref="A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AVERAGE</vt:lpstr>
      <vt:lpstr>NORMAL DB</vt:lpstr>
      <vt:lpstr>80_20 (2)</vt:lpstr>
      <vt:lpstr>67_33 (2)</vt:lpstr>
      <vt:lpstr>50_50 (2)</vt:lpstr>
      <vt:lpstr>SMOTE</vt:lpstr>
      <vt:lpstr>80_20</vt:lpstr>
      <vt:lpstr>67_33</vt:lpstr>
      <vt:lpstr>50_50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nmizzi Mizzi</dc:creator>
  <cp:lastModifiedBy>nmizzi Mizzi</cp:lastModifiedBy>
  <dcterms:created xsi:type="dcterms:W3CDTF">2015-06-05T18:17:20Z</dcterms:created>
  <dcterms:modified xsi:type="dcterms:W3CDTF">2021-06-08T18:59:55Z</dcterms:modified>
</cp:coreProperties>
</file>