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E8D2A795-398D-4291-93DF-40506808B066}" xr6:coauthVersionLast="47" xr6:coauthVersionMax="47" xr10:uidLastSave="{00000000-0000-0000-0000-000000000000}"/>
  <bookViews>
    <workbookView xWindow="735" yWindow="735" windowWidth="21600" windowHeight="11385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4" r:id="rId29"/>
    <pivotCache cacheId="5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/>
  <c r="AB131" i="12" a="1"/>
  <c r="AB131" i="12" s="1"/>
  <c r="AB132" i="12" a="1"/>
  <c r="AB132" i="12" s="1"/>
  <c r="AB133" i="12" a="1"/>
  <c r="AB133" i="12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/>
  <c r="AB161" i="12" a="1"/>
  <c r="AB161" i="12" s="1"/>
  <c r="AB162" i="12" a="1"/>
  <c r="AB162" i="12" s="1"/>
  <c r="AB163" i="12" a="1"/>
  <c r="AB163" i="12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/>
  <c r="AB180" i="12" a="1"/>
  <c r="AB180" i="12" s="1"/>
  <c r="AB181" i="12" a="1"/>
  <c r="AB181" i="12" s="1"/>
  <c r="AB182" i="12" a="1"/>
  <c r="AB182" i="12" s="1"/>
  <c r="AB183" i="12" a="1"/>
  <c r="AB183" i="12"/>
  <c r="AB184" i="12" a="1"/>
  <c r="AB184" i="12" s="1"/>
  <c r="AB185" i="12" a="1"/>
  <c r="AB185" i="12" s="1"/>
  <c r="AB186" i="12" a="1"/>
  <c r="AB186" i="12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/>
  <c r="AB259" i="12" a="1"/>
  <c r="AB259" i="12" s="1"/>
  <c r="AB260" i="12" a="1"/>
  <c r="AB260" i="12" s="1"/>
  <c r="AB261" i="12" a="1"/>
  <c r="AB261" i="12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/>
  <c r="AB292" i="12" a="1"/>
  <c r="AB292" i="12" s="1"/>
  <c r="AB293" i="12" a="1"/>
  <c r="AB293" i="12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/>
  <c r="AB305" i="12" a="1"/>
  <c r="AB305" i="12" s="1"/>
  <c r="AB306" i="12" a="1"/>
  <c r="AB306" i="12"/>
  <c r="AB307" i="12" a="1"/>
  <c r="AB307" i="12"/>
  <c r="AB308" i="12" a="1"/>
  <c r="AB308" i="12" s="1"/>
  <c r="AB309" i="12" a="1"/>
  <c r="AB309" i="12" s="1"/>
  <c r="AB310" i="12" a="1"/>
  <c r="AB310" i="12" s="1"/>
  <c r="AB311" i="12" a="1"/>
  <c r="AB311" i="12"/>
  <c r="AB312" i="12" a="1"/>
  <c r="AB312" i="12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 s="1"/>
  <c r="AB340" i="12" a="1"/>
  <c r="AB340" i="12" s="1"/>
  <c r="AB341" i="12" a="1"/>
  <c r="AB341" i="12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/>
  <c r="AB385" i="12" a="1"/>
  <c r="AB385" i="12" s="1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/>
  <c r="AB598" i="12" a="1"/>
  <c r="AB598" i="12" s="1"/>
  <c r="AB599" i="12" a="1"/>
  <c r="AB599" i="12"/>
  <c r="AB600" i="12" a="1"/>
  <c r="AB600" i="12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/>
  <c r="AB783" i="12" a="1"/>
  <c r="AB783" i="12"/>
  <c r="AB784" i="12" a="1"/>
  <c r="AB784" i="12" s="1"/>
  <c r="AB785" i="12" a="1"/>
  <c r="AB785" i="12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R2" i="7" a="1"/>
  <c r="R2" i="7" s="1"/>
  <c r="R3" i="7" a="1"/>
  <c r="R3" i="7" s="1"/>
  <c r="R4" i="7" a="1"/>
  <c r="R4" i="7" s="1"/>
  <c r="R5" i="7" a="1"/>
  <c r="R5" i="7" s="1"/>
  <c r="R6" i="7" a="1"/>
  <c r="R6" i="7"/>
  <c r="R7" i="7" a="1"/>
  <c r="R7" i="7" s="1"/>
  <c r="R8" i="7" a="1"/>
  <c r="R8" i="7" s="1"/>
  <c r="R9" i="7" a="1"/>
  <c r="R9" i="7"/>
  <c r="R10" i="7" a="1"/>
  <c r="R10" i="7" s="1"/>
  <c r="R11" i="7" a="1"/>
  <c r="R11" i="7" s="1"/>
  <c r="R12" i="7" a="1"/>
  <c r="R12" i="7"/>
  <c r="R13" i="7" a="1"/>
  <c r="R13" i="7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/>
  <c r="R22" i="7" a="1"/>
  <c r="R22" i="7" s="1"/>
  <c r="R23" i="7" a="1"/>
  <c r="R23" i="7" s="1"/>
  <c r="R24" i="7" a="1"/>
  <c r="R24" i="7"/>
  <c r="R25" i="7" a="1"/>
  <c r="R25" i="7"/>
  <c r="R26" i="7" a="1"/>
  <c r="R26" i="7" s="1"/>
  <c r="R27" i="7" a="1"/>
  <c r="R27" i="7" s="1"/>
  <c r="R28" i="7" a="1"/>
  <c r="R28" i="7" s="1"/>
  <c r="R29" i="7" a="1"/>
  <c r="R29" i="7" s="1"/>
  <c r="R30" i="7" a="1"/>
  <c r="R30" i="7"/>
  <c r="R31" i="7" a="1"/>
  <c r="R31" i="7" s="1"/>
  <c r="R32" i="7" a="1"/>
  <c r="R32" i="7" s="1"/>
  <c r="R33" i="7" a="1"/>
  <c r="R33" i="7"/>
  <c r="R34" i="7" a="1"/>
  <c r="R34" i="7" s="1"/>
  <c r="R35" i="7" a="1"/>
  <c r="R35" i="7" s="1"/>
  <c r="R36" i="7" a="1"/>
  <c r="R36" i="7"/>
  <c r="R37" i="7" a="1"/>
  <c r="R37" i="7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/>
  <c r="R46" i="7" a="1"/>
  <c r="R46" i="7" s="1"/>
  <c r="R47" i="7" a="1"/>
  <c r="R47" i="7" s="1"/>
  <c r="R48" i="7" a="1"/>
  <c r="R48" i="7"/>
  <c r="R49" i="7" a="1"/>
  <c r="R49" i="7"/>
  <c r="R50" i="7" a="1"/>
  <c r="R50" i="7" s="1"/>
  <c r="R51" i="7" a="1"/>
  <c r="R51" i="7" s="1"/>
  <c r="R52" i="7" a="1"/>
  <c r="R52" i="7" s="1"/>
  <c r="R53" i="7" a="1"/>
  <c r="R53" i="7" s="1"/>
  <c r="R54" i="7" a="1"/>
  <c r="R54" i="7"/>
  <c r="R55" i="7" a="1"/>
  <c r="R55" i="7" s="1"/>
  <c r="R56" i="7" a="1"/>
  <c r="R56" i="7" s="1"/>
  <c r="R57" i="7" a="1"/>
  <c r="R57" i="7"/>
  <c r="R58" i="7" a="1"/>
  <c r="R58" i="7" s="1"/>
  <c r="R59" i="7" a="1"/>
  <c r="R59" i="7" s="1"/>
  <c r="R60" i="7" a="1"/>
  <c r="R60" i="7"/>
  <c r="R61" i="7" a="1"/>
  <c r="R61" i="7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/>
  <c r="R70" i="7" a="1"/>
  <c r="R70" i="7" s="1"/>
  <c r="R71" i="7" a="1"/>
  <c r="R71" i="7" s="1"/>
  <c r="R72" i="7" a="1"/>
  <c r="R72" i="7"/>
  <c r="R73" i="7" a="1"/>
  <c r="R73" i="7"/>
  <c r="R74" i="7" a="1"/>
  <c r="R74" i="7" s="1"/>
  <c r="R75" i="7" a="1"/>
  <c r="R75" i="7" s="1"/>
  <c r="R76" i="7" a="1"/>
  <c r="R76" i="7" s="1"/>
  <c r="R77" i="7" a="1"/>
  <c r="R77" i="7" s="1"/>
  <c r="R78" i="7" a="1"/>
  <c r="R78" i="7"/>
  <c r="R79" i="7" a="1"/>
  <c r="R79" i="7" s="1"/>
  <c r="R80" i="7" a="1"/>
  <c r="R80" i="7" s="1"/>
  <c r="R81" i="7" a="1"/>
  <c r="R81" i="7"/>
  <c r="R82" i="7" a="1"/>
  <c r="R82" i="7" s="1"/>
  <c r="R83" i="7" a="1"/>
  <c r="R83" i="7" s="1"/>
  <c r="R84" i="7" a="1"/>
  <c r="R84" i="7"/>
  <c r="R85" i="7" a="1"/>
  <c r="R85" i="7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/>
  <c r="R94" i="7" a="1"/>
  <c r="R94" i="7" s="1"/>
  <c r="R95" i="7" a="1"/>
  <c r="R95" i="7" s="1"/>
  <c r="R96" i="7" a="1"/>
  <c r="R96" i="7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/>
  <c r="R106" i="7" a="1"/>
  <c r="R106" i="7" s="1"/>
  <c r="R107" i="7" a="1"/>
  <c r="R107" i="7" s="1"/>
  <c r="R108" i="7" a="1"/>
  <c r="R108" i="7"/>
  <c r="R109" i="7" a="1"/>
  <c r="R109" i="7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/>
  <c r="R118" i="7" a="1"/>
  <c r="R118" i="7" s="1"/>
  <c r="R119" i="7" a="1"/>
  <c r="R119" i="7" s="1"/>
  <c r="R120" i="7" a="1"/>
  <c r="R120" i="7"/>
  <c r="R121" i="7" a="1"/>
  <c r="R121" i="7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/>
  <c r="R130" i="7" a="1"/>
  <c r="R130" i="7" s="1"/>
  <c r="R131" i="7" a="1"/>
  <c r="R131" i="7" s="1"/>
  <c r="R132" i="7" a="1"/>
  <c r="R132" i="7"/>
  <c r="R133" i="7" a="1"/>
  <c r="R133" i="7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/>
  <c r="R142" i="7" a="1"/>
  <c r="R142" i="7" s="1"/>
  <c r="R143" i="7" a="1"/>
  <c r="R143" i="7" s="1"/>
  <c r="R144" i="7" a="1"/>
  <c r="R144" i="7"/>
  <c r="R145" i="7" a="1"/>
  <c r="R145" i="7"/>
  <c r="R146" i="7" a="1"/>
  <c r="R146" i="7" s="1"/>
  <c r="R147" i="7" a="1"/>
  <c r="R147" i="7" s="1"/>
  <c r="R148" i="7" a="1"/>
  <c r="R148" i="7" s="1"/>
  <c r="R149" i="7" a="1"/>
  <c r="R149" i="7" s="1"/>
  <c r="R150" i="7" a="1"/>
  <c r="R150" i="7"/>
  <c r="R151" i="7" a="1"/>
  <c r="R151" i="7" s="1"/>
  <c r="R152" i="7" a="1"/>
  <c r="R152" i="7" s="1"/>
  <c r="R153" i="7" a="1"/>
  <c r="R153" i="7"/>
  <c r="R154" i="7" a="1"/>
  <c r="R154" i="7" s="1"/>
  <c r="R155" i="7" a="1"/>
  <c r="R155" i="7" s="1"/>
  <c r="R156" i="7" a="1"/>
  <c r="R156" i="7"/>
  <c r="R157" i="7" a="1"/>
  <c r="R157" i="7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/>
  <c r="R166" i="7" a="1"/>
  <c r="R166" i="7" s="1"/>
  <c r="R167" i="7" a="1"/>
  <c r="R167" i="7" s="1"/>
  <c r="R168" i="7" a="1"/>
  <c r="R168" i="7"/>
  <c r="R169" i="7" a="1"/>
  <c r="R169" i="7"/>
  <c r="R170" i="7" a="1"/>
  <c r="R170" i="7" s="1"/>
  <c r="R171" i="7" a="1"/>
  <c r="R171" i="7" s="1"/>
  <c r="R172" i="7" a="1"/>
  <c r="R172" i="7" s="1"/>
  <c r="R173" i="7" a="1"/>
  <c r="R173" i="7" s="1"/>
  <c r="R174" i="7" a="1"/>
  <c r="R174" i="7"/>
  <c r="R175" i="7" a="1"/>
  <c r="R175" i="7" s="1"/>
  <c r="R176" i="7" a="1"/>
  <c r="R176" i="7" s="1"/>
  <c r="R177" i="7" a="1"/>
  <c r="R177" i="7"/>
  <c r="R178" i="7" a="1"/>
  <c r="R178" i="7" s="1"/>
  <c r="R179" i="7" a="1"/>
  <c r="R179" i="7" s="1"/>
  <c r="R180" i="7" a="1"/>
  <c r="R180" i="7"/>
  <c r="R181" i="7" a="1"/>
  <c r="R181" i="7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/>
  <c r="R190" i="7" a="1"/>
  <c r="R190" i="7" s="1"/>
  <c r="R191" i="7" a="1"/>
  <c r="R191" i="7" s="1"/>
  <c r="R192" i="7" a="1"/>
  <c r="R192" i="7"/>
  <c r="R193" i="7" a="1"/>
  <c r="R193" i="7"/>
  <c r="R194" i="7" a="1"/>
  <c r="R194" i="7" s="1"/>
  <c r="R195" i="7" a="1"/>
  <c r="R195" i="7" s="1"/>
  <c r="R196" i="7" a="1"/>
  <c r="R196" i="7" s="1"/>
  <c r="R197" i="7" a="1"/>
  <c r="R197" i="7" s="1"/>
  <c r="R198" i="7" a="1"/>
  <c r="R198" i="7"/>
  <c r="R199" i="7" a="1"/>
  <c r="R199" i="7" s="1"/>
  <c r="R200" i="7" a="1"/>
  <c r="R200" i="7" s="1"/>
  <c r="R201" i="7" a="1"/>
  <c r="R201" i="7"/>
  <c r="R202" i="7" a="1"/>
  <c r="R202" i="7" s="1"/>
  <c r="R203" i="7" a="1"/>
  <c r="R203" i="7" s="1"/>
  <c r="R204" i="7" a="1"/>
  <c r="R204" i="7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/>
  <c r="R214" i="7" a="1"/>
  <c r="R214" i="7" s="1"/>
  <c r="R215" i="7" a="1"/>
  <c r="R215" i="7" s="1"/>
  <c r="R216" i="7" a="1"/>
  <c r="R216" i="7"/>
  <c r="R217" i="7" a="1"/>
  <c r="R217" i="7"/>
  <c r="R218" i="7" a="1"/>
  <c r="R218" i="7" s="1"/>
  <c r="R219" i="7" a="1"/>
  <c r="R219" i="7" s="1"/>
  <c r="R220" i="7" a="1"/>
  <c r="R220" i="7" s="1"/>
  <c r="R221" i="7" a="1"/>
  <c r="R221" i="7" s="1"/>
  <c r="R222" i="7" a="1"/>
  <c r="R222" i="7"/>
  <c r="R223" i="7" a="1"/>
  <c r="R223" i="7" s="1"/>
  <c r="R224" i="7" a="1"/>
  <c r="R224" i="7" s="1"/>
  <c r="R225" i="7" a="1"/>
  <c r="R225" i="7"/>
  <c r="R226" i="7" a="1"/>
  <c r="R226" i="7" s="1"/>
  <c r="R227" i="7" a="1"/>
  <c r="R227" i="7" s="1"/>
  <c r="R228" i="7" a="1"/>
  <c r="R228" i="7"/>
  <c r="R229" i="7" a="1"/>
  <c r="R229" i="7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/>
  <c r="R238" i="7" a="1"/>
  <c r="R238" i="7" s="1"/>
  <c r="R239" i="7" a="1"/>
  <c r="R239" i="7" s="1"/>
  <c r="R240" i="7" a="1"/>
  <c r="R240" i="7"/>
  <c r="R241" i="7" a="1"/>
  <c r="R241" i="7"/>
  <c r="R242" i="7" a="1"/>
  <c r="R242" i="7" s="1"/>
  <c r="R243" i="7" a="1"/>
  <c r="R243" i="7" s="1"/>
  <c r="R244" i="7" a="1"/>
  <c r="R244" i="7" s="1"/>
  <c r="R245" i="7" a="1"/>
  <c r="R245" i="7" s="1"/>
  <c r="R246" i="7" a="1"/>
  <c r="R246" i="7"/>
  <c r="R247" i="7" a="1"/>
  <c r="R247" i="7" s="1"/>
  <c r="R248" i="7" a="1"/>
  <c r="R248" i="7" s="1"/>
  <c r="R249" i="7" a="1"/>
  <c r="R249" i="7"/>
  <c r="R250" i="7" a="1"/>
  <c r="R250" i="7" s="1"/>
  <c r="R251" i="7" a="1"/>
  <c r="R251" i="7" s="1"/>
  <c r="R252" i="7" a="1"/>
  <c r="R252" i="7"/>
  <c r="R253" i="7" a="1"/>
  <c r="R253" i="7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/>
  <c r="R262" i="7" a="1"/>
  <c r="R262" i="7" s="1"/>
  <c r="R263" i="7" a="1"/>
  <c r="R263" i="7" s="1"/>
  <c r="R264" i="7" a="1"/>
  <c r="R264" i="7"/>
  <c r="R265" i="7" a="1"/>
  <c r="R265" i="7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/>
  <c r="R274" i="7" a="1"/>
  <c r="R274" i="7" s="1"/>
  <c r="R275" i="7" a="1"/>
  <c r="R275" i="7" s="1"/>
  <c r="R276" i="7" a="1"/>
  <c r="R276" i="7"/>
  <c r="R277" i="7" a="1"/>
  <c r="R277" i="7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/>
  <c r="R286" i="7" a="1"/>
  <c r="R286" i="7" s="1"/>
  <c r="R287" i="7" a="1"/>
  <c r="R287" i="7" s="1"/>
  <c r="R288" i="7" a="1"/>
  <c r="R288" i="7"/>
  <c r="R289" i="7" a="1"/>
  <c r="R289" i="7"/>
  <c r="R290" i="7" a="1"/>
  <c r="R290" i="7" s="1"/>
  <c r="R291" i="7" a="1"/>
  <c r="R291" i="7" s="1"/>
  <c r="R292" i="7" a="1"/>
  <c r="R292" i="7" s="1"/>
  <c r="R293" i="7" a="1"/>
  <c r="R293" i="7" s="1"/>
  <c r="R294" i="7" a="1"/>
  <c r="R294" i="7"/>
  <c r="R295" i="7" a="1"/>
  <c r="R295" i="7" s="1"/>
  <c r="R296" i="7" a="1"/>
  <c r="R296" i="7" s="1"/>
  <c r="R297" i="7" a="1"/>
  <c r="R297" i="7"/>
  <c r="R298" i="7" a="1"/>
  <c r="R298" i="7" s="1"/>
  <c r="R299" i="7" a="1"/>
  <c r="R299" i="7" s="1"/>
  <c r="R300" i="7" a="1"/>
  <c r="R300" i="7"/>
  <c r="R301" i="7" a="1"/>
  <c r="R301" i="7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/>
  <c r="R310" i="7" a="1"/>
  <c r="R310" i="7" s="1"/>
  <c r="R311" i="7" a="1"/>
  <c r="R311" i="7" s="1"/>
  <c r="R312" i="7" a="1"/>
  <c r="R312" i="7"/>
  <c r="R313" i="7" a="1"/>
  <c r="R313" i="7"/>
  <c r="R314" i="7" a="1"/>
  <c r="R314" i="7" s="1"/>
  <c r="R315" i="7" a="1"/>
  <c r="R315" i="7" s="1"/>
  <c r="R316" i="7" a="1"/>
  <c r="R316" i="7" s="1"/>
  <c r="R317" i="7" a="1"/>
  <c r="R317" i="7" s="1"/>
  <c r="R318" i="7" a="1"/>
  <c r="R318" i="7"/>
  <c r="R319" i="7" a="1"/>
  <c r="R319" i="7" s="1"/>
  <c r="R320" i="7" a="1"/>
  <c r="R320" i="7" s="1"/>
  <c r="R321" i="7" a="1"/>
  <c r="R321" i="7"/>
  <c r="R322" i="7" a="1"/>
  <c r="R322" i="7" s="1"/>
  <c r="R323" i="7" a="1"/>
  <c r="R323" i="7" s="1"/>
  <c r="R324" i="7" a="1"/>
  <c r="R324" i="7"/>
  <c r="R325" i="7" a="1"/>
  <c r="R325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<sst xmlns="http://schemas.openxmlformats.org/spreadsheetml/2006/main" count="32065" uniqueCount="1131">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</sst>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4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537038" createdVersion="8" refreshedVersion="8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74884261" createdVersion="8" refreshedVersion="8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FOWLER SENIOR TRANSIT LLC"/>
        <s v="GET CARE TRANSIT LLC"/>
        <s v="SYNERGY MEDICAL TRANSPORTATION LLC"/>
        <s v="MONAI&amp;SON'S LLC"/>
        <s v="REM SOLUTIONS LLC"/>
        <s v="NORTHCAL TRANSPORTATION LLC"/>
        <s v="HIGHER-SELF LLC"/>
        <s v="QUICK RIDES CA"/>
        <s v="PEOPLE FIRST TRANSIT LLC"/>
        <s v="NEMIA CARE LLC"/>
        <s v="JORGE TRANSPORTATION"/>
        <s v="BUFFINGTON TRANSPORTATION LLC"/>
        <s v="MADE EAZY LLC"/>
        <s v="AARON TRANSPORTATION"/>
        <s v="TRANSIT LTM LLC"/>
        <s v="TRI VALLEY TRANSPORTATION INC."/>
        <s v="DIAMOND HILL TRANSPORTATION LLC"/>
        <s v="HUGO FAMILY TRANSPORTATION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8"/>
        <s v="222"/>
        <s v="214"/>
        <s v="220"/>
        <s v="201"/>
        <s v="203"/>
        <s v="215"/>
        <s v="217"/>
        <s v="216"/>
        <s v="205B"/>
        <s v="205A"/>
        <s v="213"/>
        <s v="221"/>
        <s v="210"/>
        <s v="204"/>
        <s v="207"/>
        <s v="311"/>
        <s v="217 LAVTA"/>
        <s v="307"/>
        <s v="304"/>
        <s v="301"/>
        <s v="306B"/>
        <s v="306A"/>
        <s v="302"/>
        <s v="309A"/>
        <s v="212"/>
        <s v="219"/>
        <s v="202"/>
        <s v="209"/>
        <s v="305"/>
        <s v="309B"/>
        <s v="206"/>
        <s v="211"/>
        <s v="204LAVTA"/>
        <s v="204 LAVTA"/>
        <s v="205BB"/>
        <s v="208 LAVTA"/>
        <s v="218" u="1"/>
        <s v="214 LAVTA" u="1"/>
        <s v="222 LAVTA" u="1"/>
        <s v="211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306B BIGST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SemiMixedTypes="0" containsString="0" containsNumber="1" minValue="0" maxValue="294.233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ROBERTSON, SARAH"/>
    <x v="0"/>
    <x v="0"/>
    <n v="8"/>
    <n v="8.75"/>
    <n v="0.16700000000000001"/>
    <n v="0.5"/>
    <n v="210.36199999999999"/>
    <x v="0"/>
    <n v="8.25"/>
    <n v="303.35250000000002"/>
    <n v="12"/>
    <n v="17.530166666666666"/>
    <x v="0"/>
    <n v="1"/>
    <n v="17.530166666666666"/>
  </r>
  <r>
    <x v="1"/>
    <d v="2024-10-07T00:00:00"/>
    <s v="CCCTA"/>
    <s v="FOWLER, ANTOINE"/>
    <x v="1"/>
    <x v="0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2"/>
    <d v="2024-10-07T00:00:00"/>
    <s v="CCCTA"/>
    <s v="GETU BOGALE"/>
    <x v="2"/>
    <x v="0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3"/>
    <d v="2024-10-07T00:00:00"/>
    <s v="CCCTA"/>
    <s v="VAUGHN, DUSTIN"/>
    <x v="3"/>
    <x v="1"/>
    <n v="11"/>
    <n v="10.55"/>
    <n v="0"/>
    <n v="0.53300000000000003"/>
    <n v="221.09899999999999"/>
    <x v="2"/>
    <n v="10.017000000000001"/>
    <n v="290.49300000000005"/>
    <n v="19"/>
    <n v="11.63678947368421"/>
    <x v="0"/>
    <n v="1"/>
    <n v="11.63678947368421"/>
  </r>
  <r>
    <x v="0"/>
    <d v="2024-10-07T00:00:00"/>
    <s v="CCCTA"/>
    <s v="ALLGOOD, SCOTT"/>
    <x v="4"/>
    <x v="2"/>
    <n v="8"/>
    <n v="8.4329999999999998"/>
    <n v="0.33300000000000002"/>
    <n v="0.5"/>
    <n v="113.05800000000001"/>
    <x v="3"/>
    <n v="7.93"/>
    <n v="333.21860000000004"/>
    <n v="7"/>
    <n v="16.151142857142858"/>
    <x v="0"/>
    <n v="1"/>
    <n v="16.151142857142858"/>
  </r>
  <r>
    <x v="4"/>
    <d v="2024-10-07T00:00:00"/>
    <s v="CCCTA"/>
    <s v="MOLLIQUE, ROMESHA"/>
    <x v="5"/>
    <x v="0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5"/>
    <d v="2024-10-07T00:00:00"/>
    <s v="CCCTA"/>
    <s v="MAINESS, RYAN"/>
    <x v="6"/>
    <x v="1"/>
    <n v="11"/>
    <n v="10.067"/>
    <n v="0.33300000000000002"/>
    <n v="0.48299999999999998"/>
    <n v="130.81100000000001"/>
    <x v="2"/>
    <n v="9.5809999999999995"/>
    <n v="277.84899999999999"/>
    <n v="19"/>
    <n v="6.8847894736842106"/>
    <x v="0"/>
    <n v="1"/>
    <n v="6.8847894736842106"/>
  </r>
  <r>
    <x v="6"/>
    <d v="2024-10-07T00:00:00"/>
    <s v="CCCTA"/>
    <s v="VILCHEZ, CHARLENNE"/>
    <x v="7"/>
    <x v="0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7"/>
    <d v="2024-10-07T00:00:00"/>
    <s v="CCCTA"/>
    <s v="BROWN, LOVIE"/>
    <x v="8"/>
    <x v="1"/>
    <n v="10"/>
    <n v="10"/>
    <n v="0.16700000000000001"/>
    <n v="0.51700000000000002"/>
    <n v="0"/>
    <x v="2"/>
    <n v="9.4830000000000005"/>
    <n v="275.00700000000001"/>
    <n v="19"/>
    <n v="0"/>
    <x v="0"/>
    <n v="1"/>
    <n v="0"/>
  </r>
  <r>
    <x v="8"/>
    <d v="2024-10-07T00:00:00"/>
    <s v="CCCTA"/>
    <s v="BUTLER, JACQUELINE"/>
    <x v="9"/>
    <x v="0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7T00:00:00"/>
    <s v="CCCTA"/>
    <s v="TILLMAN, ROSALYN"/>
    <x v="10"/>
    <x v="0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0"/>
    <d v="2024-10-07T00:00:00"/>
    <s v="CCCTA"/>
    <s v="GIBBS, SAMUEL"/>
    <x v="11"/>
    <x v="0"/>
    <n v="13"/>
    <n v="8.9499999999999993"/>
    <n v="0.25"/>
    <n v="0.51700000000000002"/>
    <n v="153.81700000000001"/>
    <x v="0"/>
    <n v="8.4329999999999998"/>
    <n v="310.08141000000001"/>
    <n v="12"/>
    <n v="12.818083333333334"/>
    <x v="0"/>
    <n v="1"/>
    <n v="12.818083333333334"/>
  </r>
  <r>
    <x v="0"/>
    <d v="2024-10-07T00:00:00"/>
    <s v="CCCTA"/>
    <s v="LARA, DOUGLAS"/>
    <x v="12"/>
    <x v="0"/>
    <n v="6"/>
    <n v="9.0169999999999995"/>
    <n v="0.217"/>
    <n v="0.5"/>
    <n v="187.92"/>
    <x v="0"/>
    <n v="8.5169999999999995"/>
    <n v="313.17009000000002"/>
    <n v="12"/>
    <n v="15.659999999999998"/>
    <x v="0"/>
    <n v="1"/>
    <n v="15.659999999999998"/>
  </r>
  <r>
    <x v="0"/>
    <d v="2024-10-07T00:00:00"/>
    <s v="CCCTA"/>
    <s v="UMANA, DOMINGO"/>
    <x v="13"/>
    <x v="0"/>
    <n v="7"/>
    <n v="9.2669999999999995"/>
    <n v="0.35"/>
    <n v="0.35"/>
    <n v="190.113"/>
    <x v="0"/>
    <n v="8.8970000000000002"/>
    <n v="327.14269000000002"/>
    <n v="12"/>
    <n v="15.842750000000001"/>
    <x v="0"/>
    <n v="1"/>
    <n v="15.842750000000001"/>
  </r>
  <r>
    <x v="3"/>
    <d v="2024-10-07T00:00:00"/>
    <s v="CCCTA"/>
    <s v="MARZI, SAMI JAN"/>
    <x v="14"/>
    <x v="0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0"/>
    <d v="2024-10-07T00:00:00"/>
    <s v="CCCTA"/>
    <s v="ROGERS, JAMES"/>
    <x v="15"/>
    <x v="0"/>
    <n v="8"/>
    <n v="8.4"/>
    <n v="0.317"/>
    <n v="0.5"/>
    <n v="154.09100000000001"/>
    <x v="0"/>
    <n v="7.9"/>
    <n v="290.48300000000006"/>
    <n v="12"/>
    <n v="12.840916666666667"/>
    <x v="0"/>
    <n v="1"/>
    <n v="12.840916666666667"/>
  </r>
  <r>
    <x v="9"/>
    <d v="2024-10-07T00:00:00"/>
    <s v="LAVTA"/>
    <s v="JOSEPH, SHARONN"/>
    <x v="16"/>
    <x v="0"/>
    <n v="21"/>
    <n v="8.3670000000000009"/>
    <n v="0.15"/>
    <n v="1.7000000000000001E-2"/>
    <n v="122.753"/>
    <x v="4"/>
    <n v="8.3500000000000014"/>
    <n v="292.25000000000006"/>
    <n v="12"/>
    <n v="10.229416666666667"/>
    <x v="0"/>
    <n v="1"/>
    <n v="10.229416666666667"/>
  </r>
  <r>
    <x v="6"/>
    <d v="2024-10-07T00:00:00"/>
    <s v="LAVTA"/>
    <s v="VILCHEZ, CHARLENNE"/>
    <x v="17"/>
    <x v="0"/>
    <n v="11"/>
    <n v="6.9169999999999998"/>
    <n v="0.16700000000000001"/>
    <n v="0.5"/>
    <n v="107.002"/>
    <x v="4"/>
    <n v="6.4169999999999998"/>
    <n v="224.595"/>
    <n v="12"/>
    <n v="8.9168333333333329"/>
    <x v="0"/>
    <n v="1"/>
    <n v="8.9168333333333329"/>
  </r>
  <r>
    <x v="10"/>
    <d v="2024-10-07T00:00:00"/>
    <s v="LAVTA"/>
    <s v="SULEIMAN, AIMEN"/>
    <x v="18"/>
    <x v="0"/>
    <n v="15"/>
    <n v="9.9830000000000005"/>
    <n v="0.35"/>
    <n v="0.65"/>
    <n v="154.804"/>
    <x v="4"/>
    <n v="9.3130000000000006"/>
    <n v="325.95500000000004"/>
    <n v="12"/>
    <n v="12.900333333333334"/>
    <x v="0"/>
    <n v="1"/>
    <n v="12.900333333333334"/>
  </r>
  <r>
    <x v="10"/>
    <d v="2024-10-07T00:00:00"/>
    <s v="LAVTA"/>
    <s v="SULEIMAN, AIMEN"/>
    <x v="19"/>
    <x v="0"/>
    <n v="14"/>
    <n v="9.7829999999999995"/>
    <n v="0.16700000000000001"/>
    <n v="0.51700000000000002"/>
    <n v="154.38399999999999"/>
    <x v="4"/>
    <n v="9.266"/>
    <n v="324.31"/>
    <n v="12"/>
    <n v="12.865333333333332"/>
    <x v="0"/>
    <n v="1"/>
    <n v="12.865333333333332"/>
  </r>
  <r>
    <x v="11"/>
    <d v="2024-10-07T00:00:00"/>
    <s v="LAVTA"/>
    <s v="SALGUERO, JORGE"/>
    <x v="20"/>
    <x v="0"/>
    <n v="12"/>
    <n v="10.45"/>
    <n v="0"/>
    <n v="0.55000000000000004"/>
    <n v="106.884"/>
    <x v="4"/>
    <n v="9.8999999999999986"/>
    <n v="346.49999999999994"/>
    <n v="12"/>
    <n v="8.907"/>
    <x v="0"/>
    <n v="1"/>
    <n v="8.907"/>
  </r>
  <r>
    <x v="0"/>
    <d v="2024-10-07T00:00:00"/>
    <s v="LAVTA"/>
    <s v="SILVA PAUL"/>
    <x v="21"/>
    <x v="2"/>
    <n v="11"/>
    <n v="9.0500000000000007"/>
    <n v="0.33300000000000002"/>
    <n v="0.5"/>
    <n v="95.474000000000004"/>
    <x v="3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22"/>
    <x v="2"/>
    <n v="6"/>
    <n v="8.6329999999999991"/>
    <n v="0.28299999999999997"/>
    <n v="0.5"/>
    <n v="69.388999999999996"/>
    <x v="3"/>
    <n v="8.1329999999999991"/>
    <n v="341.74865999999997"/>
    <n v="7"/>
    <n v="9.9127142857142854"/>
    <x v="0"/>
    <n v="1"/>
    <n v="9.9127142857142854"/>
  </r>
  <r>
    <x v="12"/>
    <d v="2024-10-07T00:00:00"/>
    <s v="LAVTA"/>
    <s v="BUFFINGTON, BLAKE"/>
    <x v="23"/>
    <x v="0"/>
    <n v="15"/>
    <n v="9.6669999999999998"/>
    <n v="0.05"/>
    <n v="0.5"/>
    <n v="120.556"/>
    <x v="4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24"/>
    <x v="2"/>
    <n v="10"/>
    <n v="8.75"/>
    <n v="0.2"/>
    <n v="0"/>
    <n v="130.809"/>
    <x v="3"/>
    <n v="8.75"/>
    <n v="367.67500000000001"/>
    <n v="7"/>
    <n v="18.687000000000001"/>
    <x v="0"/>
    <n v="1"/>
    <n v="18.687000000000001"/>
  </r>
  <r>
    <x v="0"/>
    <d v="2024-10-08T00:00:00"/>
    <s v="CCCTA"/>
    <s v="ALLGOOD, SCOTT"/>
    <x v="4"/>
    <x v="2"/>
    <n v="4"/>
    <n v="8.7829999999999995"/>
    <n v="0.45"/>
    <n v="0.53300000000000003"/>
    <n v="147.036"/>
    <x v="3"/>
    <n v="8.129999999999999"/>
    <n v="341.62259999999998"/>
    <n v="7"/>
    <n v="21.005142857142857"/>
    <x v="0"/>
    <n v="1"/>
    <n v="21.005142857142857"/>
  </r>
  <r>
    <x v="4"/>
    <d v="2024-10-08T00:00:00"/>
    <s v="CCCTA"/>
    <s v="MOLLIQUE, ROMESHA"/>
    <x v="5"/>
    <x v="0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8"/>
    <d v="2024-10-08T00:00:00"/>
    <s v="CCCTA"/>
    <s v="BUTLER, JACQUELINE"/>
    <x v="9"/>
    <x v="0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5"/>
    <d v="2024-10-08T00:00:00"/>
    <s v="CCCTA"/>
    <s v="MAINESS, RYAN"/>
    <x v="6"/>
    <x v="1"/>
    <n v="11"/>
    <n v="10"/>
    <n v="0.3"/>
    <n v="0.51700000000000002"/>
    <n v="132.72"/>
    <x v="2"/>
    <n v="9.4830000000000005"/>
    <n v="275.00700000000001"/>
    <n v="19"/>
    <n v="6.9852631578947371"/>
    <x v="0"/>
    <n v="1"/>
    <n v="6.9852631578947371"/>
  </r>
  <r>
    <x v="0"/>
    <d v="2024-10-08T00:00:00"/>
    <s v="CCCTA"/>
    <s v="UMANA, DOMINGO"/>
    <x v="13"/>
    <x v="0"/>
    <n v="7"/>
    <n v="9.65"/>
    <n v="0.16700000000000001"/>
    <n v="0.5"/>
    <n v="170.977"/>
    <x v="0"/>
    <n v="9.15"/>
    <n v="336.44550000000004"/>
    <n v="12"/>
    <n v="14.248083333333334"/>
    <x v="0"/>
    <n v="1"/>
    <n v="14.248083333333334"/>
  </r>
  <r>
    <x v="0"/>
    <d v="2024-10-08T00:00:00"/>
    <s v="CCCTA"/>
    <s v="GIBBS, SAMUEL"/>
    <x v="11"/>
    <x v="0"/>
    <n v="8"/>
    <n v="8.9670000000000005"/>
    <n v="0.26700000000000002"/>
    <n v="0.53300000000000003"/>
    <n v="0"/>
    <x v="0"/>
    <n v="8.4340000000000011"/>
    <n v="310.11818000000005"/>
    <n v="12"/>
    <n v="0"/>
    <x v="0"/>
    <n v="1"/>
    <n v="0"/>
  </r>
  <r>
    <x v="3"/>
    <d v="2024-10-08T00:00:00"/>
    <s v="CCCTA"/>
    <s v="MARZI, SAMI JAN"/>
    <x v="14"/>
    <x v="0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8"/>
    <d v="2024-10-08T00:00:00"/>
    <s v="CCCTA"/>
    <s v="TILLMAN, ROSALYN"/>
    <x v="10"/>
    <x v="0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3"/>
    <d v="2024-10-08T00:00:00"/>
    <s v="CCCTA"/>
    <s v="FUENTES, PEDRO"/>
    <x v="3"/>
    <x v="1"/>
    <n v="13"/>
    <n v="10.717000000000001"/>
    <n v="0"/>
    <n v="0.5"/>
    <n v="261.02300000000002"/>
    <x v="2"/>
    <n v="10.217000000000001"/>
    <n v="296.29300000000001"/>
    <n v="19"/>
    <n v="13.738052631578949"/>
    <x v="0"/>
    <n v="1"/>
    <n v="13.738052631578949"/>
  </r>
  <r>
    <x v="2"/>
    <d v="2024-10-08T00:00:00"/>
    <s v="CCCTA"/>
    <s v="GETU BOGALE"/>
    <x v="2"/>
    <x v="0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0"/>
    <d v="2024-10-08T00:00:00"/>
    <s v="CCCTA"/>
    <s v="ROGERS, JAMES"/>
    <x v="15"/>
    <x v="0"/>
    <n v="11"/>
    <n v="8.5670000000000002"/>
    <n v="0.16700000000000001"/>
    <n v="0.4"/>
    <n v="180.67599999999999"/>
    <x v="0"/>
    <n v="8.1669999999999998"/>
    <n v="300.30059"/>
    <n v="12"/>
    <n v="15.056333333333333"/>
    <x v="0"/>
    <n v="1"/>
    <n v="15.056333333333333"/>
  </r>
  <r>
    <x v="0"/>
    <d v="2024-10-08T00:00:00"/>
    <s v="CCCTA"/>
    <s v="LARA, DOUGLAS"/>
    <x v="12"/>
    <x v="0"/>
    <n v="5"/>
    <n v="8.6"/>
    <n v="0.16700000000000001"/>
    <n v="0.51700000000000002"/>
    <n v="102.762"/>
    <x v="0"/>
    <n v="8.0830000000000002"/>
    <n v="297.21191000000005"/>
    <n v="12"/>
    <n v="8.5634999999999994"/>
    <x v="0"/>
    <n v="1"/>
    <n v="8.5634999999999994"/>
  </r>
  <r>
    <x v="0"/>
    <d v="2024-10-08T00:00:00"/>
    <s v="CCCTA"/>
    <s v="KEITH , CLYDE"/>
    <x v="25"/>
    <x v="0"/>
    <n v="6"/>
    <n v="8.5830000000000002"/>
    <n v="8.3000000000000004E-2"/>
    <n v="0.46700000000000003"/>
    <n v="134.32499999999999"/>
    <x v="0"/>
    <n v="8.1159999999999997"/>
    <n v="298.42532"/>
    <n v="12"/>
    <n v="11.19375"/>
    <x v="0"/>
    <n v="1"/>
    <n v="11.19375"/>
  </r>
  <r>
    <x v="1"/>
    <d v="2024-10-08T00:00:00"/>
    <s v="CCCTA"/>
    <s v="FOWLER, ANTOINE"/>
    <x v="1"/>
    <x v="0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7"/>
    <d v="2024-10-08T00:00:00"/>
    <s v="CCCTA"/>
    <s v="BROWN, LOVIE"/>
    <x v="8"/>
    <x v="1"/>
    <n v="5"/>
    <n v="10"/>
    <n v="0.38300000000000001"/>
    <n v="0.433"/>
    <n v="0"/>
    <x v="2"/>
    <n v="9.5139999999999993"/>
    <n v="275.90600000000001"/>
    <n v="19"/>
    <n v="0"/>
    <x v="0"/>
    <n v="1"/>
    <n v="0"/>
  </r>
  <r>
    <x v="13"/>
    <d v="2024-10-08T00:00:00"/>
    <s v="CCCTA"/>
    <s v="WYATT, MIGERIEA"/>
    <x v="26"/>
    <x v="1"/>
    <n v="6"/>
    <n v="9.9499999999999993"/>
    <n v="0.36699999999999999"/>
    <n v="0.56699999999999995"/>
    <n v="152.57900000000001"/>
    <x v="2"/>
    <n v="9.3460000000000001"/>
    <n v="271.03399999999999"/>
    <n v="19"/>
    <n v="8.0304736842105271"/>
    <x v="0"/>
    <n v="1"/>
    <n v="8.0304736842105271"/>
  </r>
  <r>
    <x v="14"/>
    <d v="2024-10-08T00:00:00"/>
    <s v="CCCTA"/>
    <s v="ALLISON, AARON"/>
    <x v="27"/>
    <x v="0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6"/>
    <d v="2024-10-08T00:00:00"/>
    <s v="CCCTA"/>
    <s v="VILCHEZ, CHARLENNE"/>
    <x v="7"/>
    <x v="0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15"/>
    <d v="2024-10-08T00:00:00"/>
    <s v="CCCTA"/>
    <s v="MALCOM, LANDREW"/>
    <x v="28"/>
    <x v="0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1"/>
    <d v="2024-10-08T00:00:00"/>
    <s v="LAVTA"/>
    <s v="SALGUERO, JORGE"/>
    <x v="20"/>
    <x v="0"/>
    <n v="10"/>
    <n v="10.717000000000001"/>
    <n v="0"/>
    <n v="0.46700000000000003"/>
    <n v="116.994"/>
    <x v="4"/>
    <n v="10.25"/>
    <n v="358.75"/>
    <n v="12"/>
    <n v="9.7494999999999994"/>
    <x v="0"/>
    <n v="1"/>
    <n v="9.7494999999999994"/>
  </r>
  <r>
    <x v="16"/>
    <d v="2024-10-08T00:00:00"/>
    <s v="LAVTA"/>
    <s v="BUFFINGTON, DANIEL"/>
    <x v="29"/>
    <x v="0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12"/>
    <d v="2024-10-08T00:00:00"/>
    <s v="LAVTA"/>
    <s v="BUFFINGTON, BLAKE"/>
    <x v="23"/>
    <x v="0"/>
    <n v="17"/>
    <n v="9.7829999999999995"/>
    <n v="0"/>
    <n v="0.51700000000000002"/>
    <n v="134.905"/>
    <x v="4"/>
    <n v="9.266"/>
    <n v="324.31"/>
    <n v="12"/>
    <n v="11.242083333333333"/>
    <x v="0"/>
    <n v="1"/>
    <n v="11.242083333333333"/>
  </r>
  <r>
    <x v="10"/>
    <d v="2024-10-08T00:00:00"/>
    <s v="LAVTA"/>
    <s v="SULEIMAN, AIMEN"/>
    <x v="19"/>
    <x v="0"/>
    <n v="6"/>
    <n v="8.9830000000000005"/>
    <n v="0.317"/>
    <n v="0.53300000000000003"/>
    <n v="107.288"/>
    <x v="4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30"/>
    <x v="2"/>
    <n v="9"/>
    <n v="8.6669999999999998"/>
    <n v="0.48299999999999998"/>
    <n v="0.46700000000000003"/>
    <n v="90.144999999999996"/>
    <x v="3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21"/>
    <x v="2"/>
    <n v="7"/>
    <n v="9.25"/>
    <n v="0.33300000000000002"/>
    <n v="0.5"/>
    <n v="94.194999999999993"/>
    <x v="3"/>
    <n v="8.7469999999999999"/>
    <n v="367.54894000000002"/>
    <n v="7"/>
    <n v="13.456428571428571"/>
    <x v="0"/>
    <n v="1"/>
    <n v="13.456428571428571"/>
  </r>
  <r>
    <x v="9"/>
    <d v="2024-10-08T00:00:00"/>
    <s v="LAVTA"/>
    <s v="JOSEPH, SHARONN"/>
    <x v="16"/>
    <x v="0"/>
    <n v="15"/>
    <n v="7.867"/>
    <n v="0.33300000000000002"/>
    <n v="0.88300000000000001"/>
    <n v="94.234999999999999"/>
    <x v="4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22"/>
    <x v="2"/>
    <n v="9"/>
    <n v="8.6669999999999998"/>
    <n v="0.28299999999999997"/>
    <n v="0.217"/>
    <n v="76.364000000000004"/>
    <x v="3"/>
    <n v="8.4499999999999993"/>
    <n v="355.06900000000002"/>
    <n v="7"/>
    <n v="10.909142857142857"/>
    <x v="0"/>
    <n v="1"/>
    <n v="10.909142857142857"/>
  </r>
  <r>
    <x v="10"/>
    <d v="2024-10-08T00:00:00"/>
    <s v="LAVTA"/>
    <s v="SULEIMAN, AIMEN"/>
    <x v="18"/>
    <x v="0"/>
    <n v="11"/>
    <n v="9.1999999999999993"/>
    <n v="0.33300000000000002"/>
    <n v="0.55000000000000004"/>
    <n v="98.2"/>
    <x v="4"/>
    <n v="8.6469999999999985"/>
    <n v="302.64499999999992"/>
    <n v="12"/>
    <n v="8.1833333333333336"/>
    <x v="0"/>
    <n v="1"/>
    <n v="8.1833333333333336"/>
  </r>
  <r>
    <x v="2"/>
    <d v="2024-10-09T00:00:00"/>
    <s v="CCCTA"/>
    <s v="GETU BOGALE"/>
    <x v="2"/>
    <x v="0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5"/>
    <d v="2024-10-09T00:00:00"/>
    <s v="CCCTA"/>
    <s v="MALCOM, LANDREW"/>
    <x v="28"/>
    <x v="0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3"/>
    <d v="2024-10-09T00:00:00"/>
    <s v="CCCTA"/>
    <s v="WYATT, MIGERIEA"/>
    <x v="26"/>
    <x v="1"/>
    <n v="10"/>
    <n v="9.8829999999999991"/>
    <n v="0.38300000000000001"/>
    <n v="0.6"/>
    <n v="179.75299999999999"/>
    <x v="2"/>
    <n v="9.2299999999999986"/>
    <n v="267.66999999999996"/>
    <n v="19"/>
    <n v="9.4606842105263151"/>
    <x v="0"/>
    <n v="1"/>
    <n v="9.4606842105263151"/>
  </r>
  <r>
    <x v="17"/>
    <d v="2024-10-09T00:00:00"/>
    <s v="CCCTA"/>
    <s v="STEPHENS, MARITZA"/>
    <x v="31"/>
    <x v="0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4"/>
    <d v="2024-10-09T00:00:00"/>
    <s v="CCCTA"/>
    <s v="LOGAN, TROY"/>
    <x v="5"/>
    <x v="0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3"/>
    <d v="2024-10-09T00:00:00"/>
    <s v="CCCTA"/>
    <s v="MARZI, SAMI JAN"/>
    <x v="14"/>
    <x v="0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8"/>
    <d v="2024-10-09T00:00:00"/>
    <s v="CCCTA"/>
    <s v="TILLMAN, ROSALYN"/>
    <x v="10"/>
    <x v="0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0"/>
    <d v="2024-10-09T00:00:00"/>
    <s v="CCCTA"/>
    <s v="ALLGOOD, SCOTT"/>
    <x v="4"/>
    <x v="2"/>
    <n v="7"/>
    <n v="8.4499999999999993"/>
    <n v="0.33300000000000002"/>
    <n v="0.53300000000000003"/>
    <n v="196.37200000000001"/>
    <x v="3"/>
    <n v="7.9139999999999997"/>
    <n v="332.54628000000002"/>
    <n v="7"/>
    <n v="28.053142857142859"/>
    <x v="0"/>
    <n v="1"/>
    <n v="28.053142857142859"/>
  </r>
  <r>
    <x v="3"/>
    <d v="2024-10-09T00:00:00"/>
    <s v="CCCTA"/>
    <s v="VAUGHN, DUSTIN"/>
    <x v="3"/>
    <x v="1"/>
    <n v="8"/>
    <n v="10.516999999999999"/>
    <n v="0"/>
    <n v="0.5"/>
    <n v="223.88399999999999"/>
    <x v="2"/>
    <n v="10.016999999999999"/>
    <n v="290.49299999999999"/>
    <n v="19"/>
    <n v="11.78336842105263"/>
    <x v="0"/>
    <n v="1"/>
    <n v="11.78336842105263"/>
  </r>
  <r>
    <x v="8"/>
    <d v="2024-10-09T00:00:00"/>
    <s v="CCCTA"/>
    <s v="BUTLER, JACQUELINE"/>
    <x v="9"/>
    <x v="0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0"/>
    <d v="2024-10-09T00:00:00"/>
    <s v="CCCTA"/>
    <s v="KEITH , CLYDE"/>
    <x v="25"/>
    <x v="0"/>
    <n v="6"/>
    <n v="8.5"/>
    <n v="0"/>
    <n v="0.36699999999999999"/>
    <n v="170.864"/>
    <x v="0"/>
    <n v="8.1329999999999991"/>
    <n v="299.05041"/>
    <n v="12"/>
    <n v="14.238666666666667"/>
    <x v="0"/>
    <n v="1"/>
    <n v="14.238666666666667"/>
  </r>
  <r>
    <x v="14"/>
    <d v="2024-10-09T00:00:00"/>
    <s v="CCCTA"/>
    <s v="ALLISON, AARON"/>
    <x v="27"/>
    <x v="0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7"/>
    <d v="2024-10-09T00:00:00"/>
    <s v="CCCTA"/>
    <s v="BROWN, LOVIE"/>
    <x v="8"/>
    <x v="1"/>
    <n v="9"/>
    <n v="10.75"/>
    <n v="6.7000000000000004E-2"/>
    <n v="0.5"/>
    <n v="242.011"/>
    <x v="2"/>
    <n v="10.25"/>
    <n v="297.25"/>
    <n v="19"/>
    <n v="12.737421052631579"/>
    <x v="0"/>
    <n v="1"/>
    <n v="12.737421052631579"/>
  </r>
  <r>
    <x v="6"/>
    <d v="2024-10-09T00:00:00"/>
    <s v="CCCTA"/>
    <s v="VILCHEZ, CHARLENNE"/>
    <x v="7"/>
    <x v="0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18"/>
    <d v="2024-10-09T00:00:00"/>
    <s v="CCCTA"/>
    <s v="HUGO, TAMA"/>
    <x v="32"/>
    <x v="0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0"/>
    <d v="2024-10-09T00:00:00"/>
    <s v="CCCTA"/>
    <s v="UMANA, DOMINGO"/>
    <x v="13"/>
    <x v="0"/>
    <n v="8"/>
    <n v="8.5"/>
    <n v="0"/>
    <n v="0"/>
    <n v="163.762"/>
    <x v="0"/>
    <n v="8.5"/>
    <n v="312.54500000000002"/>
    <n v="12"/>
    <n v="13.646833333333333"/>
    <x v="0"/>
    <n v="1"/>
    <n v="13.646833333333333"/>
  </r>
  <r>
    <x v="1"/>
    <d v="2024-10-09T00:00:00"/>
    <s v="CCCTA"/>
    <s v="FOWLER, ANTOINE"/>
    <x v="1"/>
    <x v="0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0"/>
    <d v="2024-10-09T00:00:00"/>
    <s v="CCCTA"/>
    <s v="ROGERS, JAMES"/>
    <x v="15"/>
    <x v="0"/>
    <n v="5"/>
    <n v="5.55"/>
    <n v="0"/>
    <n v="0"/>
    <n v="160.78899999999999"/>
    <x v="0"/>
    <n v="5.55"/>
    <n v="204.07350000000002"/>
    <n v="12"/>
    <n v="13.399083333333332"/>
    <x v="0"/>
    <n v="1"/>
    <n v="13.399083333333332"/>
  </r>
  <r>
    <x v="5"/>
    <d v="2024-10-09T00:00:00"/>
    <s v="CCCTA"/>
    <s v="MAINESS, RYAN"/>
    <x v="6"/>
    <x v="1"/>
    <n v="9"/>
    <n v="10.282999999999999"/>
    <n v="0.317"/>
    <n v="0.48299999999999998"/>
    <n v="164.154"/>
    <x v="2"/>
    <n v="9.7999999999999989"/>
    <n v="284.2"/>
    <n v="19"/>
    <n v="8.6396842105263154"/>
    <x v="0"/>
    <n v="1"/>
    <n v="8.6396842105263154"/>
  </r>
  <r>
    <x v="0"/>
    <d v="2024-10-09T00:00:00"/>
    <s v="CCCTA"/>
    <s v="LARA, DOUGLAS"/>
    <x v="12"/>
    <x v="0"/>
    <n v="6"/>
    <n v="8.5670000000000002"/>
    <n v="0.16700000000000001"/>
    <n v="0.56699999999999995"/>
    <n v="120.53100000000001"/>
    <x v="0"/>
    <n v="8"/>
    <n v="294.16000000000003"/>
    <n v="12"/>
    <n v="10.04425"/>
    <x v="0"/>
    <n v="1"/>
    <n v="10.04425"/>
  </r>
  <r>
    <x v="9"/>
    <d v="2024-10-09T00:00:00"/>
    <s v="LAVTA"/>
    <s v="JOSEPH, SHARONN"/>
    <x v="16"/>
    <x v="0"/>
    <n v="20"/>
    <n v="8.8670000000000009"/>
    <n v="0.3"/>
    <n v="0.75"/>
    <n v="113.173"/>
    <x v="4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21"/>
    <x v="2"/>
    <n v="10"/>
    <n v="9.0329999999999995"/>
    <n v="0.33300000000000002"/>
    <n v="0.5"/>
    <n v="75.703999999999994"/>
    <x v="3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22"/>
    <x v="2"/>
    <n v="10"/>
    <n v="8.5329999999999995"/>
    <n v="0.13300000000000001"/>
    <n v="0.46700000000000003"/>
    <n v="87.025999999999996"/>
    <x v="3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30"/>
    <x v="2"/>
    <n v="8"/>
    <n v="9.1329999999999991"/>
    <n v="0.63300000000000001"/>
    <n v="0.48299999999999998"/>
    <n v="114.22"/>
    <x v="3"/>
    <n v="8.3469999999999995"/>
    <n v="350.74094000000002"/>
    <n v="7"/>
    <n v="16.317142857142859"/>
    <x v="0"/>
    <n v="1"/>
    <n v="16.317142857142859"/>
  </r>
  <r>
    <x v="16"/>
    <d v="2024-10-09T00:00:00"/>
    <s v="LAVTA"/>
    <s v="BUFFINGTON, DANIEL"/>
    <x v="29"/>
    <x v="0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12"/>
    <d v="2024-10-09T00:00:00"/>
    <s v="LAVTA"/>
    <s v="BUFFINGTON, BLAKE"/>
    <x v="23"/>
    <x v="0"/>
    <n v="20"/>
    <n v="9.9329999999999998"/>
    <n v="0"/>
    <n v="0.5"/>
    <n v="130.499"/>
    <x v="4"/>
    <n v="9.4329999999999998"/>
    <n v="330.15499999999997"/>
    <n v="12"/>
    <n v="10.874916666666666"/>
    <x v="0"/>
    <n v="1"/>
    <n v="10.874916666666666"/>
  </r>
  <r>
    <x v="10"/>
    <d v="2024-10-09T00:00:00"/>
    <s v="LAVTA"/>
    <s v="SULEIMAN, AIMEN"/>
    <x v="19"/>
    <x v="0"/>
    <n v="13"/>
    <n v="9.2330000000000005"/>
    <n v="0.46700000000000003"/>
    <n v="0.5"/>
    <n v="144.054"/>
    <x v="4"/>
    <n v="8.5960000000000001"/>
    <n v="300.86"/>
    <n v="12"/>
    <n v="12.0045"/>
    <x v="0"/>
    <n v="1"/>
    <n v="12.0045"/>
  </r>
  <r>
    <x v="10"/>
    <d v="2024-10-09T00:00:00"/>
    <s v="LAVTA"/>
    <s v="SULEIMAN, AIMEN"/>
    <x v="18"/>
    <x v="0"/>
    <n v="16"/>
    <n v="9.6329999999999991"/>
    <n v="0.33300000000000002"/>
    <n v="0.56699999999999995"/>
    <n v="165.12"/>
    <x v="4"/>
    <n v="9.0629999999999988"/>
    <n v="317.20499999999998"/>
    <n v="12"/>
    <n v="13.76"/>
    <x v="0"/>
    <n v="1"/>
    <n v="13.76"/>
  </r>
  <r>
    <x v="11"/>
    <d v="2024-10-09T00:00:00"/>
    <s v="LAVTA"/>
    <s v="SALGUERO, JORGE"/>
    <x v="20"/>
    <x v="0"/>
    <n v="9"/>
    <n v="10.4"/>
    <n v="0"/>
    <n v="0.433"/>
    <n v="111.09399999999999"/>
    <x v="4"/>
    <n v="9.9670000000000005"/>
    <n v="348.84500000000003"/>
    <n v="12"/>
    <n v="9.2578333333333322"/>
    <x v="0"/>
    <n v="1"/>
    <n v="9.2578333333333322"/>
  </r>
  <r>
    <x v="15"/>
    <d v="2024-10-10T00:00:00"/>
    <s v="CCCTA"/>
    <s v="MALCOM, LANDREW"/>
    <x v="28"/>
    <x v="0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8"/>
    <d v="2024-10-10T00:00:00"/>
    <s v="CCCTA"/>
    <s v="BUTLER, JACQUELINE"/>
    <x v="9"/>
    <x v="0"/>
    <n v="8"/>
    <n v="8.5329999999999995"/>
    <n v="0"/>
    <n v="0"/>
    <n v="0"/>
    <x v="1"/>
    <n v="8.5329999999999995"/>
    <n v="277.32249999999999"/>
    <n v="12"/>
    <n v="0"/>
    <x v="0"/>
    <n v="1"/>
    <n v="0"/>
  </r>
  <r>
    <x v="0"/>
    <d v="2024-10-10T00:00:00"/>
    <s v="CCCTA"/>
    <s v="ALLGOOD, SCOTT"/>
    <x v="4"/>
    <x v="2"/>
    <n v="5"/>
    <n v="6.7169999999999996"/>
    <n v="0.25"/>
    <n v="0.3"/>
    <n v="88.47"/>
    <x v="3"/>
    <n v="6.4169999999999998"/>
    <n v="269.64233999999999"/>
    <n v="7"/>
    <n v="12.638571428571428"/>
    <x v="0"/>
    <n v="1"/>
    <n v="12.638571428571428"/>
  </r>
  <r>
    <x v="18"/>
    <d v="2024-10-10T00:00:00"/>
    <s v="CCCTA"/>
    <s v="HUGO, TAMA"/>
    <x v="32"/>
    <x v="0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0T00:00:00"/>
    <s v="CCCTA"/>
    <s v="WYATT, MIGERIEA"/>
    <x v="26"/>
    <x v="1"/>
    <n v="9"/>
    <n v="9.6"/>
    <n v="0.35"/>
    <n v="0.5"/>
    <n v="269.28899999999999"/>
    <x v="2"/>
    <n v="9.08"/>
    <n v="263.32"/>
    <n v="19"/>
    <n v="14.173105263157893"/>
    <x v="0"/>
    <n v="1"/>
    <n v="14.173105263157893"/>
  </r>
  <r>
    <x v="3"/>
    <d v="2024-10-10T00:00:00"/>
    <s v="CCCTA"/>
    <s v="VAUGHN, DUSTIN"/>
    <x v="3"/>
    <x v="1"/>
    <n v="14"/>
    <n v="10.617000000000001"/>
    <n v="0"/>
    <n v="0.56699999999999995"/>
    <n v="183.827"/>
    <x v="2"/>
    <n v="10.050000000000001"/>
    <n v="291.45000000000005"/>
    <n v="19"/>
    <n v="9.675105263157894"/>
    <x v="0"/>
    <n v="1"/>
    <n v="9.675105263157894"/>
  </r>
  <r>
    <x v="8"/>
    <d v="2024-10-10T00:00:00"/>
    <s v="CCCTA"/>
    <s v="TILLMAN, ROSALYN"/>
    <x v="10"/>
    <x v="0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0"/>
    <d v="2024-10-10T00:00:00"/>
    <s v="CCCTA"/>
    <s v="KEITH , CLYDE"/>
    <x v="25"/>
    <x v="0"/>
    <n v="11"/>
    <n v="8.2669999999999995"/>
    <n v="6.7000000000000004E-2"/>
    <n v="0.48299999999999998"/>
    <n v="207.58500000000001"/>
    <x v="0"/>
    <n v="7.7839999999999998"/>
    <n v="286.21768000000003"/>
    <n v="12"/>
    <n v="17.298750000000002"/>
    <x v="0"/>
    <n v="1"/>
    <n v="17.298750000000002"/>
  </r>
  <r>
    <x v="5"/>
    <d v="2024-10-10T00:00:00"/>
    <s v="CCCTA"/>
    <s v="MAINESS, RYAN"/>
    <x v="6"/>
    <x v="1"/>
    <n v="9"/>
    <n v="10.917"/>
    <n v="0.16700000000000001"/>
    <n v="0.33300000000000002"/>
    <n v="236.13900000000001"/>
    <x v="2"/>
    <n v="10.584"/>
    <n v="306.93599999999998"/>
    <n v="19"/>
    <n v="12.428368421052632"/>
    <x v="0"/>
    <n v="1"/>
    <n v="12.428368421052632"/>
  </r>
  <r>
    <x v="0"/>
    <d v="2024-10-10T00:00:00"/>
    <s v="CCCTA"/>
    <s v="ROBERTSON, SARAH"/>
    <x v="0"/>
    <x v="0"/>
    <n v="10"/>
    <n v="9.2330000000000005"/>
    <n v="0.2"/>
    <n v="0.8"/>
    <n v="171.93299999999999"/>
    <x v="0"/>
    <n v="8.4329999999999998"/>
    <n v="310.08141000000001"/>
    <n v="12"/>
    <n v="14.32775"/>
    <x v="0"/>
    <n v="1"/>
    <n v="14.32775"/>
  </r>
  <r>
    <x v="2"/>
    <d v="2024-10-10T00:00:00"/>
    <s v="CCCTA"/>
    <s v="GETU BOGALE"/>
    <x v="2"/>
    <x v="0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6"/>
    <d v="2024-10-10T00:00:00"/>
    <s v="CCCTA"/>
    <s v="VILCHEZ, CHARLENNE"/>
    <x v="7"/>
    <x v="0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0"/>
    <d v="2024-10-10T00:00:00"/>
    <s v="CCCTA"/>
    <s v="LARA, DOUGLAS"/>
    <x v="12"/>
    <x v="0"/>
    <n v="9"/>
    <n v="9.9499999999999993"/>
    <n v="0.53300000000000003"/>
    <n v="0.53300000000000003"/>
    <n v="239.41499999999999"/>
    <x v="0"/>
    <n v="9.2139999999999986"/>
    <n v="338.79877999999997"/>
    <n v="12"/>
    <n v="19.951249999999998"/>
    <x v="0"/>
    <n v="1"/>
    <n v="19.951249999999998"/>
  </r>
  <r>
    <x v="7"/>
    <d v="2024-10-10T00:00:00"/>
    <s v="CCCTA"/>
    <s v="BROWN, LOVIE"/>
    <x v="8"/>
    <x v="1"/>
    <n v="10"/>
    <n v="10"/>
    <n v="0.433"/>
    <n v="0.4"/>
    <n v="0"/>
    <x v="2"/>
    <n v="9.4969999999999999"/>
    <n v="275.41300000000001"/>
    <n v="19"/>
    <n v="0"/>
    <x v="0"/>
    <n v="1"/>
    <n v="0"/>
  </r>
  <r>
    <x v="1"/>
    <d v="2024-10-10T00:00:00"/>
    <s v="CCCTA"/>
    <s v="FOWLER, ANTOINE"/>
    <x v="1"/>
    <x v="0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0"/>
    <d v="2024-10-10T00:00:00"/>
    <s v="CCCTA"/>
    <s v="UMANA, DOMINGO"/>
    <x v="13"/>
    <x v="0"/>
    <n v="6"/>
    <n v="7.9829999999999997"/>
    <n v="0.23300000000000001"/>
    <n v="0.76700000000000002"/>
    <n v="162.999"/>
    <x v="0"/>
    <n v="7.2159999999999993"/>
    <n v="265.33231999999998"/>
    <n v="12"/>
    <n v="13.58325"/>
    <x v="0"/>
    <n v="1"/>
    <n v="13.58325"/>
  </r>
  <r>
    <x v="4"/>
    <d v="2024-10-10T00:00:00"/>
    <s v="CCCTA"/>
    <s v="MOLLIQUE, ROMESHA"/>
    <x v="5"/>
    <x v="0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0T00:00:00"/>
    <s v="CCCTA"/>
    <s v="ALLISON, AARON"/>
    <x v="27"/>
    <x v="0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3"/>
    <d v="2024-10-10T00:00:00"/>
    <s v="CCCTA"/>
    <s v="MARZI, SAMI JAN"/>
    <x v="14"/>
    <x v="0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0T00:00:00"/>
    <s v="LAVTA"/>
    <s v="SALGUERO, JORGE"/>
    <x v="20"/>
    <x v="0"/>
    <n v="13"/>
    <n v="10.9"/>
    <n v="0"/>
    <n v="0.46700000000000003"/>
    <n v="126.706"/>
    <x v="4"/>
    <n v="10.433"/>
    <n v="365.15499999999997"/>
    <n v="12"/>
    <n v="10.558833333333334"/>
    <x v="0"/>
    <n v="1"/>
    <n v="10.558833333333334"/>
  </r>
  <r>
    <x v="10"/>
    <d v="2024-10-10T00:00:00"/>
    <s v="LAVTA"/>
    <s v="SULEIMAN, AIMEN"/>
    <x v="18"/>
    <x v="0"/>
    <n v="18"/>
    <n v="9.25"/>
    <n v="0.2"/>
    <n v="0.51700000000000002"/>
    <n v="139.63"/>
    <x v="4"/>
    <n v="8.7330000000000005"/>
    <n v="305.65500000000003"/>
    <n v="12"/>
    <n v="11.635833333333332"/>
    <x v="0"/>
    <n v="1"/>
    <n v="11.635833333333332"/>
  </r>
  <r>
    <x v="16"/>
    <d v="2024-10-10T00:00:00"/>
    <s v="LAVTA"/>
    <s v="BUFFINGTON, DANIEL"/>
    <x v="29"/>
    <x v="0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22"/>
    <x v="2"/>
    <n v="10"/>
    <n v="8.5329999999999995"/>
    <n v="0.317"/>
    <n v="0.1"/>
    <n v="97.123999999999995"/>
    <x v="3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21"/>
    <x v="2"/>
    <n v="13"/>
    <n v="9.0830000000000002"/>
    <n v="0.33300000000000002"/>
    <n v="0.433"/>
    <n v="111.15600000000001"/>
    <x v="3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24"/>
    <x v="2"/>
    <n v="8"/>
    <n v="8.5"/>
    <n v="0.6"/>
    <n v="0"/>
    <n v="114.56"/>
    <x v="3"/>
    <n v="8.23"/>
    <n v="345.82460000000003"/>
    <n v="7"/>
    <n v="16.365714285714287"/>
    <x v="0"/>
    <n v="1"/>
    <n v="16.365714285714287"/>
  </r>
  <r>
    <x v="12"/>
    <d v="2024-10-10T00:00:00"/>
    <s v="LAVTA"/>
    <s v="BUFFINGTON, BLAKE"/>
    <x v="23"/>
    <x v="0"/>
    <n v="18"/>
    <n v="10"/>
    <n v="0"/>
    <n v="0.53300000000000003"/>
    <n v="140.77500000000001"/>
    <x v="4"/>
    <n v="9.4670000000000005"/>
    <n v="331.34500000000003"/>
    <n v="12"/>
    <n v="11.731250000000001"/>
    <x v="0"/>
    <n v="1"/>
    <n v="11.731250000000001"/>
  </r>
  <r>
    <x v="9"/>
    <d v="2024-10-10T00:00:00"/>
    <s v="LAVTA"/>
    <s v="JOSEPH, SHARONN"/>
    <x v="16"/>
    <x v="0"/>
    <n v="19"/>
    <n v="8.5"/>
    <n v="0.317"/>
    <n v="0.66700000000000004"/>
    <n v="112.524"/>
    <x v="4"/>
    <n v="7.8330000000000002"/>
    <n v="274.15500000000003"/>
    <n v="12"/>
    <n v="9.3770000000000007"/>
    <x v="0"/>
    <n v="1"/>
    <n v="9.3770000000000007"/>
  </r>
  <r>
    <x v="6"/>
    <d v="2024-10-11T00:00:00"/>
    <s v="CCCTA"/>
    <s v="VILCHEZ, CHARLENNE"/>
    <x v="7"/>
    <x v="0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1T00:00:00"/>
    <s v="CCCTA"/>
    <s v="FUENTES, PEDRO"/>
    <x v="3"/>
    <x v="1"/>
    <n v="12"/>
    <n v="10.516999999999999"/>
    <n v="0"/>
    <n v="0.25"/>
    <n v="149.041"/>
    <x v="2"/>
    <n v="10.266999999999999"/>
    <n v="297.74299999999999"/>
    <n v="19"/>
    <n v="7.844263157894737"/>
    <x v="0"/>
    <n v="1"/>
    <n v="7.844263157894737"/>
  </r>
  <r>
    <x v="3"/>
    <d v="2024-10-11T00:00:00"/>
    <s v="CCCTA"/>
    <s v="MARZI, SAMI JAN"/>
    <x v="14"/>
    <x v="0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4"/>
    <d v="2024-10-11T00:00:00"/>
    <s v="CCCTA"/>
    <s v="ALLISON, AARON"/>
    <x v="27"/>
    <x v="0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8"/>
    <d v="2024-10-11T00:00:00"/>
    <s v="CCCTA"/>
    <s v="HUGO, TAMA"/>
    <x v="32"/>
    <x v="0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7"/>
    <d v="2024-10-11T00:00:00"/>
    <s v="CCCTA"/>
    <s v="BROWN, LOVIE"/>
    <x v="8"/>
    <x v="1"/>
    <n v="12"/>
    <n v="10"/>
    <n v="0.33300000000000002"/>
    <n v="0.5"/>
    <n v="220.52600000000001"/>
    <x v="2"/>
    <n v="9.4969999999999999"/>
    <n v="275.41300000000001"/>
    <n v="19"/>
    <n v="11.606631578947368"/>
    <x v="0"/>
    <n v="1"/>
    <n v="11.606631578947368"/>
  </r>
  <r>
    <x v="0"/>
    <d v="2024-10-11T00:00:00"/>
    <s v="CCCTA"/>
    <s v="UMANA, DOMINGO"/>
    <x v="13"/>
    <x v="0"/>
    <n v="8"/>
    <n v="7.9169999999999998"/>
    <n v="0.55000000000000004"/>
    <n v="0"/>
    <n v="142.1"/>
    <x v="0"/>
    <n v="7.6970000000000001"/>
    <n v="283.01869000000005"/>
    <n v="12"/>
    <n v="11.841666666666667"/>
    <x v="0"/>
    <n v="1"/>
    <n v="11.841666666666667"/>
  </r>
  <r>
    <x v="1"/>
    <d v="2024-10-11T00:00:00"/>
    <s v="CCCTA"/>
    <s v="FOWLER, ANTOINE"/>
    <x v="1"/>
    <x v="0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0"/>
    <d v="2024-10-11T00:00:00"/>
    <s v="CCCTA"/>
    <s v="MATUECCI, MATT"/>
    <x v="0"/>
    <x v="0"/>
    <n v="7"/>
    <n v="8.1329999999999991"/>
    <n v="0.16700000000000001"/>
    <n v="0.48299999999999998"/>
    <n v="156.006"/>
    <x v="0"/>
    <n v="7.6499999999999995"/>
    <n v="281.29050000000001"/>
    <n v="12"/>
    <n v="13.000500000000001"/>
    <x v="0"/>
    <n v="1"/>
    <n v="13.000500000000001"/>
  </r>
  <r>
    <x v="8"/>
    <d v="2024-10-11T00:00:00"/>
    <s v="CCCTA"/>
    <s v="TILLMAN, ROSALYN"/>
    <x v="10"/>
    <x v="0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1T00:00:00"/>
    <s v="CCCTA"/>
    <s v="BUTLER, JACQUELINE"/>
    <x v="9"/>
    <x v="0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4"/>
    <d v="2024-10-11T00:00:00"/>
    <s v="CCCTA"/>
    <s v="LOGAN, TROY"/>
    <x v="5"/>
    <x v="0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7"/>
    <d v="2024-10-11T00:00:00"/>
    <s v="CCCTA"/>
    <s v="STEPHENS, MARITZA"/>
    <x v="31"/>
    <x v="0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0"/>
    <d v="2024-10-11T00:00:00"/>
    <s v="CCCTA"/>
    <s v="ROGERS, JAMES"/>
    <x v="15"/>
    <x v="0"/>
    <n v="7"/>
    <n v="8.9499999999999993"/>
    <n v="0.15"/>
    <n v="0.5"/>
    <n v="257.83699999999999"/>
    <x v="0"/>
    <n v="8.4499999999999993"/>
    <n v="310.70650000000001"/>
    <n v="12"/>
    <n v="21.486416666666667"/>
    <x v="0"/>
    <n v="1"/>
    <n v="21.486416666666667"/>
  </r>
  <r>
    <x v="13"/>
    <d v="2024-10-11T00:00:00"/>
    <s v="CCCTA"/>
    <s v="WYATT, MIGERIEA"/>
    <x v="26"/>
    <x v="1"/>
    <n v="7"/>
    <n v="9.8330000000000002"/>
    <n v="0.23300000000000001"/>
    <n v="0.5"/>
    <n v="158.76900000000001"/>
    <x v="2"/>
    <n v="9.3330000000000002"/>
    <n v="270.65699999999998"/>
    <n v="19"/>
    <n v="8.3562631578947375"/>
    <x v="0"/>
    <n v="1"/>
    <n v="8.3562631578947375"/>
  </r>
  <r>
    <x v="2"/>
    <d v="2024-10-11T00:00:00"/>
    <s v="CCCTA"/>
    <s v="GETU BOGALE"/>
    <x v="2"/>
    <x v="0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5"/>
    <d v="2024-10-11T00:00:00"/>
    <s v="CCCTA"/>
    <s v="MALCOM, LANDREW"/>
    <x v="28"/>
    <x v="0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0"/>
    <d v="2024-10-11T00:00:00"/>
    <s v="CCCTA"/>
    <s v="LARA, DOUGLAS"/>
    <x v="12"/>
    <x v="0"/>
    <n v="9"/>
    <n v="9.1"/>
    <n v="0.48299999999999998"/>
    <n v="0.26700000000000002"/>
    <n v="161.47999999999999"/>
    <x v="0"/>
    <n v="8.68"/>
    <n v="319.16360000000003"/>
    <n v="12"/>
    <n v="13.456666666666665"/>
    <x v="0"/>
    <n v="1"/>
    <n v="13.456666666666665"/>
  </r>
  <r>
    <x v="0"/>
    <d v="2024-10-11T00:00:00"/>
    <s v="CCCTA"/>
    <s v="KEITH , CLYDE"/>
    <x v="25"/>
    <x v="0"/>
    <n v="8"/>
    <n v="8.1829999999999998"/>
    <n v="0"/>
    <n v="0.317"/>
    <n v="146.31"/>
    <x v="0"/>
    <n v="7.8659999999999997"/>
    <n v="289.23282"/>
    <n v="12"/>
    <n v="12.192500000000001"/>
    <x v="0"/>
    <n v="1"/>
    <n v="12.192500000000001"/>
  </r>
  <r>
    <x v="5"/>
    <d v="2024-10-11T00:00:00"/>
    <s v="CCCTA"/>
    <s v="MAINESS, RYAN"/>
    <x v="6"/>
    <x v="1"/>
    <n v="10"/>
    <n v="10.5"/>
    <n v="0.26700000000000002"/>
    <n v="0.61699999999999999"/>
    <n v="0"/>
    <x v="2"/>
    <n v="9.8829999999999991"/>
    <n v="286.60699999999997"/>
    <n v="19"/>
    <n v="0"/>
    <x v="0"/>
    <n v="1"/>
    <n v="0"/>
  </r>
  <r>
    <x v="0"/>
    <d v="2024-10-11T00:00:00"/>
    <s v="LAVTA"/>
    <s v="RIVERA, LETOSHA"/>
    <x v="22"/>
    <x v="2"/>
    <n v="9"/>
    <n v="8.1"/>
    <n v="0.36699999999999999"/>
    <n v="0.45"/>
    <n v="95.492999999999995"/>
    <x v="3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21"/>
    <x v="2"/>
    <n v="7"/>
    <n v="8.4169999999999998"/>
    <n v="0.3"/>
    <n v="0.5"/>
    <n v="80.055000000000007"/>
    <x v="3"/>
    <n v="7.9169999999999998"/>
    <n v="332.67234000000002"/>
    <n v="7"/>
    <n v="11.436428571428573"/>
    <x v="0"/>
    <n v="1"/>
    <n v="11.436428571428573"/>
  </r>
  <r>
    <x v="16"/>
    <d v="2024-10-11T00:00:00"/>
    <s v="LAVTA"/>
    <s v="BUFFINGTON, DANIEL"/>
    <x v="29"/>
    <x v="0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24"/>
    <x v="2"/>
    <n v="13"/>
    <n v="8.6329999999999991"/>
    <n v="0"/>
    <n v="0.53300000000000003"/>
    <n v="105.006"/>
    <x v="3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30"/>
    <x v="2"/>
    <n v="6"/>
    <n v="7.0670000000000002"/>
    <n v="0.16700000000000001"/>
    <n v="0.5"/>
    <n v="86.453999999999994"/>
    <x v="3"/>
    <n v="6.5670000000000002"/>
    <n v="275.94534000000004"/>
    <n v="7"/>
    <n v="12.350571428571428"/>
    <x v="0"/>
    <n v="1"/>
    <n v="12.350571428571428"/>
  </r>
  <r>
    <x v="10"/>
    <d v="2024-10-11T00:00:00"/>
    <s v="LAVTA"/>
    <s v="SULEIMAN, AIMEN"/>
    <x v="18"/>
    <x v="0"/>
    <n v="19"/>
    <n v="9.6829999999999998"/>
    <n v="0.33300000000000002"/>
    <n v="0.51700000000000002"/>
    <n v="151.27600000000001"/>
    <x v="4"/>
    <n v="9.1630000000000003"/>
    <n v="320.70499999999998"/>
    <n v="12"/>
    <n v="12.606333333333334"/>
    <x v="0"/>
    <n v="1"/>
    <n v="12.606333333333334"/>
  </r>
  <r>
    <x v="11"/>
    <d v="2024-10-11T00:00:00"/>
    <s v="LAVTA"/>
    <s v="SALGUERO, JORGE"/>
    <x v="20"/>
    <x v="0"/>
    <n v="11"/>
    <n v="10.367000000000001"/>
    <n v="0"/>
    <n v="0.61699999999999999"/>
    <n v="0"/>
    <x v="4"/>
    <n v="9.75"/>
    <n v="341.25"/>
    <n v="12"/>
    <n v="0"/>
    <x v="0"/>
    <n v="1"/>
    <n v="0"/>
  </r>
  <r>
    <x v="9"/>
    <d v="2024-10-11T00:00:00"/>
    <s v="LAVTA"/>
    <s v="JOSEPH, SHARONN"/>
    <x v="16"/>
    <x v="0"/>
    <n v="21"/>
    <n v="8.9830000000000005"/>
    <n v="0.46700000000000003"/>
    <n v="0.73299999999999998"/>
    <n v="135.86699999999999"/>
    <x v="4"/>
    <n v="8.1130000000000013"/>
    <n v="283.95500000000004"/>
    <n v="12"/>
    <n v="11.322249999999999"/>
    <x v="0"/>
    <n v="1"/>
    <n v="11.322249999999999"/>
  </r>
  <r>
    <x v="12"/>
    <d v="2024-10-11T00:00:00"/>
    <s v="LAVTA"/>
    <s v="BUFFINGTON, BLAKE"/>
    <x v="23"/>
    <x v="0"/>
    <n v="16"/>
    <n v="9.5"/>
    <n v="0.05"/>
    <n v="0.51700000000000002"/>
    <n v="125.791"/>
    <x v="4"/>
    <n v="8.9830000000000005"/>
    <n v="314.40500000000003"/>
    <n v="12"/>
    <n v="10.482583333333332"/>
    <x v="0"/>
    <n v="1"/>
    <n v="10.482583333333332"/>
  </r>
  <r>
    <x v="7"/>
    <d v="2024-10-12T00:00:00"/>
    <s v="CCCTA"/>
    <s v="BROWN, LOVIE"/>
    <x v="8"/>
    <x v="1"/>
    <n v="5"/>
    <n v="10"/>
    <n v="0.183"/>
    <n v="0.5"/>
    <n v="0"/>
    <x v="6"/>
    <n v="9.5"/>
    <n v="294.5"/>
    <n v="19"/>
    <n v="0"/>
    <x v="1"/>
    <n v="1"/>
    <n v="0"/>
  </r>
  <r>
    <x v="17"/>
    <d v="2024-10-12T00:00:00"/>
    <s v="CCCTA"/>
    <s v="STEPHENS, MARITZA"/>
    <x v="31"/>
    <x v="0"/>
    <n v="5"/>
    <n v="10.117000000000001"/>
    <n v="0.2"/>
    <n v="0.53300000000000003"/>
    <n v="257.98899999999998"/>
    <x v="7"/>
    <n v="9.5840000000000014"/>
    <n v="330.64800000000002"/>
    <n v="12"/>
    <n v="21.499083333333331"/>
    <x v="1"/>
    <n v="1"/>
    <n v="21.499083333333331"/>
  </r>
  <r>
    <x v="0"/>
    <d v="2024-10-12T00:00:00"/>
    <s v="CCCTA"/>
    <s v="ROGERS, JAMES"/>
    <x v="15"/>
    <x v="0"/>
    <n v="7"/>
    <n v="8.6829999999999998"/>
    <n v="0.317"/>
    <n v="0.33300000000000002"/>
    <n v="102.66800000000001"/>
    <x v="0"/>
    <n v="8.35"/>
    <n v="307.02950000000004"/>
    <n v="12"/>
    <n v="8.5556666666666672"/>
    <x v="1"/>
    <n v="1"/>
    <n v="8.5556666666666672"/>
  </r>
  <r>
    <x v="4"/>
    <d v="2024-10-12T00:00:00"/>
    <s v="CCCTA"/>
    <s v="LOGAN, TROY"/>
    <x v="5"/>
    <x v="0"/>
    <n v="5"/>
    <n v="10.083"/>
    <n v="0.28299999999999997"/>
    <n v="0.5"/>
    <n v="190.43100000000001"/>
    <x v="7"/>
    <n v="9.5830000000000002"/>
    <n v="330.61349999999999"/>
    <n v="12"/>
    <n v="15.869250000000001"/>
    <x v="1"/>
    <n v="1"/>
    <n v="15.869250000000001"/>
  </r>
  <r>
    <x v="0"/>
    <d v="2024-10-12T00:00:00"/>
    <s v="CCCTA"/>
    <s v="KEITH , CLYDE"/>
    <x v="25"/>
    <x v="0"/>
    <n v="8"/>
    <n v="8.6"/>
    <n v="0"/>
    <n v="0.2"/>
    <n v="135.291"/>
    <x v="0"/>
    <n v="8.4"/>
    <n v="308.86800000000005"/>
    <n v="12"/>
    <n v="11.27425"/>
    <x v="1"/>
    <n v="1"/>
    <n v="11.27425"/>
  </r>
  <r>
    <x v="0"/>
    <d v="2024-10-12T00:00:00"/>
    <s v="CCCTA"/>
    <s v="MATUECCI, MATT"/>
    <x v="0"/>
    <x v="0"/>
    <n v="6"/>
    <n v="8.5670000000000002"/>
    <n v="0"/>
    <n v="0.86699999999999999"/>
    <n v="123.86799999999999"/>
    <x v="0"/>
    <n v="7.7"/>
    <n v="283.12900000000002"/>
    <n v="12"/>
    <n v="10.322333333333333"/>
    <x v="1"/>
    <n v="1"/>
    <n v="10.322333333333333"/>
  </r>
  <r>
    <x v="2"/>
    <d v="2024-10-12T00:00:00"/>
    <s v="CCCTA"/>
    <s v="GETU BOGALE"/>
    <x v="2"/>
    <x v="0"/>
    <n v="5"/>
    <n v="9.9329999999999998"/>
    <n v="0"/>
    <n v="0.73299999999999998"/>
    <n v="136.48599999999999"/>
    <x v="7"/>
    <n v="9.1999999999999993"/>
    <n v="317.39999999999998"/>
    <n v="12"/>
    <n v="11.373833333333332"/>
    <x v="1"/>
    <n v="1"/>
    <n v="11.373833333333332"/>
  </r>
  <r>
    <x v="15"/>
    <d v="2024-10-12T00:00:00"/>
    <s v="CCCTA"/>
    <s v="MALCOM, LANDREW"/>
    <x v="28"/>
    <x v="0"/>
    <n v="6"/>
    <n v="10.032999999999999"/>
    <n v="0"/>
    <n v="0.38300000000000001"/>
    <n v="128.02000000000001"/>
    <x v="7"/>
    <n v="9.6499999999999986"/>
    <n v="332.92499999999995"/>
    <n v="12"/>
    <n v="10.668333333333335"/>
    <x v="1"/>
    <n v="1"/>
    <n v="10.668333333333335"/>
  </r>
  <r>
    <x v="11"/>
    <d v="2024-10-12T00:00:00"/>
    <s v="LAVTA"/>
    <s v="SALGUERO, JORGE"/>
    <x v="20"/>
    <x v="0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3"/>
    <d v="2024-10-12T00:00:00"/>
    <s v="LAVTA"/>
    <s v="MARZI, SAMI JAN"/>
    <x v="33"/>
    <x v="0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24"/>
    <x v="2"/>
    <n v="8"/>
    <n v="9.0329999999999995"/>
    <n v="0.73299999999999998"/>
    <n v="0.65"/>
    <n v="96.644999999999996"/>
    <x v="3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30"/>
    <x v="2"/>
    <n v="9"/>
    <n v="9.1829999999999998"/>
    <n v="0.45"/>
    <n v="0.56699999999999995"/>
    <n v="101.818"/>
    <x v="3"/>
    <n v="8.4960000000000004"/>
    <n v="357.00192000000004"/>
    <n v="7"/>
    <n v="14.545428571428571"/>
    <x v="1"/>
    <n v="1"/>
    <n v="14.545428571428571"/>
  </r>
  <r>
    <x v="4"/>
    <d v="2024-10-13T00:00:00"/>
    <s v="CCCTA"/>
    <s v="LOGAN, TROY"/>
    <x v="5"/>
    <x v="0"/>
    <n v="4"/>
    <n v="10.117000000000001"/>
    <n v="0.23300000000000001"/>
    <n v="0.5"/>
    <n v="152.73500000000001"/>
    <x v="7"/>
    <n v="9.6170000000000009"/>
    <n v="331.78650000000005"/>
    <n v="12"/>
    <n v="12.727916666666667"/>
    <x v="1"/>
    <n v="1"/>
    <n v="12.727916666666667"/>
  </r>
  <r>
    <x v="17"/>
    <d v="2024-10-13T00:00:00"/>
    <s v="CCCTA"/>
    <s v="STEPHENS, MARITZA"/>
    <x v="31"/>
    <x v="0"/>
    <n v="6"/>
    <n v="10.183"/>
    <n v="0.317"/>
    <n v="0.433"/>
    <n v="175.53"/>
    <x v="7"/>
    <n v="9.75"/>
    <n v="336.375"/>
    <n v="12"/>
    <n v="14.6275"/>
    <x v="1"/>
    <n v="1"/>
    <n v="14.6275"/>
  </r>
  <r>
    <x v="1"/>
    <d v="2024-10-13T00:00:00"/>
    <s v="CCCTA"/>
    <s v="FOWLER, ANTOINE"/>
    <x v="1"/>
    <x v="0"/>
    <n v="4"/>
    <n v="10"/>
    <n v="0.217"/>
    <n v="0.5"/>
    <n v="115.279"/>
    <x v="7"/>
    <n v="9.5"/>
    <n v="327.75"/>
    <n v="12"/>
    <n v="9.606583333333333"/>
    <x v="1"/>
    <n v="1"/>
    <n v="9.606583333333333"/>
  </r>
  <r>
    <x v="0"/>
    <d v="2024-10-13T00:00:00"/>
    <s v="CCCTA"/>
    <s v="ROGERS, JAMES"/>
    <x v="15"/>
    <x v="0"/>
    <n v="5"/>
    <n v="8.4830000000000005"/>
    <n v="0.183"/>
    <n v="0.317"/>
    <n v="260.84300000000002"/>
    <x v="0"/>
    <n v="8.1660000000000004"/>
    <n v="300.26382000000007"/>
    <n v="12"/>
    <n v="21.736916666666669"/>
    <x v="1"/>
    <n v="1"/>
    <n v="21.736916666666669"/>
  </r>
  <r>
    <x v="0"/>
    <d v="2024-10-13T00:00:00"/>
    <s v="CCCTA"/>
    <s v="ROBERTSON, SARAH"/>
    <x v="0"/>
    <x v="0"/>
    <n v="5"/>
    <n v="5.7830000000000004"/>
    <n v="0"/>
    <n v="0.5"/>
    <n v="76.004000000000005"/>
    <x v="0"/>
    <n v="5.2830000000000004"/>
    <n v="194.25591000000003"/>
    <n v="12"/>
    <n v="6.3336666666666668"/>
    <x v="1"/>
    <n v="1"/>
    <n v="6.3336666666666668"/>
  </r>
  <r>
    <x v="0"/>
    <d v="2024-10-13T00:00:00"/>
    <s v="CCCTA"/>
    <s v="UMANA, DOMINGO"/>
    <x v="13"/>
    <x v="0"/>
    <n v="6"/>
    <n v="7.9829999999999997"/>
    <n v="0"/>
    <n v="0"/>
    <n v="164.36799999999999"/>
    <x v="0"/>
    <n v="7.9829999999999997"/>
    <n v="293.53491000000002"/>
    <n v="12"/>
    <n v="13.697333333333333"/>
    <x v="1"/>
    <n v="1"/>
    <n v="13.697333333333333"/>
  </r>
  <r>
    <x v="0"/>
    <d v="2024-10-13T00:00:00"/>
    <s v="CCCTA"/>
    <s v="ALLGOOD, SCOTT"/>
    <x v="4"/>
    <x v="2"/>
    <n v="7"/>
    <n v="9.3330000000000002"/>
    <n v="0.35"/>
    <n v="0.5"/>
    <n v="176.029"/>
    <x v="3"/>
    <n v="8.8130000000000006"/>
    <n v="370.32226000000003"/>
    <n v="7"/>
    <n v="25.146999999999998"/>
    <x v="1"/>
    <n v="1"/>
    <n v="25.146999999999998"/>
  </r>
  <r>
    <x v="3"/>
    <d v="2024-10-13T00:00:00"/>
    <s v="CCCTA"/>
    <s v="MARZI, SAMI JAN"/>
    <x v="14"/>
    <x v="0"/>
    <n v="6"/>
    <n v="10.467000000000001"/>
    <n v="0.16700000000000001"/>
    <n v="0.45"/>
    <n v="175.37200000000001"/>
    <x v="7"/>
    <n v="10.017000000000001"/>
    <n v="345.58650000000006"/>
    <n v="12"/>
    <n v="14.614333333333335"/>
    <x v="1"/>
    <n v="1"/>
    <n v="14.614333333333335"/>
  </r>
  <r>
    <x v="10"/>
    <d v="2024-10-13T00:00:00"/>
    <s v="LAVTA"/>
    <s v="SULEIMAN, AIMEN"/>
    <x v="19"/>
    <x v="0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24"/>
    <x v="2"/>
    <n v="10"/>
    <n v="8.5670000000000002"/>
    <n v="0.16700000000000001"/>
    <n v="0.317"/>
    <n v="108.286"/>
    <x v="3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30"/>
    <x v="2"/>
    <n v="10"/>
    <n v="9.15"/>
    <n v="0.3"/>
    <n v="0.63300000000000001"/>
    <n v="132.66399999999999"/>
    <x v="3"/>
    <n v="8.5169999999999995"/>
    <n v="357.88434000000001"/>
    <n v="7"/>
    <n v="18.951999999999998"/>
    <x v="1"/>
    <n v="1"/>
    <n v="18.951999999999998"/>
  </r>
  <r>
    <x v="0"/>
    <d v="2024-10-14T00:00:00"/>
    <s v="CCCTA"/>
    <s v="ROGERS, JAMES"/>
    <x v="15"/>
    <x v="0"/>
    <n v="10"/>
    <n v="8.9"/>
    <n v="0.23300000000000001"/>
    <n v="0.48299999999999998"/>
    <n v="187.59700000000001"/>
    <x v="0"/>
    <n v="8.4169999999999998"/>
    <n v="309.49309"/>
    <n v="12"/>
    <n v="15.633083333333333"/>
    <x v="0"/>
    <n v="2"/>
    <n v="15.633083333333333"/>
  </r>
  <r>
    <x v="3"/>
    <d v="2024-10-14T00:00:00"/>
    <s v="CCCTA"/>
    <s v="VAUGHN, DUSTIN"/>
    <x v="3"/>
    <x v="1"/>
    <n v="10"/>
    <n v="10.117000000000001"/>
    <n v="0"/>
    <n v="0.5"/>
    <n v="247.09200000000001"/>
    <x v="2"/>
    <n v="9.6170000000000009"/>
    <n v="278.89300000000003"/>
    <n v="19"/>
    <n v="13.004842105263158"/>
    <x v="0"/>
    <n v="2"/>
    <n v="13.004842105263158"/>
  </r>
  <r>
    <x v="0"/>
    <d v="2024-10-14T00:00:00"/>
    <s v="CCCTA"/>
    <s v="ALLGOOD, SCOTT"/>
    <x v="4"/>
    <x v="2"/>
    <n v="10"/>
    <n v="8.7829999999999995"/>
    <n v="0.35"/>
    <n v="0.5"/>
    <n v="144.45599999999999"/>
    <x v="3"/>
    <n v="8.2629999999999999"/>
    <n v="347.21126000000004"/>
    <n v="7"/>
    <n v="20.636571428571425"/>
    <x v="0"/>
    <n v="2"/>
    <n v="20.636571428571425"/>
  </r>
  <r>
    <x v="0"/>
    <d v="2024-10-14T00:00:00"/>
    <s v="CCCTA"/>
    <s v="ROBERTSON, SARAH"/>
    <x v="0"/>
    <x v="0"/>
    <n v="8"/>
    <n v="8.2829999999999995"/>
    <n v="0.2"/>
    <n v="0.5"/>
    <n v="179.773"/>
    <x v="0"/>
    <n v="7.7829999999999995"/>
    <n v="286.18090999999998"/>
    <n v="12"/>
    <n v="14.981083333333332"/>
    <x v="0"/>
    <n v="2"/>
    <n v="14.981083333333332"/>
  </r>
  <r>
    <x v="0"/>
    <d v="2024-10-14T00:00:00"/>
    <s v="CCCTA"/>
    <s v="UMANA, DOMINGO"/>
    <x v="13"/>
    <x v="0"/>
    <n v="8"/>
    <n v="8.5830000000000002"/>
    <n v="0"/>
    <n v="0.5"/>
    <n v="239.727"/>
    <x v="0"/>
    <n v="8.0830000000000002"/>
    <n v="297.21191000000005"/>
    <n v="12"/>
    <n v="19.977250000000002"/>
    <x v="0"/>
    <n v="2"/>
    <n v="19.977250000000002"/>
  </r>
  <r>
    <x v="8"/>
    <d v="2024-10-14T00:00:00"/>
    <s v="CCCTA"/>
    <s v="TILLMAN, ROSALYN"/>
    <x v="10"/>
    <x v="0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13"/>
    <d v="2024-10-14T00:00:00"/>
    <s v="CCCTA"/>
    <s v="WYATT, MIGERIEA"/>
    <x v="26"/>
    <x v="1"/>
    <n v="8"/>
    <n v="8"/>
    <n v="0.183"/>
    <n v="0.63300000000000001"/>
    <n v="159.393"/>
    <x v="2"/>
    <n v="7.367"/>
    <n v="213.643"/>
    <n v="19"/>
    <n v="8.3891052631578944"/>
    <x v="0"/>
    <n v="2"/>
    <n v="8.3891052631578944"/>
  </r>
  <r>
    <x v="6"/>
    <d v="2024-10-14T00:00:00"/>
    <s v="CCCTA"/>
    <s v="VILCHEZ, CHARLENNE"/>
    <x v="7"/>
    <x v="0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18"/>
    <d v="2024-10-14T00:00:00"/>
    <s v="CCCTA"/>
    <s v="HUGO, TAMA"/>
    <x v="32"/>
    <x v="0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7"/>
    <d v="2024-10-14T00:00:00"/>
    <s v="CCCTA"/>
    <s v="BROWN, LOVIE"/>
    <x v="8"/>
    <x v="1"/>
    <n v="10"/>
    <n v="10.7"/>
    <n v="0.3"/>
    <n v="0.51700000000000002"/>
    <n v="195.917"/>
    <x v="2"/>
    <n v="10.183"/>
    <n v="295.30700000000002"/>
    <n v="19"/>
    <n v="10.311421052631578"/>
    <x v="0"/>
    <n v="2"/>
    <n v="10.311421052631578"/>
  </r>
  <r>
    <x v="2"/>
    <d v="2024-10-14T00:00:00"/>
    <s v="CCCTA"/>
    <s v="GETU BOGALE"/>
    <x v="2"/>
    <x v="0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5"/>
    <d v="2024-10-14T00:00:00"/>
    <s v="CCCTA"/>
    <s v="MAINESS, RYAN"/>
    <x v="6"/>
    <x v="1"/>
    <n v="16"/>
    <n v="10.516999999999999"/>
    <n v="0.25"/>
    <n v="0.5"/>
    <n v="206.28100000000001"/>
    <x v="2"/>
    <n v="10.016999999999999"/>
    <n v="290.49299999999999"/>
    <n v="19"/>
    <n v="10.856894736842106"/>
    <x v="0"/>
    <n v="2"/>
    <n v="10.856894736842106"/>
  </r>
  <r>
    <x v="8"/>
    <d v="2024-10-14T00:00:00"/>
    <s v="CCCTA"/>
    <s v="BUTLER, JACQUELINE"/>
    <x v="9"/>
    <x v="0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3"/>
    <d v="2024-10-14T00:00:00"/>
    <s v="CCCTA"/>
    <s v="MARZI, SAMI JAN"/>
    <x v="14"/>
    <x v="0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4"/>
    <d v="2024-10-14T00:00:00"/>
    <s v="CCCTA"/>
    <s v="LOGAN, TROY"/>
    <x v="5"/>
    <x v="0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0"/>
    <d v="2024-10-14T00:00:00"/>
    <s v="CCCTA"/>
    <s v="LARA, DOUGLAS"/>
    <x v="12"/>
    <x v="0"/>
    <n v="7"/>
    <n v="8.9"/>
    <n v="0.33300000000000002"/>
    <n v="0.5"/>
    <n v="164.91"/>
    <x v="0"/>
    <n v="8.3970000000000002"/>
    <n v="308.75769000000003"/>
    <n v="12"/>
    <n v="13.7425"/>
    <x v="0"/>
    <n v="2"/>
    <n v="13.7425"/>
  </r>
  <r>
    <x v="0"/>
    <d v="2024-10-14T00:00:00"/>
    <s v="LAVTA"/>
    <s v="RIVERA, LETOSHA"/>
    <x v="22"/>
    <x v="2"/>
    <n v="7"/>
    <n v="8.6999999999999993"/>
    <n v="0.2"/>
    <n v="0.48299999999999998"/>
    <n v="66.177000000000007"/>
    <x v="3"/>
    <n v="8.2169999999999987"/>
    <n v="345.27833999999996"/>
    <n v="7"/>
    <n v="9.4538571428571441"/>
    <x v="0"/>
    <n v="2"/>
    <n v="9.4538571428571441"/>
  </r>
  <r>
    <x v="11"/>
    <d v="2024-10-14T00:00:00"/>
    <s v="LAVTA"/>
    <s v="SALGUERO, JORGE"/>
    <x v="20"/>
    <x v="0"/>
    <n v="8"/>
    <n v="10.266999999999999"/>
    <n v="0"/>
    <n v="0.45"/>
    <n v="98.304000000000002"/>
    <x v="4"/>
    <n v="9.8170000000000002"/>
    <n v="343.59500000000003"/>
    <n v="12"/>
    <n v="8.1920000000000002"/>
    <x v="0"/>
    <n v="2"/>
    <n v="8.1920000000000002"/>
  </r>
  <r>
    <x v="10"/>
    <d v="2024-10-14T00:00:00"/>
    <s v="LAVTA"/>
    <s v="SULEIMAN, AIMEN"/>
    <x v="19"/>
    <x v="0"/>
    <n v="11"/>
    <n v="9.1"/>
    <n v="0.38300000000000001"/>
    <n v="0.5"/>
    <n v="121.77200000000001"/>
    <x v="4"/>
    <n v="8.5470000000000006"/>
    <n v="299.14500000000004"/>
    <n v="12"/>
    <n v="10.147666666666668"/>
    <x v="0"/>
    <n v="2"/>
    <n v="10.147666666666668"/>
  </r>
  <r>
    <x v="9"/>
    <d v="2024-10-14T00:00:00"/>
    <s v="LAVTA"/>
    <s v="JOSEPH, SHARONN"/>
    <x v="16"/>
    <x v="0"/>
    <n v="18"/>
    <n v="8.6829999999999998"/>
    <n v="0.16700000000000001"/>
    <n v="0.7"/>
    <n v="109.184"/>
    <x v="4"/>
    <n v="7.9829999999999997"/>
    <n v="279.40499999999997"/>
    <n v="12"/>
    <n v="9.0986666666666665"/>
    <x v="0"/>
    <n v="2"/>
    <n v="9.0986666666666665"/>
  </r>
  <r>
    <x v="10"/>
    <d v="2024-10-14T00:00:00"/>
    <s v="LAVTA"/>
    <s v="SULEIMAN, AIMEN"/>
    <x v="18"/>
    <x v="0"/>
    <n v="13"/>
    <n v="9.2829999999999995"/>
    <n v="0.33300000000000002"/>
    <n v="0.5"/>
    <n v="115.462"/>
    <x v="4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21"/>
    <x v="2"/>
    <n v="9"/>
    <n v="9.15"/>
    <n v="0.16700000000000001"/>
    <n v="0"/>
    <n v="88.903999999999996"/>
    <x v="3"/>
    <n v="9.15"/>
    <n v="384.48300000000006"/>
    <n v="7"/>
    <n v="12.700571428571427"/>
    <x v="0"/>
    <n v="2"/>
    <n v="12.700571428571427"/>
  </r>
  <r>
    <x v="16"/>
    <d v="2024-10-14T00:00:00"/>
    <s v="LAVTA"/>
    <s v="BUFFINGTON, DANIEL"/>
    <x v="29"/>
    <x v="0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12"/>
    <d v="2024-10-14T00:00:00"/>
    <s v="LAVTA"/>
    <s v="BUFFINGTON, BLAKE"/>
    <x v="23"/>
    <x v="0"/>
    <n v="16"/>
    <n v="10"/>
    <n v="0"/>
    <n v="0.51700000000000002"/>
    <n v="112.001"/>
    <x v="4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24"/>
    <x v="2"/>
    <n v="8"/>
    <n v="8.4499999999999993"/>
    <n v="0.4"/>
    <n v="0.35"/>
    <n v="101.26900000000001"/>
    <x v="3"/>
    <n v="8.0299999999999994"/>
    <n v="337.42059999999998"/>
    <n v="7"/>
    <n v="14.467000000000001"/>
    <x v="0"/>
    <n v="2"/>
    <n v="14.467000000000001"/>
  </r>
  <r>
    <x v="0"/>
    <d v="2024-10-15T00:00:00"/>
    <s v="CCCTA"/>
    <s v="LARA, DOUGLAS"/>
    <x v="12"/>
    <x v="0"/>
    <n v="6"/>
    <n v="9.8000000000000007"/>
    <n v="0.41699999999999998"/>
    <n v="0.68300000000000005"/>
    <n v="192.24600000000001"/>
    <x v="0"/>
    <n v="9.0300000000000011"/>
    <n v="332.03310000000005"/>
    <n v="12"/>
    <n v="16.020500000000002"/>
    <x v="0"/>
    <n v="2"/>
    <n v="16.020500000000002"/>
  </r>
  <r>
    <x v="7"/>
    <d v="2024-10-15T00:00:00"/>
    <s v="CCCTA"/>
    <s v="BROWN, LOVIE"/>
    <x v="8"/>
    <x v="1"/>
    <n v="10"/>
    <n v="10.782999999999999"/>
    <n v="0.4"/>
    <n v="0.51700000000000002"/>
    <n v="0"/>
    <x v="2"/>
    <n v="10.196"/>
    <n v="295.68399999999997"/>
    <n v="19"/>
    <n v="0"/>
    <x v="0"/>
    <n v="2"/>
    <n v="0"/>
  </r>
  <r>
    <x v="3"/>
    <d v="2024-10-15T00:00:00"/>
    <s v="CCCTA"/>
    <s v="MARZI, SAMI JAN"/>
    <x v="14"/>
    <x v="0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3"/>
    <d v="2024-10-15T00:00:00"/>
    <s v="CCCTA"/>
    <s v="VAUGHN, DUSTIN"/>
    <x v="3"/>
    <x v="1"/>
    <n v="7"/>
    <n v="10.483000000000001"/>
    <n v="0"/>
    <n v="0.5"/>
    <n v="152.78100000000001"/>
    <x v="2"/>
    <n v="9.9830000000000005"/>
    <n v="289.50700000000001"/>
    <n v="19"/>
    <n v="8.0411052631578954"/>
    <x v="0"/>
    <n v="2"/>
    <n v="8.0411052631578954"/>
  </r>
  <r>
    <x v="6"/>
    <d v="2024-10-15T00:00:00"/>
    <s v="CCCTA"/>
    <s v="VILCHEZ, CHARLENNE"/>
    <x v="7"/>
    <x v="0"/>
    <n v="12"/>
    <n v="10.5"/>
    <n v="0.15"/>
    <n v="0.5"/>
    <n v="125.133"/>
    <x v="1"/>
    <n v="10"/>
    <n v="325"/>
    <n v="12"/>
    <n v="10.42775"/>
    <x v="0"/>
    <n v="2"/>
    <n v="10.42775"/>
  </r>
  <r>
    <x v="0"/>
    <d v="2024-10-15T00:00:00"/>
    <s v="CCCTA"/>
    <s v="ROGERS, JAMES"/>
    <x v="15"/>
    <x v="0"/>
    <n v="9"/>
    <n v="8.4830000000000005"/>
    <n v="0.15"/>
    <n v="0.3"/>
    <n v="167.54400000000001"/>
    <x v="0"/>
    <n v="8.1829999999999998"/>
    <n v="300.88891000000001"/>
    <n v="12"/>
    <n v="13.962000000000002"/>
    <x v="0"/>
    <n v="2"/>
    <n v="13.962000000000002"/>
  </r>
  <r>
    <x v="0"/>
    <d v="2024-10-15T00:00:00"/>
    <s v="CCCTA"/>
    <s v="UMANA, DOMINGO"/>
    <x v="13"/>
    <x v="0"/>
    <n v="5"/>
    <n v="8"/>
    <n v="0.16700000000000001"/>
    <n v="0.63300000000000001"/>
    <n v="184.32900000000001"/>
    <x v="0"/>
    <n v="7.367"/>
    <n v="270.88459"/>
    <n v="12"/>
    <n v="15.360750000000001"/>
    <x v="0"/>
    <n v="2"/>
    <n v="15.360750000000001"/>
  </r>
  <r>
    <x v="1"/>
    <d v="2024-10-15T00:00:00"/>
    <s v="CCCTA"/>
    <s v="FOWLER, ANTOINE"/>
    <x v="1"/>
    <x v="0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2"/>
    <d v="2024-10-15T00:00:00"/>
    <s v="CCCTA"/>
    <s v="GETU BOGALE"/>
    <x v="2"/>
    <x v="0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5"/>
    <d v="2024-10-15T00:00:00"/>
    <s v="CCCTA"/>
    <s v="MAINESS, RYAN"/>
    <x v="6"/>
    <x v="1"/>
    <n v="11"/>
    <n v="10.199999999999999"/>
    <n v="0.33300000000000002"/>
    <n v="0.5"/>
    <n v="177.08600000000001"/>
    <x v="2"/>
    <n v="9.6969999999999992"/>
    <n v="281.21299999999997"/>
    <n v="19"/>
    <n v="9.3203157894736854"/>
    <x v="0"/>
    <n v="2"/>
    <n v="9.3203157894736854"/>
  </r>
  <r>
    <x v="8"/>
    <d v="2024-10-15T00:00:00"/>
    <s v="CCCTA"/>
    <s v="BUTLER, JACQUELINE"/>
    <x v="9"/>
    <x v="0"/>
    <n v="7"/>
    <n v="8.25"/>
    <n v="0"/>
    <n v="0"/>
    <n v="142.446"/>
    <x v="1"/>
    <n v="8.25"/>
    <n v="268.125"/>
    <n v="12"/>
    <n v="11.8705"/>
    <x v="0"/>
    <n v="2"/>
    <n v="11.8705"/>
  </r>
  <r>
    <x v="8"/>
    <d v="2024-10-15T00:00:00"/>
    <s v="CCCTA"/>
    <s v="TILLMAN, ROSALYN"/>
    <x v="10"/>
    <x v="0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18"/>
    <d v="2024-10-15T00:00:00"/>
    <s v="CCCTA"/>
    <s v="HUGO, TAMA"/>
    <x v="32"/>
    <x v="0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5"/>
    <d v="2024-10-15T00:00:00"/>
    <s v="CCCTA"/>
    <s v="MALCOM, LANDREW"/>
    <x v="28"/>
    <x v="0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4"/>
    <d v="2024-10-15T00:00:00"/>
    <s v="CCCTA"/>
    <s v="LOGAN, TROY"/>
    <x v="5"/>
    <x v="0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0"/>
    <d v="2024-10-15T00:00:00"/>
    <s v="CCCTA"/>
    <s v="ALLGOOD, SCOTT"/>
    <x v="4"/>
    <x v="2"/>
    <n v="7"/>
    <n v="9.2669999999999995"/>
    <n v="0.41699999999999998"/>
    <n v="0.51700000000000002"/>
    <n v="182.386"/>
    <x v="3"/>
    <n v="8.6630000000000003"/>
    <n v="364.01926000000003"/>
    <n v="7"/>
    <n v="26.055142857142858"/>
    <x v="0"/>
    <n v="2"/>
    <n v="26.055142857142858"/>
  </r>
  <r>
    <x v="0"/>
    <d v="2024-10-15T00:00:00"/>
    <s v="CCCTA"/>
    <s v="KEITH , CLYDE"/>
    <x v="25"/>
    <x v="0"/>
    <n v="9"/>
    <n v="8.6170000000000009"/>
    <n v="0"/>
    <n v="0"/>
    <n v="201.798"/>
    <x v="0"/>
    <n v="8.6170000000000009"/>
    <n v="316.84709000000004"/>
    <n v="12"/>
    <n v="16.816500000000001"/>
    <x v="0"/>
    <n v="2"/>
    <n v="16.816500000000001"/>
  </r>
  <r>
    <x v="14"/>
    <d v="2024-10-15T00:00:00"/>
    <s v="CCCTA"/>
    <s v="ALLISON, AARON"/>
    <x v="27"/>
    <x v="0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1"/>
    <d v="2024-10-15T00:00:00"/>
    <s v="LAVTA"/>
    <s v="SALGUERO, JORGE"/>
    <x v="20"/>
    <x v="0"/>
    <n v="11"/>
    <n v="11.317"/>
    <n v="0"/>
    <n v="0.41699999999999998"/>
    <n v="92.328000000000003"/>
    <x v="4"/>
    <n v="10.9"/>
    <n v="381.5"/>
    <n v="12"/>
    <n v="7.694"/>
    <x v="0"/>
    <n v="2"/>
    <n v="7.694"/>
  </r>
  <r>
    <x v="3"/>
    <d v="2024-10-15T00:00:00"/>
    <s v="LAVTA"/>
    <s v="MARZI, SAMI JAN"/>
    <x v="34"/>
    <x v="0"/>
    <n v="8"/>
    <n v="3.9830000000000001"/>
    <n v="0"/>
    <n v="0"/>
    <n v="65.388999999999996"/>
    <x v="4"/>
    <n v="3.9830000000000001"/>
    <n v="139.405"/>
    <n v="12"/>
    <n v="5.4490833333333333"/>
    <x v="0"/>
    <n v="2"/>
    <n v="5.4490833333333333"/>
  </r>
  <r>
    <x v="10"/>
    <d v="2024-10-15T00:00:00"/>
    <s v="LAVTA"/>
    <s v="SULEIMAN, AIMEN"/>
    <x v="18"/>
    <x v="0"/>
    <n v="11"/>
    <n v="9.4329999999999998"/>
    <n v="0.33300000000000002"/>
    <n v="0.58299999999999996"/>
    <n v="106.211"/>
    <x v="4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21"/>
    <x v="2"/>
    <n v="11"/>
    <n v="9.4499999999999993"/>
    <n v="0.23300000000000001"/>
    <n v="0"/>
    <n v="94.936000000000007"/>
    <x v="3"/>
    <n v="9.4499999999999993"/>
    <n v="397.089"/>
    <n v="7"/>
    <n v="13.562285714285716"/>
    <x v="0"/>
    <n v="2"/>
    <n v="13.562285714285716"/>
  </r>
  <r>
    <x v="9"/>
    <d v="2024-10-15T00:00:00"/>
    <s v="LAVTA"/>
    <s v="JOSEPH, SHARONN"/>
    <x v="16"/>
    <x v="0"/>
    <n v="9"/>
    <n v="5.0670000000000002"/>
    <n v="0.217"/>
    <n v="0"/>
    <n v="88.201999999999998"/>
    <x v="4"/>
    <n v="5.0670000000000002"/>
    <n v="177.345"/>
    <n v="12"/>
    <n v="7.3501666666666665"/>
    <x v="0"/>
    <n v="2"/>
    <n v="7.3501666666666665"/>
  </r>
  <r>
    <x v="16"/>
    <d v="2024-10-15T00:00:00"/>
    <s v="LAVTA"/>
    <s v="BUFFINGTON, DANIEL"/>
    <x v="29"/>
    <x v="0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30"/>
    <x v="2"/>
    <n v="9"/>
    <n v="9.0500000000000007"/>
    <n v="0.41699999999999998"/>
    <n v="0.61699999999999999"/>
    <n v="95.813000000000002"/>
    <x v="3"/>
    <n v="8.3460000000000001"/>
    <n v="350.69892000000004"/>
    <n v="7"/>
    <n v="13.687571428571429"/>
    <x v="0"/>
    <n v="2"/>
    <n v="13.687571428571429"/>
  </r>
  <r>
    <x v="10"/>
    <d v="2024-10-15T00:00:00"/>
    <s v="LAVTA"/>
    <s v="SULEIMAN, AIMEN"/>
    <x v="19"/>
    <x v="0"/>
    <n v="8"/>
    <n v="8.3670000000000009"/>
    <n v="0.183"/>
    <n v="0.5"/>
    <n v="104.023"/>
    <x v="4"/>
    <n v="7.8670000000000009"/>
    <n v="275.34500000000003"/>
    <n v="12"/>
    <n v="8.6685833333333324"/>
    <x v="0"/>
    <n v="2"/>
    <n v="8.6685833333333324"/>
  </r>
  <r>
    <x v="12"/>
    <d v="2024-10-15T00:00:00"/>
    <s v="LAVTA"/>
    <s v="BUFFINGTON, BLAKE"/>
    <x v="23"/>
    <x v="0"/>
    <n v="17"/>
    <n v="10.032999999999999"/>
    <n v="0.15"/>
    <n v="0.5"/>
    <n v="121.855"/>
    <x v="4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22"/>
    <x v="2"/>
    <n v="6"/>
    <n v="8.0500000000000007"/>
    <n v="0.13300000000000001"/>
    <n v="0.35"/>
    <n v="45.664999999999999"/>
    <x v="3"/>
    <n v="7.7000000000000011"/>
    <n v="323.55400000000009"/>
    <n v="7"/>
    <n v="6.5235714285714286"/>
    <x v="0"/>
    <n v="2"/>
    <n v="6.5235714285714286"/>
  </r>
  <r>
    <x v="17"/>
    <d v="2024-10-16T00:00:00"/>
    <s v="CCCTA"/>
    <s v="STEPHENS, MARITZA"/>
    <x v="31"/>
    <x v="0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3"/>
    <d v="2024-10-16T00:00:00"/>
    <s v="CCCTA"/>
    <s v="FUENTES, PEDRO"/>
    <x v="3"/>
    <x v="1"/>
    <n v="12"/>
    <n v="10.516999999999999"/>
    <n v="0"/>
    <n v="0.5"/>
    <n v="216.828"/>
    <x v="2"/>
    <n v="10.016999999999999"/>
    <n v="290.49299999999999"/>
    <n v="19"/>
    <n v="11.412000000000001"/>
    <x v="0"/>
    <n v="2"/>
    <n v="11.412000000000001"/>
  </r>
  <r>
    <x v="4"/>
    <d v="2024-10-16T00:00:00"/>
    <s v="CCCTA"/>
    <s v="MOLLIQUE, ROMESHA"/>
    <x v="5"/>
    <x v="0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2"/>
    <d v="2024-10-16T00:00:00"/>
    <s v="CCCTA"/>
    <s v="GETU BOGALE"/>
    <x v="2"/>
    <x v="0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8"/>
    <d v="2024-10-16T00:00:00"/>
    <s v="CCCTA"/>
    <s v="HUGO, TAMA"/>
    <x v="32"/>
    <x v="0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0"/>
    <d v="2024-10-16T00:00:00"/>
    <s v="CCCTA"/>
    <s v="UMANA, DOMINGO"/>
    <x v="13"/>
    <x v="0"/>
    <n v="6"/>
    <n v="8.5169999999999995"/>
    <n v="0.16700000000000001"/>
    <n v="0"/>
    <n v="147.577"/>
    <x v="0"/>
    <n v="8.5169999999999995"/>
    <n v="313.17009000000002"/>
    <n v="12"/>
    <n v="12.298083333333333"/>
    <x v="0"/>
    <n v="2"/>
    <n v="12.298083333333333"/>
  </r>
  <r>
    <x v="15"/>
    <d v="2024-10-16T00:00:00"/>
    <s v="CCCTA"/>
    <s v="MALCOM, LANDREW"/>
    <x v="28"/>
    <x v="0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"/>
    <d v="2024-10-16T00:00:00"/>
    <s v="CCCTA"/>
    <s v="FOWLER, ANTOINE"/>
    <x v="1"/>
    <x v="0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3"/>
    <d v="2024-10-16T00:00:00"/>
    <s v="CCCTA"/>
    <s v="WYATT, MIGERIEA"/>
    <x v="26"/>
    <x v="1"/>
    <n v="8"/>
    <n v="9.3670000000000009"/>
    <n v="0.15"/>
    <n v="0.51700000000000002"/>
    <n v="169.779"/>
    <x v="2"/>
    <n v="8.8500000000000014"/>
    <n v="256.65000000000003"/>
    <n v="19"/>
    <n v="8.9357368421052623"/>
    <x v="0"/>
    <n v="2"/>
    <n v="8.9357368421052623"/>
  </r>
  <r>
    <x v="3"/>
    <d v="2024-10-16T00:00:00"/>
    <s v="CCCTA"/>
    <s v="MARZI, SAMI JAN"/>
    <x v="14"/>
    <x v="0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6"/>
    <d v="2024-10-16T00:00:00"/>
    <s v="CCCTA"/>
    <s v="VILCHEZ, CHARLENNE"/>
    <x v="7"/>
    <x v="0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7"/>
    <d v="2024-10-16T00:00:00"/>
    <s v="CCCTA"/>
    <s v="BROWN, LOVIE"/>
    <x v="8"/>
    <x v="1"/>
    <n v="8"/>
    <n v="10.35"/>
    <n v="0.183"/>
    <n v="0.5"/>
    <n v="210.47800000000001"/>
    <x v="2"/>
    <n v="9.85"/>
    <n v="285.64999999999998"/>
    <n v="19"/>
    <n v="11.077789473684211"/>
    <x v="0"/>
    <n v="2"/>
    <n v="11.077789473684211"/>
  </r>
  <r>
    <x v="8"/>
    <d v="2024-10-16T00:00:00"/>
    <s v="CCCTA"/>
    <s v="BUTLER, JACQUELINE"/>
    <x v="9"/>
    <x v="0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0"/>
    <d v="2024-10-16T00:00:00"/>
    <s v="CCCTA"/>
    <s v="LARA, DOUGLAS"/>
    <x v="12"/>
    <x v="0"/>
    <n v="8"/>
    <n v="8.65"/>
    <n v="0.183"/>
    <n v="0.53300000000000003"/>
    <n v="183.797"/>
    <x v="0"/>
    <n v="8.1170000000000009"/>
    <n v="298.46209000000005"/>
    <n v="12"/>
    <n v="15.316416666666667"/>
    <x v="0"/>
    <n v="2"/>
    <n v="15.316416666666667"/>
  </r>
  <r>
    <x v="0"/>
    <d v="2024-10-16T00:00:00"/>
    <s v="CCCTA"/>
    <s v="KEITH , CLYDE"/>
    <x v="25"/>
    <x v="0"/>
    <n v="7"/>
    <n v="8.5"/>
    <n v="0.13300000000000001"/>
    <n v="0.48299999999999998"/>
    <n v="123.36"/>
    <x v="0"/>
    <n v="8.0169999999999995"/>
    <n v="294.78509000000003"/>
    <n v="12"/>
    <n v="10.28"/>
    <x v="0"/>
    <n v="2"/>
    <n v="10.28"/>
  </r>
  <r>
    <x v="14"/>
    <d v="2024-10-16T00:00:00"/>
    <s v="CCCTA"/>
    <s v="ALLISON, AARON"/>
    <x v="27"/>
    <x v="0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5"/>
    <d v="2024-10-16T00:00:00"/>
    <s v="CCCTA"/>
    <s v="MAINESS, RYAN"/>
    <x v="6"/>
    <x v="1"/>
    <n v="12"/>
    <n v="10.217000000000001"/>
    <n v="0.2"/>
    <n v="0.51700000000000002"/>
    <n v="179.20400000000001"/>
    <x v="2"/>
    <n v="9.7000000000000011"/>
    <n v="281.3"/>
    <n v="19"/>
    <n v="9.4317894736842103"/>
    <x v="0"/>
    <n v="2"/>
    <n v="9.4317894736842103"/>
  </r>
  <r>
    <x v="0"/>
    <d v="2024-10-16T00:00:00"/>
    <s v="CCCTA"/>
    <s v="ALLGOOD, SCOTT"/>
    <x v="4"/>
    <x v="2"/>
    <n v="11"/>
    <n v="9.4169999999999998"/>
    <n v="0.217"/>
    <n v="0.55000000000000004"/>
    <n v="135.45400000000001"/>
    <x v="3"/>
    <n v="8.8669999999999991"/>
    <n v="372.59134"/>
    <n v="7"/>
    <n v="19.350571428571431"/>
    <x v="0"/>
    <n v="2"/>
    <n v="19.350571428571431"/>
  </r>
  <r>
    <x v="8"/>
    <d v="2024-10-16T00:00:00"/>
    <s v="CCCTA"/>
    <s v="TILLMAN, ROSALYN"/>
    <x v="10"/>
    <x v="0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10"/>
    <d v="2024-10-16T00:00:00"/>
    <s v="LAVTA"/>
    <s v="SULEIMAN, AIMEN"/>
    <x v="19"/>
    <x v="0"/>
    <n v="15"/>
    <n v="9.85"/>
    <n v="0.16700000000000001"/>
    <n v="0.5"/>
    <n v="150.74299999999999"/>
    <x v="4"/>
    <n v="9.35"/>
    <n v="327.25"/>
    <n v="12"/>
    <n v="12.561916666666667"/>
    <x v="0"/>
    <n v="2"/>
    <n v="12.561916666666667"/>
  </r>
  <r>
    <x v="12"/>
    <d v="2024-10-16T00:00:00"/>
    <s v="LAVTA"/>
    <s v="BUFFINGTON, BLAKE"/>
    <x v="23"/>
    <x v="0"/>
    <n v="18"/>
    <n v="10.083"/>
    <n v="3.3000000000000002E-2"/>
    <n v="0.55000000000000004"/>
    <n v="131.19900000000001"/>
    <x v="4"/>
    <n v="9.5329999999999995"/>
    <n v="333.65499999999997"/>
    <n v="12"/>
    <n v="10.933250000000001"/>
    <x v="0"/>
    <n v="2"/>
    <n v="10.933250000000001"/>
  </r>
  <r>
    <x v="16"/>
    <d v="2024-10-16T00:00:00"/>
    <s v="LAVTA"/>
    <s v="BUFFINGTON, DANIEL"/>
    <x v="29"/>
    <x v="0"/>
    <n v="16"/>
    <n v="9.25"/>
    <n v="0.2"/>
    <n v="0.5"/>
    <n v="91.53"/>
    <x v="5"/>
    <n v="8.75"/>
    <n v="350"/>
    <n v="12"/>
    <n v="7.6275000000000004"/>
    <x v="0"/>
    <n v="2"/>
    <n v="7.6275000000000004"/>
  </r>
  <r>
    <x v="9"/>
    <d v="2024-10-16T00:00:00"/>
    <s v="LAVTA"/>
    <s v="JOSEPH, SHARONN"/>
    <x v="16"/>
    <x v="0"/>
    <n v="22"/>
    <n v="9"/>
    <n v="0.4"/>
    <n v="0.65"/>
    <n v="108.002"/>
    <x v="4"/>
    <n v="8.2799999999999994"/>
    <n v="289.79999999999995"/>
    <n v="12"/>
    <n v="9.0001666666666669"/>
    <x v="0"/>
    <n v="2"/>
    <n v="9.0001666666666669"/>
  </r>
  <r>
    <x v="11"/>
    <d v="2024-10-16T00:00:00"/>
    <s v="LAVTA"/>
    <s v="SALGUERO, JORGE"/>
    <x v="20"/>
    <x v="0"/>
    <n v="14"/>
    <n v="10.032999999999999"/>
    <n v="0"/>
    <n v="0.5"/>
    <n v="110.69"/>
    <x v="4"/>
    <n v="9.5329999999999995"/>
    <n v="333.65499999999997"/>
    <n v="12"/>
    <n v="9.2241666666666671"/>
    <x v="0"/>
    <n v="2"/>
    <n v="9.2241666666666671"/>
  </r>
  <r>
    <x v="10"/>
    <d v="2024-10-16T00:00:00"/>
    <s v="LAVTA"/>
    <s v="SULEIMAN, AIMEN"/>
    <x v="18"/>
    <x v="0"/>
    <n v="14"/>
    <n v="9.9670000000000005"/>
    <n v="0.35"/>
    <n v="0.5"/>
    <n v="130.102"/>
    <x v="4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21"/>
    <x v="2"/>
    <n v="9"/>
    <n v="9.2829999999999995"/>
    <n v="0.1"/>
    <n v="0.48299999999999998"/>
    <n v="82.611999999999995"/>
    <x v="3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22"/>
    <x v="2"/>
    <n v="11"/>
    <n v="8.1"/>
    <n v="0.28299999999999997"/>
    <n v="0.25"/>
    <n v="129.523"/>
    <x v="3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30"/>
    <x v="2"/>
    <n v="9"/>
    <n v="8.6170000000000009"/>
    <n v="0.16700000000000001"/>
    <n v="0.46700000000000003"/>
    <n v="81.759"/>
    <x v="3"/>
    <n v="8.15"/>
    <n v="342.46300000000002"/>
    <n v="7"/>
    <n v="11.679857142857143"/>
    <x v="0"/>
    <n v="2"/>
    <n v="11.679857142857143"/>
  </r>
  <r>
    <x v="17"/>
    <d v="2024-10-17T00:00:00"/>
    <s v="CCCTA"/>
    <s v="STEPHENS, MARITZA"/>
    <x v="31"/>
    <x v="0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0"/>
    <d v="2024-10-17T00:00:00"/>
    <s v="CCCTA"/>
    <s v="ALLGOOD, SCOTT"/>
    <x v="4"/>
    <x v="2"/>
    <n v="9"/>
    <n v="9"/>
    <n v="0.15"/>
    <n v="0.5"/>
    <n v="196.18199999999999"/>
    <x v="3"/>
    <n v="8.5"/>
    <n v="357.17"/>
    <n v="7"/>
    <n v="28.026"/>
    <x v="0"/>
    <n v="2"/>
    <n v="28.026"/>
  </r>
  <r>
    <x v="8"/>
    <d v="2024-10-17T00:00:00"/>
    <s v="CCCTA"/>
    <s v="TILLMAN, ROSALYN"/>
    <x v="10"/>
    <x v="0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0"/>
    <d v="2024-10-17T00:00:00"/>
    <s v="CCCTA"/>
    <s v="LARA, DOUGLAS"/>
    <x v="12"/>
    <x v="0"/>
    <n v="8"/>
    <n v="9.15"/>
    <n v="0.53300000000000003"/>
    <n v="0.55000000000000004"/>
    <n v="184.458"/>
    <x v="0"/>
    <n v="8.3970000000000002"/>
    <n v="308.75769000000003"/>
    <n v="12"/>
    <n v="15.371499999999999"/>
    <x v="0"/>
    <n v="2"/>
    <n v="15.371499999999999"/>
  </r>
  <r>
    <x v="15"/>
    <d v="2024-10-17T00:00:00"/>
    <s v="CCCTA"/>
    <s v="MALCOM, LANDREW"/>
    <x v="28"/>
    <x v="0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3"/>
    <d v="2024-10-17T00:00:00"/>
    <s v="CCCTA"/>
    <s v="VAUGHN, DUSTIN"/>
    <x v="3"/>
    <x v="1"/>
    <n v="8"/>
    <n v="11.282999999999999"/>
    <n v="0"/>
    <n v="0.5"/>
    <n v="228.36"/>
    <x v="2"/>
    <n v="10.782999999999999"/>
    <n v="312.70699999999999"/>
    <n v="19"/>
    <n v="12.018947368421053"/>
    <x v="0"/>
    <n v="2"/>
    <n v="12.018947368421053"/>
  </r>
  <r>
    <x v="18"/>
    <d v="2024-10-17T00:00:00"/>
    <s v="CCCTA"/>
    <s v="HUGO, TAMA"/>
    <x v="32"/>
    <x v="0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0"/>
    <d v="2024-10-17T00:00:00"/>
    <s v="CCCTA"/>
    <s v="ROBERTSON, SARAH"/>
    <x v="0"/>
    <x v="0"/>
    <n v="11"/>
    <n v="8.6"/>
    <n v="0.23300000000000001"/>
    <n v="0.28299999999999997"/>
    <n v="154.21700000000001"/>
    <x v="0"/>
    <n v="8.3170000000000002"/>
    <n v="305.81609000000003"/>
    <n v="12"/>
    <n v="12.851416666666667"/>
    <x v="0"/>
    <n v="2"/>
    <n v="12.851416666666667"/>
  </r>
  <r>
    <x v="5"/>
    <d v="2024-10-17T00:00:00"/>
    <s v="CCCTA"/>
    <s v="MAINESS, RYAN"/>
    <x v="6"/>
    <x v="1"/>
    <n v="15"/>
    <n v="10.4"/>
    <n v="0.183"/>
    <n v="0.46700000000000003"/>
    <n v="254.51900000000001"/>
    <x v="2"/>
    <n v="9.9329999999999998"/>
    <n v="288.05700000000002"/>
    <n v="19"/>
    <n v="13.395736842105263"/>
    <x v="0"/>
    <n v="2"/>
    <n v="13.395736842105263"/>
  </r>
  <r>
    <x v="2"/>
    <d v="2024-10-17T00:00:00"/>
    <s v="CCCTA"/>
    <s v="GETU BOGALE"/>
    <x v="2"/>
    <x v="0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4"/>
    <d v="2024-10-17T00:00:00"/>
    <s v="CCCTA"/>
    <s v="ALLISON, AARON"/>
    <x v="27"/>
    <x v="0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0"/>
    <d v="2024-10-17T00:00:00"/>
    <s v="CCCTA"/>
    <s v="UMANA, DOMINGO"/>
    <x v="13"/>
    <x v="0"/>
    <n v="8"/>
    <n v="8.6329999999999991"/>
    <n v="0"/>
    <n v="0"/>
    <n v="194.92099999999999"/>
    <x v="0"/>
    <n v="8.6329999999999991"/>
    <n v="317.43540999999999"/>
    <n v="12"/>
    <n v="16.243416666666665"/>
    <x v="0"/>
    <n v="2"/>
    <n v="16.243416666666665"/>
  </r>
  <r>
    <x v="6"/>
    <d v="2024-10-17T00:00:00"/>
    <s v="CCCTA"/>
    <s v="VILCHEZ, CHARLENNE"/>
    <x v="7"/>
    <x v="0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7"/>
    <d v="2024-10-17T00:00:00"/>
    <s v="CCCTA"/>
    <s v="BROWN, LOVIE"/>
    <x v="8"/>
    <x v="1"/>
    <n v="10"/>
    <n v="10.266999999999999"/>
    <n v="0.11700000000000001"/>
    <n v="0.55000000000000004"/>
    <n v="250.14"/>
    <x v="2"/>
    <n v="9.7169999999999987"/>
    <n v="281.79299999999995"/>
    <n v="19"/>
    <n v="13.165263157894737"/>
    <x v="0"/>
    <n v="2"/>
    <n v="13.165263157894737"/>
  </r>
  <r>
    <x v="13"/>
    <d v="2024-10-17T00:00:00"/>
    <s v="CCCTA"/>
    <s v="WYATT, MIGERIEA"/>
    <x v="26"/>
    <x v="1"/>
    <n v="7"/>
    <n v="9.8000000000000007"/>
    <n v="0.45"/>
    <n v="0.5"/>
    <n v="230.11699999999999"/>
    <x v="2"/>
    <n v="9.1800000000000015"/>
    <n v="266.22000000000003"/>
    <n v="19"/>
    <n v="12.111421052631579"/>
    <x v="0"/>
    <n v="2"/>
    <n v="12.111421052631579"/>
  </r>
  <r>
    <x v="4"/>
    <d v="2024-10-17T00:00:00"/>
    <s v="CCCTA"/>
    <s v="LOGAN, TROY"/>
    <x v="5"/>
    <x v="0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"/>
    <d v="2024-10-17T00:00:00"/>
    <s v="CCCTA"/>
    <s v="FOWLER, ANTOINE"/>
    <x v="1"/>
    <x v="0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0"/>
    <d v="2024-10-17T00:00:00"/>
    <s v="CCCTA"/>
    <s v="KEITH , CLYDE"/>
    <x v="25"/>
    <x v="0"/>
    <n v="10"/>
    <n v="8.5"/>
    <n v="0"/>
    <n v="0.38300000000000001"/>
    <n v="195.702"/>
    <x v="0"/>
    <n v="8.1170000000000009"/>
    <n v="298.46209000000005"/>
    <n v="12"/>
    <n v="16.308499999999999"/>
    <x v="0"/>
    <n v="2"/>
    <n v="16.308499999999999"/>
  </r>
  <r>
    <x v="3"/>
    <d v="2024-10-17T00:00:00"/>
    <s v="CCCTA"/>
    <s v="MARZI, SAMI JAN"/>
    <x v="14"/>
    <x v="0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8"/>
    <d v="2024-10-17T00:00:00"/>
    <s v="CCCTA"/>
    <s v="BUTLER, JACQUELINE"/>
    <x v="9"/>
    <x v="0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11"/>
    <d v="2024-10-17T00:00:00"/>
    <s v="LAVTA"/>
    <s v="SALGUERO, JORGE"/>
    <x v="20"/>
    <x v="0"/>
    <n v="12"/>
    <n v="10.183"/>
    <n v="0"/>
    <n v="0.45"/>
    <n v="128.584"/>
    <x v="4"/>
    <n v="9.7330000000000005"/>
    <n v="340.65500000000003"/>
    <n v="12"/>
    <n v="10.715333333333334"/>
    <x v="0"/>
    <n v="2"/>
    <n v="10.715333333333334"/>
  </r>
  <r>
    <x v="9"/>
    <d v="2024-10-17T00:00:00"/>
    <s v="LAVTA"/>
    <s v="JOSEPH, SHARONN"/>
    <x v="16"/>
    <x v="0"/>
    <n v="21"/>
    <n v="9.1829999999999998"/>
    <n v="0.45"/>
    <n v="0.65"/>
    <n v="123.85899999999999"/>
    <x v="4"/>
    <n v="8.4130000000000003"/>
    <n v="294.45499999999998"/>
    <n v="12"/>
    <n v="10.321583333333333"/>
    <x v="0"/>
    <n v="2"/>
    <n v="10.321583333333333"/>
  </r>
  <r>
    <x v="12"/>
    <d v="2024-10-17T00:00:00"/>
    <s v="LAVTA"/>
    <s v="BUFFINGTON, BLAKE"/>
    <x v="23"/>
    <x v="0"/>
    <n v="20"/>
    <n v="10.217000000000001"/>
    <n v="0"/>
    <n v="0.5"/>
    <n v="123.521"/>
    <x v="4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21"/>
    <x v="2"/>
    <n v="11"/>
    <n v="9.9"/>
    <n v="0"/>
    <n v="0"/>
    <n v="112.994"/>
    <x v="3"/>
    <n v="9.9"/>
    <n v="415.99800000000005"/>
    <n v="7"/>
    <n v="16.141999999999999"/>
    <x v="0"/>
    <n v="2"/>
    <n v="16.141999999999999"/>
  </r>
  <r>
    <x v="16"/>
    <d v="2024-10-17T00:00:00"/>
    <s v="LAVTA"/>
    <s v="BUFFINGTON, DANIEL"/>
    <x v="29"/>
    <x v="0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22"/>
    <x v="2"/>
    <n v="9"/>
    <n v="8.3000000000000007"/>
    <n v="0.33300000000000002"/>
    <n v="0.317"/>
    <n v="104.53100000000001"/>
    <x v="3"/>
    <n v="7.98"/>
    <n v="335.31960000000004"/>
    <n v="7"/>
    <n v="14.933000000000002"/>
    <x v="0"/>
    <n v="2"/>
    <n v="14.933000000000002"/>
  </r>
  <r>
    <x v="0"/>
    <d v="2024-10-17T00:00:00"/>
    <s v="LAVTA"/>
    <s v="CARTER, RENE"/>
    <x v="24"/>
    <x v="2"/>
    <n v="11"/>
    <n v="9.6329999999999991"/>
    <n v="0.3"/>
    <n v="0.58299999999999996"/>
    <n v="111.97"/>
    <x v="3"/>
    <n v="9.0499999999999989"/>
    <n v="380.28100000000001"/>
    <n v="7"/>
    <n v="15.995714285714286"/>
    <x v="0"/>
    <n v="2"/>
    <n v="15.995714285714286"/>
  </r>
  <r>
    <x v="10"/>
    <d v="2024-10-17T00:00:00"/>
    <s v="LAVTA"/>
    <s v="SULEIMAN, AIMEN"/>
    <x v="18"/>
    <x v="0"/>
    <n v="16"/>
    <n v="9.0329999999999995"/>
    <n v="0.317"/>
    <n v="0.51700000000000002"/>
    <n v="132.83199999999999"/>
    <x v="4"/>
    <n v="8.516"/>
    <n v="298.06"/>
    <n v="12"/>
    <n v="11.069333333333333"/>
    <x v="0"/>
    <n v="2"/>
    <n v="11.069333333333333"/>
  </r>
  <r>
    <x v="6"/>
    <d v="2024-10-18T00:00:00"/>
    <s v="CCCTA"/>
    <s v="VILCHEZ, CHARLENNE"/>
    <x v="7"/>
    <x v="0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7"/>
    <d v="2024-10-18T00:00:00"/>
    <s v="CCCTA"/>
    <s v="STEPHENS, MARITZA"/>
    <x v="31"/>
    <x v="0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7"/>
    <d v="2024-10-18T00:00:00"/>
    <s v="CCCTA"/>
    <s v="BROWN, LOVIE"/>
    <x v="8"/>
    <x v="1"/>
    <n v="12"/>
    <n v="10.867000000000001"/>
    <n v="0.28299999999999997"/>
    <n v="0.5"/>
    <n v="157.065"/>
    <x v="2"/>
    <n v="10.367000000000001"/>
    <n v="300.64300000000003"/>
    <n v="19"/>
    <n v="8.266578947368421"/>
    <x v="0"/>
    <n v="2"/>
    <n v="8.266578947368421"/>
  </r>
  <r>
    <x v="5"/>
    <d v="2024-10-18T00:00:00"/>
    <s v="CCCTA"/>
    <s v="MAINESS, RYAN"/>
    <x v="6"/>
    <x v="1"/>
    <n v="8"/>
    <n v="10.15"/>
    <n v="0.317"/>
    <n v="0.53300000000000003"/>
    <n v="167.68199999999999"/>
    <x v="2"/>
    <n v="9.6170000000000009"/>
    <n v="278.89300000000003"/>
    <n v="19"/>
    <n v="8.8253684210526302"/>
    <x v="0"/>
    <n v="2"/>
    <n v="8.8253684210526302"/>
  </r>
  <r>
    <x v="0"/>
    <d v="2024-10-18T00:00:00"/>
    <s v="CCCTA"/>
    <s v="MATUECCI, MATT"/>
    <x v="0"/>
    <x v="0"/>
    <n v="8"/>
    <n v="7.5"/>
    <n v="0.23300000000000001"/>
    <n v="1.1499999999999999"/>
    <n v="68.197999999999993"/>
    <x v="0"/>
    <n v="6.35"/>
    <n v="233.48950000000002"/>
    <n v="12"/>
    <n v="5.6831666666666658"/>
    <x v="0"/>
    <n v="2"/>
    <n v="5.6831666666666658"/>
  </r>
  <r>
    <x v="8"/>
    <d v="2024-10-18T00:00:00"/>
    <s v="CCCTA"/>
    <s v="BUTLER, JACQUELINE"/>
    <x v="9"/>
    <x v="0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35"/>
    <x v="0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5"/>
    <d v="2024-10-18T00:00:00"/>
    <s v="CCCTA"/>
    <s v="MALCOM, LANDREW"/>
    <x v="28"/>
    <x v="0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3"/>
    <d v="2024-10-18T00:00:00"/>
    <s v="CCCTA"/>
    <s v="FUENTES, PEDRO"/>
    <x v="3"/>
    <x v="1"/>
    <n v="10"/>
    <n v="10.233000000000001"/>
    <n v="0"/>
    <n v="0.51700000000000002"/>
    <n v="179.804"/>
    <x v="2"/>
    <n v="9.7160000000000011"/>
    <n v="281.76400000000001"/>
    <n v="19"/>
    <n v="9.4633684210526319"/>
    <x v="0"/>
    <n v="2"/>
    <n v="9.4633684210526319"/>
  </r>
  <r>
    <x v="18"/>
    <d v="2024-10-18T00:00:00"/>
    <s v="CCCTA"/>
    <s v="HUGO, TAMA"/>
    <x v="32"/>
    <x v="0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2"/>
    <d v="2024-10-18T00:00:00"/>
    <s v="CCCTA"/>
    <s v="GETU BOGALE"/>
    <x v="2"/>
    <x v="0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4"/>
    <d v="2024-10-18T00:00:00"/>
    <s v="CCCTA"/>
    <s v="MOLLIQUE, ROMESHA"/>
    <x v="5"/>
    <x v="0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0"/>
    <d v="2024-10-18T00:00:00"/>
    <s v="CCCTA"/>
    <s v="KEITH , CLYDE"/>
    <x v="25"/>
    <x v="0"/>
    <n v="6"/>
    <n v="8.5830000000000002"/>
    <n v="0"/>
    <n v="0"/>
    <n v="178.255"/>
    <x v="0"/>
    <n v="8.5830000000000002"/>
    <n v="315.59691000000004"/>
    <n v="12"/>
    <n v="14.854583333333332"/>
    <x v="0"/>
    <n v="2"/>
    <n v="14.854583333333332"/>
  </r>
  <r>
    <x v="1"/>
    <d v="2024-10-18T00:00:00"/>
    <s v="CCCTA"/>
    <s v="FOWLER, ANTOINE"/>
    <x v="1"/>
    <x v="0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4"/>
    <d v="2024-10-18T00:00:00"/>
    <s v="CCCTA"/>
    <s v="ALLISON, AARON"/>
    <x v="27"/>
    <x v="0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3"/>
    <d v="2024-10-18T00:00:00"/>
    <s v="CCCTA"/>
    <s v="MARZI, SAMI JAN"/>
    <x v="14"/>
    <x v="0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0"/>
    <d v="2024-10-18T00:00:00"/>
    <s v="CCCTA"/>
    <s v="ROGERS, JAMES"/>
    <x v="15"/>
    <x v="0"/>
    <n v="9"/>
    <n v="8.5500000000000007"/>
    <n v="0.16700000000000001"/>
    <n v="0.433"/>
    <n v="165.654"/>
    <x v="0"/>
    <n v="8.1170000000000009"/>
    <n v="298.46209000000005"/>
    <n v="12"/>
    <n v="13.804499999999999"/>
    <x v="0"/>
    <n v="2"/>
    <n v="13.804499999999999"/>
  </r>
  <r>
    <x v="0"/>
    <d v="2024-10-18T00:00:00"/>
    <s v="CCCTA"/>
    <s v="LARA, DOUGLAS"/>
    <x v="12"/>
    <x v="0"/>
    <n v="8"/>
    <n v="8.9670000000000005"/>
    <n v="0.2"/>
    <n v="0.51700000000000002"/>
    <n v="172.84899999999999"/>
    <x v="0"/>
    <n v="8.4500000000000011"/>
    <n v="310.70650000000006"/>
    <n v="12"/>
    <n v="14.404083333333332"/>
    <x v="0"/>
    <n v="2"/>
    <n v="14.404083333333332"/>
  </r>
  <r>
    <x v="0"/>
    <d v="2024-10-18T00:00:00"/>
    <s v="CCCTA"/>
    <s v="UMANA, DOMINGO"/>
    <x v="13"/>
    <x v="0"/>
    <n v="8"/>
    <n v="9.2669999999999995"/>
    <n v="0.33300000000000002"/>
    <n v="0.46700000000000003"/>
    <n v="194.58799999999999"/>
    <x v="0"/>
    <n v="8.7969999999999988"/>
    <n v="323.46569"/>
    <n v="12"/>
    <n v="16.215666666666667"/>
    <x v="0"/>
    <n v="2"/>
    <n v="16.215666666666667"/>
  </r>
  <r>
    <x v="8"/>
    <d v="2024-10-18T00:00:00"/>
    <s v="CCCTA"/>
    <s v="TILLMAN, ROSALYN"/>
    <x v="10"/>
    <x v="0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18T00:00:00"/>
    <s v="LAVTA"/>
    <s v="CARTER, RENE"/>
    <x v="24"/>
    <x v="2"/>
    <n v="11"/>
    <n v="9.15"/>
    <n v="0.16700000000000001"/>
    <n v="0.53300000000000003"/>
    <n v="119.23399999999999"/>
    <x v="3"/>
    <n v="8.6170000000000009"/>
    <n v="362.08634000000006"/>
    <n v="7"/>
    <n v="17.033428571428569"/>
    <x v="0"/>
    <n v="2"/>
    <n v="17.033428571428569"/>
  </r>
  <r>
    <x v="12"/>
    <d v="2024-10-18T00:00:00"/>
    <s v="LAVTA"/>
    <s v="BUFFINGTON, BLAKE"/>
    <x v="23"/>
    <x v="0"/>
    <n v="22"/>
    <n v="10.167"/>
    <n v="0.2"/>
    <n v="0.5"/>
    <n v="165.90199999999999"/>
    <x v="4"/>
    <n v="9.6669999999999998"/>
    <n v="338.34499999999997"/>
    <n v="12"/>
    <n v="13.825166666666666"/>
    <x v="0"/>
    <n v="2"/>
    <n v="13.825166666666666"/>
  </r>
  <r>
    <x v="16"/>
    <d v="2024-10-18T00:00:00"/>
    <s v="LAVTA"/>
    <s v="BUFFINGTON, DANIEL"/>
    <x v="29"/>
    <x v="0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9"/>
    <d v="2024-10-18T00:00:00"/>
    <s v="LAVTA"/>
    <s v="JOSEPH, SHARONN"/>
    <x v="16"/>
    <x v="0"/>
    <n v="18"/>
    <n v="8.9169999999999998"/>
    <n v="0.5"/>
    <n v="0.58299999999999996"/>
    <n v="130.4"/>
    <x v="4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21"/>
    <x v="2"/>
    <n v="7"/>
    <n v="6.25"/>
    <n v="0.13300000000000001"/>
    <n v="0.46700000000000003"/>
    <n v="67.798000000000002"/>
    <x v="3"/>
    <n v="5.7830000000000004"/>
    <n v="243.00166000000004"/>
    <n v="7"/>
    <n v="9.6854285714285719"/>
    <x v="0"/>
    <n v="2"/>
    <n v="9.6854285714285719"/>
  </r>
  <r>
    <x v="11"/>
    <d v="2024-10-18T00:00:00"/>
    <s v="LAVTA"/>
    <s v="SALGUERO, JORGE"/>
    <x v="20"/>
    <x v="0"/>
    <n v="11"/>
    <n v="11.5"/>
    <n v="0"/>
    <n v="0.38300000000000001"/>
    <n v="157.381"/>
    <x v="4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30"/>
    <x v="2"/>
    <n v="5"/>
    <n v="7.1"/>
    <n v="0.33300000000000002"/>
    <n v="0.55000000000000004"/>
    <n v="75.415000000000006"/>
    <x v="3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22"/>
    <x v="2"/>
    <n v="8"/>
    <n v="8.15"/>
    <n v="0.317"/>
    <n v="0.38300000000000001"/>
    <n v="110.95399999999999"/>
    <x v="3"/>
    <n v="7.7670000000000003"/>
    <n v="326.36934000000002"/>
    <n v="7"/>
    <n v="15.850571428571428"/>
    <x v="0"/>
    <n v="2"/>
    <n v="15.850571428571428"/>
  </r>
  <r>
    <x v="10"/>
    <d v="2024-10-18T00:00:00"/>
    <s v="LAVTA"/>
    <s v="SULEIMAN, AIMEN"/>
    <x v="18"/>
    <x v="0"/>
    <n v="18"/>
    <n v="9.6829999999999998"/>
    <n v="0.28299999999999997"/>
    <n v="0.45"/>
    <n v="176.625"/>
    <x v="4"/>
    <n v="9.2330000000000005"/>
    <n v="323.15500000000003"/>
    <n v="12"/>
    <n v="14.71875"/>
    <x v="0"/>
    <n v="2"/>
    <n v="14.71875"/>
  </r>
  <r>
    <x v="4"/>
    <d v="2024-10-19T00:00:00"/>
    <s v="CCCTA"/>
    <s v="MOLLIQUE, ROMESHA"/>
    <x v="5"/>
    <x v="0"/>
    <n v="5"/>
    <n v="10.032999999999999"/>
    <n v="0.4"/>
    <n v="0.5"/>
    <n v="165.429"/>
    <x v="7"/>
    <n v="9.4629999999999992"/>
    <n v="326.47349999999994"/>
    <n v="12"/>
    <n v="13.78575"/>
    <x v="1"/>
    <n v="2"/>
    <n v="13.78575"/>
  </r>
  <r>
    <x v="14"/>
    <d v="2024-10-19T00:00:00"/>
    <s v="CCCTA"/>
    <s v="ALLISON, AARON"/>
    <x v="27"/>
    <x v="0"/>
    <n v="9"/>
    <n v="10.5"/>
    <n v="0.16700000000000001"/>
    <n v="0.5"/>
    <n v="162.45599999999999"/>
    <x v="4"/>
    <n v="10"/>
    <n v="350"/>
    <n v="12"/>
    <n v="13.537999999999998"/>
    <x v="1"/>
    <n v="2"/>
    <n v="13.537999999999998"/>
  </r>
  <r>
    <x v="15"/>
    <d v="2024-10-19T00:00:00"/>
    <s v="CCCTA"/>
    <s v="MALCOM, LANDREW"/>
    <x v="28"/>
    <x v="0"/>
    <n v="10"/>
    <n v="10.3"/>
    <n v="0"/>
    <n v="0.41699999999999998"/>
    <n v="143.38999999999999"/>
    <x v="7"/>
    <n v="9.8830000000000009"/>
    <n v="340.96350000000001"/>
    <n v="12"/>
    <n v="11.949166666666665"/>
    <x v="1"/>
    <n v="2"/>
    <n v="11.949166666666665"/>
  </r>
  <r>
    <x v="17"/>
    <d v="2024-10-19T00:00:00"/>
    <s v="CCCTA"/>
    <s v="STEPHENS, MARITZA"/>
    <x v="31"/>
    <x v="0"/>
    <n v="7"/>
    <n v="10.983000000000001"/>
    <n v="0.25"/>
    <n v="0.35"/>
    <n v="193.23400000000001"/>
    <x v="7"/>
    <n v="10.633000000000001"/>
    <n v="366.83850000000001"/>
    <n v="12"/>
    <n v="16.102833333333333"/>
    <x v="1"/>
    <n v="2"/>
    <n v="16.102833333333333"/>
  </r>
  <r>
    <x v="1"/>
    <d v="2024-10-19T00:00:00"/>
    <s v="CCCTA"/>
    <s v="FOWLER, ANTOINE"/>
    <x v="1"/>
    <x v="0"/>
    <n v="0"/>
    <n v="3.6669999999999998"/>
    <n v="0"/>
    <n v="0"/>
    <n v="0"/>
    <x v="7"/>
    <n v="3.6669999999999998"/>
    <n v="126.5115"/>
    <n v="12"/>
    <n v="0"/>
    <x v="1"/>
    <n v="2"/>
    <n v="0"/>
  </r>
  <r>
    <x v="0"/>
    <d v="2024-10-19T00:00:00"/>
    <s v="CCCTA"/>
    <s v="ROGERS, JAMES"/>
    <x v="15"/>
    <x v="0"/>
    <n v="6"/>
    <n v="8.5329999999999995"/>
    <n v="0.25"/>
    <n v="0.36699999999999999"/>
    <n v="126.27200000000001"/>
    <x v="0"/>
    <n v="8.1660000000000004"/>
    <n v="300.26382000000007"/>
    <n v="12"/>
    <n v="10.522666666666668"/>
    <x v="1"/>
    <n v="2"/>
    <n v="10.522666666666668"/>
  </r>
  <r>
    <x v="3"/>
    <d v="2024-10-19T00:00:00"/>
    <s v="CCCTA"/>
    <s v="MARZI, SAMI JAN"/>
    <x v="14"/>
    <x v="0"/>
    <n v="6"/>
    <n v="11.933"/>
    <n v="0"/>
    <n v="0.5"/>
    <n v="102.90900000000001"/>
    <x v="7"/>
    <n v="11.433"/>
    <n v="394.43849999999998"/>
    <n v="12"/>
    <n v="8.5757500000000011"/>
    <x v="1"/>
    <n v="2"/>
    <n v="8.5757500000000011"/>
  </r>
  <r>
    <x v="5"/>
    <d v="2024-10-19T00:00:00"/>
    <s v="CCCTA"/>
    <s v="MAINESS, RYAN"/>
    <x v="6"/>
    <x v="1"/>
    <n v="4"/>
    <n v="10.1"/>
    <n v="0.11700000000000001"/>
    <n v="0.48299999999999998"/>
    <n v="116.26600000000001"/>
    <x v="2"/>
    <n v="9.6169999999999991"/>
    <n v="278.89299999999997"/>
    <n v="19"/>
    <n v="6.1192631578947374"/>
    <x v="1"/>
    <n v="2"/>
    <n v="6.1192631578947374"/>
  </r>
  <r>
    <x v="2"/>
    <d v="2024-10-19T00:00:00"/>
    <s v="CCCTA"/>
    <s v="GETU BOGALE"/>
    <x v="2"/>
    <x v="0"/>
    <n v="9"/>
    <n v="9.6170000000000009"/>
    <n v="0"/>
    <n v="0.13300000000000001"/>
    <n v="130.46"/>
    <x v="7"/>
    <n v="9.4840000000000018"/>
    <n v="327.19800000000004"/>
    <n v="12"/>
    <n v="10.871666666666668"/>
    <x v="1"/>
    <n v="2"/>
    <n v="10.871666666666668"/>
  </r>
  <r>
    <x v="0"/>
    <d v="2024-10-19T00:00:00"/>
    <s v="CCCTA"/>
    <s v="KEITH , CLYDE"/>
    <x v="25"/>
    <x v="0"/>
    <n v="3"/>
    <n v="8.5"/>
    <n v="0"/>
    <n v="0.48299999999999998"/>
    <n v="96.552999999999997"/>
    <x v="0"/>
    <n v="8.0169999999999995"/>
    <n v="294.78509000000003"/>
    <n v="12"/>
    <n v="8.0460833333333337"/>
    <x v="1"/>
    <n v="2"/>
    <n v="8.0460833333333337"/>
  </r>
  <r>
    <x v="0"/>
    <d v="2024-10-19T00:00:00"/>
    <s v="LAVTA"/>
    <s v="ROBERTSON, SARAH"/>
    <x v="36"/>
    <x v="0"/>
    <n v="11"/>
    <n v="10.032999999999999"/>
    <n v="0"/>
    <n v="0.4"/>
    <n v="174.65100000000001"/>
    <x v="0"/>
    <n v="9.6329999999999991"/>
    <n v="354.20540999999997"/>
    <n v="12"/>
    <n v="14.554250000000001"/>
    <x v="1"/>
    <n v="2"/>
    <n v="14.554250000000001"/>
  </r>
  <r>
    <x v="10"/>
    <d v="2024-10-19T00:00:00"/>
    <s v="LAVTA"/>
    <s v="SULEIMAN, AIMEN"/>
    <x v="19"/>
    <x v="0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30"/>
    <x v="2"/>
    <n v="9"/>
    <n v="11.233000000000001"/>
    <n v="0.36699999999999999"/>
    <n v="0.65"/>
    <n v="113.607"/>
    <x v="3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24"/>
    <x v="2"/>
    <n v="7"/>
    <n v="8.7170000000000005"/>
    <n v="1.5329999999999999"/>
    <n v="0.35"/>
    <n v="80.546000000000006"/>
    <x v="3"/>
    <n v="7.1640000000000006"/>
    <n v="301.03128000000004"/>
    <n v="7"/>
    <n v="11.50657142857143"/>
    <x v="1"/>
    <n v="2"/>
    <n v="11.50657142857143"/>
  </r>
  <r>
    <x v="17"/>
    <d v="2024-10-20T00:00:00"/>
    <s v="CCCTA"/>
    <s v="STEPHENS, MARITZA"/>
    <x v="31"/>
    <x v="0"/>
    <n v="8"/>
    <n v="10.882999999999999"/>
    <n v="0.35"/>
    <n v="0.5"/>
    <n v="255.82400000000001"/>
    <x v="7"/>
    <n v="10.363"/>
    <n v="357.52350000000001"/>
    <n v="12"/>
    <n v="21.318666666666669"/>
    <x v="1"/>
    <n v="2"/>
    <n v="21.318666666666669"/>
  </r>
  <r>
    <x v="0"/>
    <d v="2024-10-20T00:00:00"/>
    <s v="CCCTA"/>
    <s v="MATUECCI, MATT"/>
    <x v="0"/>
    <x v="0"/>
    <n v="8"/>
    <n v="10.417"/>
    <n v="0.53300000000000003"/>
    <n v="0.1"/>
    <n v="198.27799999999999"/>
    <x v="0"/>
    <n v="10.113999999999999"/>
    <n v="371.89177999999998"/>
    <n v="12"/>
    <n v="16.523166666666665"/>
    <x v="1"/>
    <n v="2"/>
    <n v="16.523166666666665"/>
  </r>
  <r>
    <x v="4"/>
    <d v="2024-10-20T00:00:00"/>
    <s v="CCCTA"/>
    <s v="LOGAN, TROY"/>
    <x v="5"/>
    <x v="0"/>
    <n v="7"/>
    <n v="10.050000000000001"/>
    <n v="0.317"/>
    <n v="0.5"/>
    <n v="266.82"/>
    <x v="7"/>
    <n v="9.5500000000000007"/>
    <n v="329.47500000000002"/>
    <n v="12"/>
    <n v="22.234999999999999"/>
    <x v="1"/>
    <n v="2"/>
    <n v="22.234999999999999"/>
  </r>
  <r>
    <x v="1"/>
    <d v="2024-10-20T00:00:00"/>
    <s v="CCCTA"/>
    <s v="FOWLER, ANTOINE"/>
    <x v="1"/>
    <x v="0"/>
    <n v="4"/>
    <n v="9.8670000000000009"/>
    <n v="0"/>
    <n v="0.56699999999999995"/>
    <n v="52.752000000000002"/>
    <x v="7"/>
    <n v="9.3000000000000007"/>
    <n v="320.85000000000002"/>
    <n v="12"/>
    <n v="4.3959999999999999"/>
    <x v="1"/>
    <n v="2"/>
    <n v="4.3959999999999999"/>
  </r>
  <r>
    <x v="0"/>
    <d v="2024-10-20T00:00:00"/>
    <s v="CCCTA"/>
    <s v="UMANA, DOMINGO"/>
    <x v="13"/>
    <x v="0"/>
    <n v="6"/>
    <n v="8.6999999999999993"/>
    <n v="0.16700000000000001"/>
    <n v="0"/>
    <n v="226.78"/>
    <x v="0"/>
    <n v="8.6999999999999993"/>
    <n v="319.899"/>
    <n v="12"/>
    <n v="18.898333333333333"/>
    <x v="1"/>
    <n v="2"/>
    <n v="18.898333333333333"/>
  </r>
  <r>
    <x v="0"/>
    <d v="2024-10-20T00:00:00"/>
    <s v="CCCTA"/>
    <s v="ROGERS, JAMES"/>
    <x v="15"/>
    <x v="0"/>
    <n v="7"/>
    <n v="8.5169999999999995"/>
    <n v="0.183"/>
    <n v="0.45"/>
    <n v="152.405"/>
    <x v="0"/>
    <n v="8.0670000000000002"/>
    <n v="296.62359000000004"/>
    <n v="12"/>
    <n v="12.700416666666667"/>
    <x v="1"/>
    <n v="2"/>
    <n v="12.700416666666667"/>
  </r>
  <r>
    <x v="3"/>
    <d v="2024-10-20T00:00:00"/>
    <s v="CCCTA"/>
    <s v="MARZI, SAMI JAN"/>
    <x v="14"/>
    <x v="0"/>
    <n v="8"/>
    <n v="10.766999999999999"/>
    <n v="0"/>
    <n v="0.51700000000000002"/>
    <n v="217.327"/>
    <x v="7"/>
    <n v="10.25"/>
    <n v="353.625"/>
    <n v="12"/>
    <n v="18.110583333333334"/>
    <x v="1"/>
    <n v="2"/>
    <n v="18.110583333333334"/>
  </r>
  <r>
    <x v="0"/>
    <d v="2024-10-20T00:00:00"/>
    <s v="CCCTA"/>
    <s v="ALLGOOD, SCOTT"/>
    <x v="4"/>
    <x v="2"/>
    <n v="5"/>
    <n v="8.75"/>
    <n v="0.6"/>
    <n v="0.51700000000000002"/>
    <n v="183.17699999999999"/>
    <x v="3"/>
    <n v="7.9630000000000001"/>
    <n v="334.60526000000004"/>
    <n v="7"/>
    <n v="26.168142857142858"/>
    <x v="1"/>
    <n v="2"/>
    <n v="26.168142857142858"/>
  </r>
  <r>
    <x v="10"/>
    <d v="2024-10-20T00:00:00"/>
    <s v="LAVTA"/>
    <s v="SULEIMAN, AIMEN"/>
    <x v="19"/>
    <x v="0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24"/>
    <x v="2"/>
    <n v="5"/>
    <n v="6.85"/>
    <n v="0.83299999999999996"/>
    <n v="0.48299999999999998"/>
    <n v="153.00200000000001"/>
    <x v="3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30"/>
    <x v="2"/>
    <n v="4"/>
    <n v="9.1170000000000009"/>
    <n v="0.35"/>
    <n v="0.5"/>
    <n v="69.959999999999994"/>
    <x v="3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2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0"/>
        <item m="1" x="48"/>
        <item m="1" x="44"/>
        <item x="9"/>
        <item m="1" x="62"/>
        <item m="1" x="61"/>
        <item m="1" x="51"/>
        <item m="1" x="73"/>
        <item x="8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6"/>
        <item m="1" x="71"/>
        <item m="1" x="19"/>
        <item m="1" x="65"/>
        <item m="1" x="29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m="1" x="84"/>
        <item m="1" x="87"/>
        <item m="1" x="88"/>
        <item m="1" x="130"/>
        <item x="27"/>
        <item m="1" x="63"/>
        <item m="1" x="61"/>
        <item m="1" x="62"/>
        <item x="5"/>
        <item m="1" x="136"/>
        <item m="1" x="78"/>
        <item m="1" x="85"/>
        <item m="1" x="143"/>
        <item x="14"/>
        <item x="34"/>
        <item m="1" x="42"/>
        <item m="1" x="41"/>
        <item x="33"/>
        <item m="1" x="137"/>
        <item x="10"/>
        <item x="9"/>
        <item x="31"/>
        <item m="1" x="122"/>
        <item x="15"/>
        <item m="1" x="60"/>
        <item x="0"/>
        <item m="1" x="149"/>
        <item m="1" x="153"/>
        <item m="1" x="156"/>
        <item x="28"/>
        <item x="13"/>
        <item x="32"/>
        <item x="25"/>
        <item m="1" x="152"/>
        <item x="11"/>
        <item m="1" x="131"/>
        <item m="1" x="132"/>
        <item x="2"/>
        <item m="1" x="150"/>
        <item m="1" x="154"/>
        <item x="6"/>
        <item x="8"/>
        <item x="7"/>
        <item x="17"/>
        <item m="1" x="37"/>
        <item m="1" x="58"/>
        <item m="1" x="52"/>
        <item m="1" x="53"/>
        <item x="26"/>
        <item x="3"/>
        <item x="12"/>
        <item m="1" x="121"/>
        <item m="1" x="123"/>
        <item m="1" x="155"/>
        <item m="1" x="48"/>
        <item m="1" x="105"/>
        <item m="1" x="115"/>
        <item m="1" x="114"/>
        <item x="20"/>
        <item m="1" x="126"/>
        <item m="1" x="46"/>
        <item m="1" x="45"/>
        <item x="23"/>
        <item m="1" x="124"/>
        <item m="1" x="125"/>
        <item m="1" x="100"/>
        <item m="1" x="144"/>
        <item m="1" x="145"/>
        <item m="1" x="146"/>
        <item x="19"/>
        <item m="1" x="117"/>
        <item m="1" x="127"/>
        <item m="1" x="133"/>
        <item m="1" x="116"/>
        <item m="1" x="134"/>
        <item x="29"/>
        <item m="1" x="91"/>
        <item m="1" x="135"/>
        <item x="22"/>
        <item m="1" x="93"/>
        <item x="21"/>
        <item m="1" x="57"/>
        <item x="18"/>
        <item m="1" x="157"/>
        <item m="1" x="104"/>
        <item m="1" x="138"/>
        <item m="1" x="139"/>
        <item m="1" x="140"/>
        <item m="1" x="147"/>
        <item m="1" x="128"/>
        <item x="24"/>
        <item m="1" x="103"/>
        <item x="30"/>
        <item m="1" x="129"/>
        <item m="1" x="148"/>
        <item m="1" x="158"/>
        <item x="16"/>
        <item m="1" x="118"/>
        <item m="1" x="141"/>
        <item m="1" x="142"/>
        <item m="1" x="119"/>
        <item m="1" x="120"/>
        <item m="1" x="70"/>
        <item m="1" x="151"/>
        <item m="1" x="10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4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5"/>
        <item x="6"/>
        <item m="1" x="61"/>
        <item m="1" x="58"/>
        <item m="1" x="46"/>
        <item x="1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0"/>
        <item m="1" x="32"/>
        <item m="1" x="33"/>
        <item m="1" x="34"/>
        <item x="2"/>
        <item x="12"/>
        <item m="1" x="31"/>
        <item m="1" x="30"/>
        <item m="1" x="29"/>
        <item x="0"/>
        <item m="1" x="26"/>
        <item m="1" x="23"/>
        <item m="1" x="24"/>
        <item x="7"/>
        <item m="1" x="22"/>
        <item x="8"/>
        <item x="9"/>
        <item x="3"/>
        <item m="1" x="19"/>
        <item m="1" x="20"/>
        <item x="4"/>
        <item x="11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2"/>
        <item m="1" x="55"/>
        <item m="1" x="78"/>
        <item m="1" x="60"/>
        <item m="1" x="52"/>
        <item m="1" x="75"/>
        <item m="1" x="61"/>
        <item m="1" x="51"/>
        <item m="1" x="73"/>
        <item x="8"/>
        <item m="1" x="80"/>
        <item m="1" x="49"/>
        <item m="1" x="20"/>
        <item m="1" x="56"/>
        <item m="1" x="57"/>
        <item m="1" x="81"/>
        <item m="1" x="63"/>
        <item m="1" x="54"/>
        <item x="16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m="1" x="78"/>
        <item x="14"/>
        <item m="1" x="137"/>
        <item x="31"/>
        <item x="15"/>
        <item m="1" x="153"/>
        <item m="1" x="156"/>
        <item x="28"/>
        <item x="13"/>
        <item x="32"/>
        <item x="11"/>
        <item x="2"/>
        <item x="6"/>
        <item x="8"/>
        <item x="7"/>
        <item m="1" x="37"/>
        <item x="26"/>
        <item x="3"/>
        <item m="1" x="48"/>
        <item x="20"/>
        <item x="23"/>
        <item m="1" x="100"/>
        <item x="19"/>
        <item x="29"/>
        <item x="22"/>
        <item x="21"/>
        <item x="18"/>
        <item m="1" x="104"/>
        <item m="1" x="150"/>
        <item m="1" x="135"/>
        <item x="27"/>
        <item x="0"/>
        <item m="1" x="147"/>
        <item m="1" x="154"/>
        <item m="1" x="155"/>
        <item x="25"/>
        <item m="1" x="152"/>
        <item m="1" x="102"/>
        <item x="16"/>
        <item m="1" x="151"/>
        <item m="1" x="110"/>
        <item x="12"/>
        <item m="1" x="123"/>
        <item m="1" x="148"/>
        <item x="5"/>
        <item m="1" x="158"/>
        <item m="1" x="127"/>
        <item m="1" x="116"/>
        <item m="1" x="91"/>
        <item m="1" x="133"/>
        <item m="1" x="111"/>
        <item x="34"/>
        <item x="33"/>
        <item m="1" x="149"/>
        <item m="1" x="117"/>
        <item m="1" x="134"/>
        <item m="1" x="157"/>
        <item m="1" x="105"/>
        <item m="1" x="115"/>
        <item m="1" x="114"/>
        <item x="24"/>
        <item x="30"/>
        <item m="1" x="63"/>
        <item m="1" x="42"/>
        <item m="1" x="41"/>
        <item m="1" x="58"/>
        <item m="1" x="52"/>
        <item m="1" x="53"/>
        <item m="1" x="144"/>
        <item m="1" x="145"/>
        <item m="1" x="146"/>
        <item m="1" x="57"/>
        <item m="1" x="118"/>
        <item m="1" x="119"/>
        <item m="1" x="120"/>
        <item m="1" x="85"/>
        <item m="1" x="143"/>
        <item m="1" x="93"/>
        <item m="1" x="138"/>
        <item m="1" x="139"/>
        <item m="1" x="140"/>
        <item m="1" x="103"/>
        <item m="1" x="141"/>
        <item m="1" x="142"/>
        <item m="1" x="84"/>
        <item m="1" x="87"/>
        <item m="1" x="88"/>
        <item m="1" x="60"/>
        <item m="1" x="121"/>
        <item m="1" x="130"/>
        <item x="10"/>
        <item x="9"/>
        <item m="1" x="131"/>
        <item m="1" x="132"/>
        <item m="1" x="61"/>
        <item m="1" x="62"/>
        <item x="17"/>
        <item m="1" x="126"/>
        <item m="1" x="46"/>
        <item m="1" x="45"/>
        <item m="1" x="128"/>
        <item m="1" x="129"/>
        <item m="1" x="124"/>
        <item m="1" x="125"/>
        <item m="1" x="70"/>
        <item m="1" x="122"/>
        <item m="1" x="38"/>
        <item m="1" x="50"/>
        <item m="1" x="113"/>
        <item m="1" x="112"/>
        <item m="1" x="101"/>
        <item m="1" x="72"/>
        <item m="1" x="71"/>
        <item m="1" x="109"/>
        <item m="1" x="67"/>
        <item m="1" x="66"/>
        <item m="1" x="106"/>
        <item m="1" x="68"/>
        <item m="1" x="107"/>
        <item m="1" x="108"/>
        <item m="1" x="73"/>
        <item m="1" x="74"/>
        <item m="1" x="47"/>
        <item m="1" x="94"/>
        <item m="1" x="95"/>
        <item m="1" x="51"/>
        <item x="36"/>
        <item m="1" x="40"/>
        <item m="1" x="69"/>
        <item m="1" x="90"/>
        <item m="1" x="92"/>
        <item m="1" x="98"/>
        <item m="1" x="96"/>
        <item m="1" x="97"/>
        <item m="1" x="99"/>
        <item m="1" x="86"/>
        <item m="1" x="89"/>
        <item m="1" x="65"/>
        <item m="1" x="64"/>
        <item m="1" x="79"/>
        <item m="1" x="80"/>
        <item m="1" x="81"/>
        <item m="1" x="82"/>
        <item m="1" x="59"/>
        <item m="1" x="77"/>
        <item m="1" x="83"/>
        <item m="1" x="49"/>
        <item m="1" x="75"/>
        <item x="1"/>
        <item m="1" x="76"/>
        <item m="1" x="39"/>
        <item m="1" x="54"/>
        <item m="1" x="55"/>
        <item m="1" x="56"/>
        <item m="1" x="43"/>
        <item m="1" x="4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0"/>
        <item x="2"/>
        <item m="1" x="60"/>
        <item m="1" x="52"/>
        <item m="1" x="75"/>
        <item m="1" x="51"/>
        <item x="8"/>
        <item m="1" x="49"/>
        <item m="1" x="20"/>
        <item m="1" x="56"/>
        <item x="16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0"/>
        <item m="1" x="41"/>
        <item x="17"/>
        <item m="1" x="46"/>
        <item x="9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3"/>
        <item m="1" x="35"/>
        <item x="18"/>
        <item m="1" x="36"/>
        <item m="1" x="34"/>
        <item x="7"/>
        <item m="1" x="31"/>
        <item m="1" x="30"/>
        <item m="1" x="27"/>
        <item m="1" x="25"/>
        <item x="5"/>
        <item x="4"/>
        <item m="1" x="26"/>
        <item x="14"/>
        <item x="6"/>
        <item m="1" x="22"/>
        <item m="1" x="23"/>
        <item x="1"/>
        <item x="13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2"/>
    <tableColumn id="2" xr3:uid="{867D1E44-7BF4-40F0-88A8-7949F33B456F}" name="CLIENT" dataDxfId="101"/>
    <tableColumn id="3" xr3:uid="{04B484A6-93DD-4874-91E8-BF76FCEC576E}" name="PARTNER" dataDxfId="100"/>
    <tableColumn id="4" xr3:uid="{8047BA72-7CEE-4E84-9043-F4EEA84145CA}" name="ROUTE" dataDxfId="99"/>
    <tableColumn id="5" xr3:uid="{896CEACE-3604-45A2-A56C-C986908C93FF}" name="TYPE" dataDxfId="9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7"/>
    <tableColumn id="3" xr3:uid="{DB512A19-E599-4EDF-A8D0-D5F67537BF0A}" name="PER TICKET PRICE" dataDxfId="9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5"/>
    <tableColumn id="3" xr3:uid="{ECFBB947-2CDF-4120-A7BA-6A5E536A7FDC}" uniqueName="3" name="Credentials" queryTableFieldId="3" dataDxfId="94"/>
    <tableColumn id="2" xr3:uid="{0B2BC4E9-DDEC-4169-93D5-248BE6D1FEAD}" uniqueName="2" name="LIFT LEASE TOTAL" queryTableFieldId="2" dataDxfId="93"/>
    <tableColumn id="4" xr3:uid="{6BB44647-1674-423D-A804-2D0BE9D930E4}" uniqueName="4" name="Violation" queryTableFieldId="4" dataDxfId="92"/>
    <tableColumn id="5" xr3:uid="{53D0F080-7A80-489C-97AC-B69781DEDEB9}" uniqueName="5" name="Other Income" queryTableFieldId="6" dataDxfId="91"/>
    <tableColumn id="6" xr3:uid="{AB3A97BE-41FE-4EDC-AEC4-726405A6D286}" uniqueName="6" name="Bonus" queryTableFieldId="7" dataDxfId="90"/>
    <tableColumn id="7" xr3:uid="{19694E04-AAC0-4915-A8C3-93B9310F6B0D}" uniqueName="7" name="Reimbursement" queryTableFieldId="8" dataDxfId="89"/>
    <tableColumn id="8" xr3:uid="{16560226-4DBD-4E94-BA72-127C16A883D7}" uniqueName="8" name="Other Deductions" queryTableFieldId="9"/>
    <tableColumn id="9" xr3:uid="{CF757EA6-39AE-4015-A140-9C26A847376C}" uniqueName="9" name="Type" queryTableFieldId="10" dataDxfId="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6">
  <autoFilter ref="A1:S325" xr:uid="{7ACB4F91-3819-4943-B05B-1EC4742127AE}"/>
  <sortState xmlns:xlrd2="http://schemas.microsoft.com/office/spreadsheetml/2017/richdata2" ref="A2:S325">
    <sortCondition ref="B1:B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461</v>
      </c>
      <c r="D2" s="210" t="s">
        <v>463</v>
      </c>
      <c r="E2" s="210" t="s">
        <v>117</v>
      </c>
      <c r="F2" s="210" t="s">
        <v>461</v>
      </c>
      <c r="G2" s="210" t="s">
        <v>463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461</v>
      </c>
      <c r="O2" s="210" t="s">
        <v>463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462</v>
      </c>
      <c r="E3" s="211" t="s">
        <v>464</v>
      </c>
      <c r="F3" s="211" t="s">
        <v>464</v>
      </c>
      <c r="G3" s="211" t="s">
        <v>464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501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19614.802550000011</v>
      </c>
      <c r="C5" s="214">
        <f ca="1">IF(SUMIFS(Hours_Working!M:M,Hours_Working!A:A,A5,Hours_Working!C:C,"CCCTA")=0,"",SUMIFS(Hours_Working!M:M,Hours_Working!A:A,A5,Hours_Working!C:C,"CCCTA"))</f>
        <v>521.81499999999994</v>
      </c>
      <c r="D5" s="215">
        <f t="shared" ref="D5" ca="1" si="1">IFERROR(B5/C5,"")</f>
        <v>37.589572070561431</v>
      </c>
      <c r="E5" s="213">
        <f ca="1">IF('PR DATE'!E6=0,"",'PR DATE'!E6)</f>
        <v>2600.080899999999</v>
      </c>
      <c r="F5" s="214">
        <f ca="1">IF(SUMIF('Fares_Big Star Export'!A:A,A5,'Fares_Big Star Export'!W:W)=0,"",SUMIF('Fares_Big Star Export'!A:A,A5,'Fares_Big Star Export'!W:W))</f>
        <v>8410.0625000000364</v>
      </c>
      <c r="G5" s="215">
        <f ca="1">IFERROR(E5/F5,"")</f>
        <v>0.30916308885932631</v>
      </c>
      <c r="J5" s="212" t="str">
        <f ca="1">IF('PR DATE'!A57=0,"",'PR DATE'!A57)</f>
        <v>EXPRESS TRANSPORTATION SERVICES, LLC</v>
      </c>
      <c r="K5" s="213">
        <f ca="1">IF('PR DATE'!D57=0,"",'PR DATE'!D57)</f>
        <v>14131.512910000001</v>
      </c>
      <c r="L5" s="214">
        <f ca="1">IF(SUMIFS(Hours_Working!M:M,Hours_Working!A:A,A5,Hours_Working!C:C,"LAVTA")=0,"",SUMIFS(Hours_Working!M:M,Hours_Working!A:A,A5,Hours_Working!C:C,"LAVTA"))</f>
        <v>337.50799999999998</v>
      </c>
      <c r="M5" s="215">
        <f t="shared" ref="M5" ca="1" si="2">IFERROR(K5/L5,"")</f>
        <v>41.870156885170132</v>
      </c>
      <c r="N5" s="214">
        <f ca="1">IF(COUNTIFS(Fares_CCCTA_LAVTA!B:B,Review!J5,Fares_CCCTA_LAVTA!A:A,"LAVTA")="0","",COUNTIFS(Fares_CCCTA_LAVTA!B:B,Review!J5,Fares_CCCTA_LAVTA!A:A,"LAVTA"))</f>
        <v>360</v>
      </c>
      <c r="O5" s="215">
        <f ca="1">IFERROR(K5/N5,"")</f>
        <v>39.254202527777778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3929.2104999999997</v>
      </c>
      <c r="C6" s="218">
        <f ca="1">IF(SUMIFS(Hours_Working!M:M,Hours_Working!A:A,A6,Hours_Working!C:C,"CCCTA")=0,"",SUMIFS(Hours_Working!M:M,Hours_Working!A:A,A6,Hours_Working!C:C,"CCCTA"))</f>
        <v>119.749</v>
      </c>
      <c r="D6" s="219">
        <f t="shared" ref="D6" ca="1" si="3">IFERROR(B6/C6,"")</f>
        <v>32.812052710252274</v>
      </c>
      <c r="E6" s="219">
        <f ca="1">IF('PR DATE'!E7=0,"",'PR DATE'!E7)</f>
        <v>373.7770000000001</v>
      </c>
      <c r="F6" s="218">
        <f ca="1">IF(SUMIF('Fares_Big Star Export'!A:A,A6,'Fares_Big Star Export'!W:W)=0,"",SUMIF('Fares_Big Star Export'!A:A,A6,'Fares_Big Star Export'!W:W))</f>
        <v>1462.5</v>
      </c>
      <c r="G6" s="219">
        <f ca="1">IFERROR(E6/F6,"")</f>
        <v>0.25557401709401717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5658.6725000000006</v>
      </c>
      <c r="C7" s="218">
        <f ca="1">IF(SUMIFS(Hours_Working!M:M,Hours_Working!A:A,A7,Hours_Working!C:C,"CCCTA")=0,"",SUMIFS(Hours_Working!M:M,Hours_Working!A:A,A7,Hours_Working!C:C,"CCCTA"))</f>
        <v>174.11300000000003</v>
      </c>
      <c r="D7" s="219">
        <f t="shared" ref="D7:D23" ca="1" si="6">IFERROR(B7/C7,"")</f>
        <v>32.5</v>
      </c>
      <c r="E7" s="219">
        <f ca="1">IF('PR DATE'!E8=0,"",'PR DATE'!E8)</f>
        <v>892.89790000000028</v>
      </c>
      <c r="F7" s="218">
        <f ca="1">IF(SUMIF('Fares_Big Star Export'!A:A,A7,'Fares_Big Star Export'!W:W)=0,"",SUMIF('Fares_Big Star Export'!A:A,A7,'Fares_Big Star Export'!W:W))</f>
        <v>1852.5</v>
      </c>
      <c r="G7" s="219">
        <f ca="1">IFERROR(E7/F7,"")</f>
        <v>0.48199616734143064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2905.2</v>
      </c>
      <c r="L8" s="218">
        <f ca="1">IF(SUMIFS(Hours_Working!M:M,Hours_Working!A:A,A8,Hours_Working!C:C,"LAVTA")=0,"",SUMIFS(Hours_Working!M:M,Hours_Working!A:A,A8,Hours_Working!C:C,"LAVTA"))</f>
        <v>72.63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162</v>
      </c>
      <c r="O8" s="219">
        <f t="shared" ca="1" si="5"/>
        <v>17.933333333333334</v>
      </c>
    </row>
    <row r="9" spans="1:15" x14ac:dyDescent="0.2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5924.8899999999994</v>
      </c>
      <c r="L9" s="218">
        <f ca="1">IF(SUMIFS(Hours_Working!M:M,Hours_Working!A:A,A9,Hours_Working!C:C,"LAVTA")=0,"",SUMIFS(Hours_Working!M:M,Hours_Working!A:A,A9,Hours_Working!C:C,"LAVTA"))</f>
        <v>167.798</v>
      </c>
      <c r="M9" s="219">
        <f t="shared" ca="1" si="7"/>
        <v>35.309658041216217</v>
      </c>
      <c r="N9" s="218">
        <f ca="1">IF(COUNTIFS(Fares_CCCTA_LAVTA!B:B,Review!J9,Fares_CCCTA_LAVTA!A:A,"LAVTA")="0","",COUNTIFS(Fares_CCCTA_LAVTA!B:B,Review!J9,Fares_CCCTA_LAVTA!A:A,"LAVTA"))</f>
        <v>246</v>
      </c>
      <c r="O9" s="219">
        <f t="shared" ca="1" si="5"/>
        <v>24.084918699186989</v>
      </c>
    </row>
    <row r="10" spans="1:15" x14ac:dyDescent="0.25">
      <c r="A10" s="216" t="str">
        <f ca="1">IF('PR DATE'!A11=0,"",'PR DATE'!A11)</f>
        <v>DIAMOND HILL TRANSPORTATION LLC</v>
      </c>
      <c r="B10" s="217">
        <f ca="1">IF('PR DATE'!D11=0,"",'PR DATE'!D11)</f>
        <v>3058.7649999999994</v>
      </c>
      <c r="C10" s="218">
        <f ca="1">IF(SUMIFS(Hours_Working!M:M,Hours_Working!A:A,A10,Hours_Working!C:C,"CCCTA")=0,"",SUMIFS(Hours_Working!M:M,Hours_Working!A:A,A10,Hours_Working!C:C,"CCCTA"))</f>
        <v>91.634</v>
      </c>
      <c r="D10" s="219">
        <f t="shared" ca="1" si="6"/>
        <v>33.380240958596147</v>
      </c>
      <c r="E10" s="219">
        <f ca="1">IF('PR DATE'!E11=0,"",'PR DATE'!E11)</f>
        <v>565.96259999999995</v>
      </c>
      <c r="F10" s="218">
        <f ca="1">IF(SUMIF('Fares_Big Star Export'!A:A,A10,'Fares_Big Star Export'!W:W)=0,"",SUMIF('Fares_Big Star Export'!A:A,A10,'Fares_Big Star Export'!W:W))</f>
        <v>1300</v>
      </c>
      <c r="G10" s="219">
        <f t="shared" ref="G10:G19" ca="1" si="8">IFERROR(E10/F10,"")</f>
        <v>0.43535584615384609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2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2705.5349999999999</v>
      </c>
      <c r="L11" s="218">
        <f ca="1">IF(SUMIFS(Hours_Working!M:M,Hours_Working!A:A,A11,Hours_Working!C:C,"LAVTA")=0,"",SUMIFS(Hours_Working!M:M,Hours_Working!A:A,A11,Hours_Working!C:C,"LAVTA"))</f>
        <v>77.301000000000002</v>
      </c>
      <c r="M11" s="219">
        <f t="shared" ca="1" si="7"/>
        <v>35</v>
      </c>
      <c r="N11" s="218">
        <f ca="1">IF(COUNTIFS(Fares_CCCTA_LAVTA!B:B,Review!J11,Fares_CCCTA_LAVTA!A:A,"LAVTA")="0","",COUNTIFS(Fares_CCCTA_LAVTA!B:B,Review!J11,Fares_CCCTA_LAVTA!A:A,"LAVTA"))</f>
        <v>184</v>
      </c>
      <c r="O11" s="219">
        <f t="shared" ca="1" si="5"/>
        <v>14.703994565217391</v>
      </c>
    </row>
    <row r="12" spans="1:15" x14ac:dyDescent="0.25">
      <c r="A12" s="216" t="str">
        <f ca="1">IF('PR DATE'!A13=0,"",'PR DATE'!A13)</f>
        <v>TRANSIT LTM LLC</v>
      </c>
      <c r="B12" s="217">
        <f ca="1">IF('PR DATE'!D13=0,"",'PR DATE'!D13)</f>
        <v>3302.0985000000001</v>
      </c>
      <c r="C12" s="218">
        <f ca="1">IF(SUMIFS(Hours_Working!M:M,Hours_Working!A:A,A12,Hours_Working!C:C,"CCCTA")=0,"",SUMIFS(Hours_Working!M:M,Hours_Working!A:A,A12,Hours_Working!C:C,"CCCTA"))</f>
        <v>100.401</v>
      </c>
      <c r="D12" s="219">
        <f t="shared" ca="1" si="6"/>
        <v>32.889099710162249</v>
      </c>
      <c r="E12" s="219">
        <f ca="1">IF('PR DATE'!E13=0,"",'PR DATE'!E13)</f>
        <v>450.48489999999975</v>
      </c>
      <c r="F12" s="218">
        <f ca="1">IF(SUMIF('Fares_Big Star Export'!A:A,A12,'Fares_Big Star Export'!W:W)=0,"",SUMIF('Fares_Big Star Export'!A:A,A12,'Fares_Big Star Export'!W:W))</f>
        <v>1170</v>
      </c>
      <c r="G12" s="219">
        <f t="shared" ca="1" si="8"/>
        <v>0.38502982905982885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25">
      <c r="A13" s="216" t="str">
        <f ca="1">IF('PR DATE'!A14=0,"",'PR DATE'!A14)</f>
        <v>SYNERGY MEDICAL TRANSPORTATION LLC</v>
      </c>
      <c r="B13" s="217">
        <f ca="1">IF('PR DATE'!D14=0,"",'PR DATE'!D14)</f>
        <v>7201.2159999999994</v>
      </c>
      <c r="C13" s="218">
        <f ca="1">IF(SUMIFS(Hours_Working!M:M,Hours_Working!A:A,A13,Hours_Working!C:C,"CCCTA")=0,"",SUMIFS(Hours_Working!M:M,Hours_Working!A:A,A13,Hours_Working!C:C,"CCCTA"))</f>
        <v>230.46799999999999</v>
      </c>
      <c r="D13" s="219">
        <f t="shared" ca="1" si="6"/>
        <v>31.246055851571583</v>
      </c>
      <c r="E13" s="219">
        <f ca="1">IF('PR DATE'!E14=0,"",'PR DATE'!E14)</f>
        <v>1180.9200000000003</v>
      </c>
      <c r="F13" s="218">
        <f ca="1">IF(SUMIF('Fares_Big Star Export'!A:A,A13,'Fares_Big Star Export'!W:W)=0,"",SUMIF('Fares_Big Star Export'!A:A,A13,'Fares_Big Star Export'!W:W))</f>
        <v>2320</v>
      </c>
      <c r="G13" s="219">
        <f t="shared" ca="1" si="8"/>
        <v>0.50901724137931048</v>
      </c>
      <c r="J13" s="216" t="str">
        <f ca="1">IF('PR DATE'!A65=0,"",'PR DATE'!A65)</f>
        <v>SYNERGY MEDICAL TRANSPORTATION LLC</v>
      </c>
      <c r="K13" s="217">
        <f ca="1">IF('PR DATE'!D65=0,"",'PR DATE'!D65)</f>
        <v>553.80500000000006</v>
      </c>
      <c r="L13" s="218">
        <f ca="1">IF(SUMIFS(Hours_Working!M:M,Hours_Working!A:A,A13,Hours_Working!C:C,"LAVTA")=0,"",SUMIFS(Hours_Working!M:M,Hours_Working!A:A,A13,Hours_Working!C:C,"LAVTA"))</f>
        <v>15.183000000000002</v>
      </c>
      <c r="M13" s="219">
        <f t="shared" ca="1" si="7"/>
        <v>36.475334255417245</v>
      </c>
      <c r="N13" s="218">
        <f ca="1">IF(COUNTIFS(Fares_CCCTA_LAVTA!B:B,Review!J13,Fares_CCCTA_LAVTA!A:A,"LAVTA")="0","",COUNTIFS(Fares_CCCTA_LAVTA!B:B,Review!J13,Fares_CCCTA_LAVTA!A:A,"LAVTA"))</f>
        <v>8</v>
      </c>
      <c r="O13" s="219">
        <f t="shared" ca="1" si="5"/>
        <v>69.225625000000008</v>
      </c>
    </row>
    <row r="14" spans="1:15" x14ac:dyDescent="0.25">
      <c r="A14" s="216" t="str">
        <f ca="1">IF('PR DATE'!A15=0,"",'PR DATE'!A15)</f>
        <v>HUGO FAMILY TRANSPORTATION</v>
      </c>
      <c r="B14" s="217">
        <f ca="1">IF('PR DATE'!D15=0,"",'PR DATE'!D15)</f>
        <v>2665.4875000000002</v>
      </c>
      <c r="C14" s="218">
        <f ca="1">IF(SUMIFS(Hours_Working!M:M,Hours_Working!A:A,A14,Hours_Working!C:C,"CCCTA")=0,"",SUMIFS(Hours_Working!M:M,Hours_Working!A:A,A14,Hours_Working!C:C,"CCCTA"))</f>
        <v>82.015000000000001</v>
      </c>
      <c r="D14" s="219">
        <f t="shared" ca="1" si="6"/>
        <v>32.5</v>
      </c>
      <c r="E14" s="219">
        <f ca="1">IF('PR DATE'!E15=0,"",'PR DATE'!E15)</f>
        <v>503.5567999999999</v>
      </c>
      <c r="F14" s="218">
        <f ca="1">IF(SUMIF('Fares_Big Star Export'!A:A,A14,'Fares_Big Star Export'!W:W)=0,"",SUMIF('Fares_Big Star Export'!A:A,A14,'Fares_Big Star Export'!W:W))</f>
        <v>1852.5</v>
      </c>
      <c r="G14" s="219">
        <f t="shared" ca="1" si="8"/>
        <v>0.27182553306342777</v>
      </c>
      <c r="J14" s="216" t="str">
        <f ca="1">IF('PR DATE'!A66=0,"",'PR DATE'!A66)</f>
        <v>HUGO FAMILY TRANSPORTATION</v>
      </c>
      <c r="K14" s="217" t="str">
        <f ca="1">IF('PR DATE'!D66=0,"",'PR DATE'!D66)</f>
        <v/>
      </c>
      <c r="L14" s="218" t="str">
        <f ca="1">IF(SUMIFS(Hours_Working!M:M,Hours_Working!A:A,A14,Hours_Working!C:C,"LAVTA")=0,"",SUMIFS(Hours_Working!M:M,Hours_Working!A:A,A14,Hours_Working!C:C,"LAVTA"))</f>
        <v/>
      </c>
      <c r="M14" s="219" t="str">
        <f t="shared" ca="1" si="7"/>
        <v/>
      </c>
      <c r="N14" s="218">
        <f ca="1">IF(COUNTIFS(Fares_CCCTA_LAVTA!B:B,Review!J14,Fares_CCCTA_LAVTA!A:A,"LAVTA")="0","",COUNTIFS(Fares_CCCTA_LAVTA!B:B,Review!J14,Fares_CCCTA_LAVTA!A:A,"LAVTA"))</f>
        <v>0</v>
      </c>
      <c r="O14" s="219" t="str">
        <f t="shared" ca="1" si="5"/>
        <v/>
      </c>
    </row>
    <row r="15" spans="1:15" x14ac:dyDescent="0.25">
      <c r="A15" s="216" t="str">
        <f ca="1">IF('PR DATE'!A16=0,"",'PR DATE'!A16)</f>
        <v>HIGHER-SELF LLC</v>
      </c>
      <c r="B15" s="217">
        <f ca="1">IF('PR DATE'!D16=0,"",'PR DATE'!D16)</f>
        <v>3152.5660000000003</v>
      </c>
      <c r="C15" s="218">
        <f ca="1">IF(SUMIFS(Hours_Working!M:M,Hours_Working!A:A,A15,Hours_Working!C:C,"CCCTA")=0,"",SUMIFS(Hours_Working!M:M,Hours_Working!A:A,A15,Hours_Working!C:C,"CCCTA"))</f>
        <v>108.054</v>
      </c>
      <c r="D15" s="219">
        <f t="shared" ca="1" si="6"/>
        <v>29.175838006922465</v>
      </c>
      <c r="E15" s="219">
        <f ca="1">IF('PR DATE'!E16=0,"",'PR DATE'!E16)</f>
        <v>394.72840000000002</v>
      </c>
      <c r="F15" s="218">
        <f ca="1">IF(SUMIF('Fares_Big Star Export'!A:A,A15,'Fares_Big Star Export'!W:W)=0,"",SUMIF('Fares_Big Star Export'!A:A,A15,'Fares_Big Star Export'!W:W))</f>
        <v>725</v>
      </c>
      <c r="G15" s="219">
        <f t="shared" ca="1" si="8"/>
        <v>0.54445296551724143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25">
      <c r="A16" s="216" t="str">
        <f ca="1">IF('PR DATE'!A17=0,"",'PR DATE'!A17)</f>
        <v>REM SOLUTIONS LLC</v>
      </c>
      <c r="B16" s="217">
        <f ca="1">IF('PR DATE'!D17=0,"",'PR DATE'!D17)</f>
        <v>3129.4480000000003</v>
      </c>
      <c r="C16" s="218">
        <f ca="1">IF(SUMIFS(Hours_Working!M:M,Hours_Working!A:A,A16,Hours_Working!C:C,"CCCTA")=0,"",SUMIFS(Hours_Working!M:M,Hours_Working!A:A,A16,Hours_Working!C:C,"CCCTA"))</f>
        <v>107.91200000000001</v>
      </c>
      <c r="D16" s="219">
        <f t="shared" ca="1" si="6"/>
        <v>29</v>
      </c>
      <c r="E16" s="219">
        <f ca="1">IF('PR DATE'!E17=0,"",'PR DATE'!E17)</f>
        <v>277.96429999999998</v>
      </c>
      <c r="F16" s="218">
        <f ca="1">IF(SUMIF('Fares_Big Star Export'!A:A,A16,'Fares_Big Star Export'!W:W)=0,"",SUMIF('Fares_Big Star Export'!A:A,A16,'Fares_Big Star Export'!W:W))</f>
        <v>870</v>
      </c>
      <c r="G16" s="219">
        <f t="shared" ca="1" si="8"/>
        <v>0.31949919540229882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MONAI&amp;SON'S LLC</v>
      </c>
      <c r="B17" s="217">
        <f ca="1">IF('PR DATE'!D18=0,"",'PR DATE'!D18)</f>
        <v>4387.4210000000003</v>
      </c>
      <c r="C17" s="218">
        <f ca="1">IF(SUMIFS(Hours_Working!M:M,Hours_Working!A:A,A17,Hours_Working!C:C,"CCCTA")=0,"",SUMIFS(Hours_Working!M:M,Hours_Working!A:A,A17,Hours_Working!C:C,"CCCTA"))</f>
        <v>132.64599999999999</v>
      </c>
      <c r="D17" s="219">
        <f t="shared" ca="1" si="6"/>
        <v>33.076165131251607</v>
      </c>
      <c r="E17" s="219">
        <f ca="1">IF('PR DATE'!E18=0,"",'PR DATE'!E18)</f>
        <v>503.87809999999996</v>
      </c>
      <c r="F17" s="218">
        <f ca="1">IF(SUMIF('Fares_Big Star Export'!A:A,A17,'Fares_Big Star Export'!W:W)=0,"",SUMIF('Fares_Big Star Export'!A:A,A17,'Fares_Big Star Export'!W:W))</f>
        <v>1820</v>
      </c>
      <c r="G17" s="219">
        <f t="shared" ca="1" si="8"/>
        <v>0.27685609890109886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AARON TRANSPORTATION</v>
      </c>
      <c r="B18" s="217">
        <f ca="1">IF('PR DATE'!D19=0,"",'PR DATE'!D19)</f>
        <v>2956.1750000000002</v>
      </c>
      <c r="C18" s="218">
        <f ca="1">IF(SUMIFS(Hours_Working!M:M,Hours_Working!A:A,A18,Hours_Working!C:C,"CCCTA")=0,"",SUMIFS(Hours_Working!M:M,Hours_Working!A:A,A18,Hours_Working!C:C,"CCCTA"))</f>
        <v>90.19</v>
      </c>
      <c r="D18" s="219">
        <f t="shared" ca="1" si="6"/>
        <v>32.777192593413908</v>
      </c>
      <c r="E18" s="219">
        <f ca="1">IF('PR DATE'!E19=0,"",'PR DATE'!E19)</f>
        <v>400.5757000000001</v>
      </c>
      <c r="F18" s="218">
        <f ca="1">IF(SUMIF('Fares_Big Star Export'!A:A,A18,'Fares_Big Star Export'!W:W)=0,"",SUMIF('Fares_Big Star Export'!A:A,A18,'Fares_Big Star Export'!W:W))</f>
        <v>1755</v>
      </c>
      <c r="G18" s="219">
        <f t="shared" ca="1" si="8"/>
        <v>0.22824826210826216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NORTHCAL TRANSPORTATION LLC</v>
      </c>
      <c r="B19" s="217">
        <f ca="1">IF('PR DATE'!D20=0,"",'PR DATE'!D20)</f>
        <v>2965.6575000000003</v>
      </c>
      <c r="C19" s="218">
        <f ca="1">IF(SUMIFS(Hours_Working!M:M,Hours_Working!A:A,A19,Hours_Working!C:C,"CCCTA")=0,"",SUMIFS(Hours_Working!M:M,Hours_Working!A:A,A19,Hours_Working!C:C,"CCCTA"))</f>
        <v>91.251000000000005</v>
      </c>
      <c r="D19" s="219">
        <f t="shared" ca="1" si="6"/>
        <v>32.5</v>
      </c>
      <c r="E19" s="219">
        <f ca="1">IF('PR DATE'!E20=0,"",'PR DATE'!E20)</f>
        <v>412.09500000000003</v>
      </c>
      <c r="F19" s="218">
        <f ca="1">IF(SUMIF('Fares_Big Star Export'!A:A,A19,'Fares_Big Star Export'!W:W)=0,"",SUMIF('Fares_Big Star Export'!A:A,A19,'Fares_Big Star Export'!W:W))</f>
        <v>1982.5</v>
      </c>
      <c r="G19" s="219">
        <f t="shared" ca="1" si="8"/>
        <v>0.20786633039092056</v>
      </c>
      <c r="J19" s="216" t="str">
        <f ca="1">IF('PR DATE'!A71=0,"",'PR DATE'!A71)</f>
        <v>NORTHCAL TRANSPORTATION LLC</v>
      </c>
      <c r="K19" s="217">
        <f ca="1">IF('PR DATE'!D71=0,"",'PR DATE'!D71)</f>
        <v>224.595</v>
      </c>
      <c r="L19" s="218">
        <f ca="1">IF(SUMIFS(Hours_Working!M:M,Hours_Working!A:A,A19,Hours_Working!C:C,"LAVTA")=0,"",SUMIFS(Hours_Working!M:M,Hours_Working!A:A,A19,Hours_Working!C:C,"LAVTA"))</f>
        <v>6.4169999999999998</v>
      </c>
      <c r="M19" s="219">
        <f t="shared" ca="1" si="7"/>
        <v>35</v>
      </c>
      <c r="N19" s="218">
        <f ca="1">IF(COUNTIFS(Fares_CCCTA_LAVTA!B:B,Review!J19,Fares_CCCTA_LAVTA!A:A,"LAVTA")="0","",COUNTIFS(Fares_CCCTA_LAVTA!B:B,Review!J19,Fares_CCCTA_LAVTA!A:A,"LAVTA"))</f>
        <v>11</v>
      </c>
      <c r="O19" s="219">
        <f t="shared" ca="1" si="5"/>
        <v>20.417727272727273</v>
      </c>
    </row>
    <row r="20" spans="1:15" x14ac:dyDescent="0.25">
      <c r="A20" s="216" t="str">
        <f ca="1">IF('PR DATE'!A21=0,"",'PR DATE'!A21)</f>
        <v>FOWLER SENIOR TRANSIT LLC</v>
      </c>
      <c r="B20" s="217">
        <f ca="1">IF('PR DATE'!D21=0,"",'PR DATE'!D21)</f>
        <v>3503.8440000000001</v>
      </c>
      <c r="C20" s="218">
        <f ca="1">IF(SUMIFS(Hours_Working!M:M,Hours_Working!A:A,A20,Hours_Working!C:C,"CCCTA")=0,"",SUMIFS(Hours_Working!M:M,Hours_Working!A:A,A20,Hours_Working!C:C,"CCCTA"))</f>
        <v>106.42800000000001</v>
      </c>
      <c r="D20" s="219">
        <f t="shared" ca="1" si="6"/>
        <v>32.92220092456872</v>
      </c>
      <c r="E20" s="219">
        <f ca="1">IF('PR DATE'!E21=0,"",'PR DATE'!E21)</f>
        <v>506.30670000000003</v>
      </c>
      <c r="F20" s="218">
        <f ca="1">IF(SUMIF('Fares_Big Star Export'!A:A,A20,'Fares_Big Star Export'!W:W)=0,"",SUMIF('Fares_Big Star Export'!A:A,A20,'Fares_Big Star Export'!W:W))</f>
        <v>942.5</v>
      </c>
      <c r="G20" s="219">
        <f ca="1">IFERROR(E20/F20,"")</f>
        <v>0.53719543766578248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MADE EAZY LLC</v>
      </c>
      <c r="B21" s="217">
        <f ca="1">IF('PR DATE'!D22=0,"",'PR DATE'!D22)</f>
        <v>1809.194</v>
      </c>
      <c r="C21" s="218">
        <f ca="1">IF(SUMIFS(Hours_Working!M:M,Hours_Working!A:A,A21,Hours_Working!C:C,"CCCTA")=0,"",SUMIFS(Hours_Working!M:M,Hours_Working!A:A,A21,Hours_Working!C:C,"CCCTA"))</f>
        <v>62.385999999999996</v>
      </c>
      <c r="D21" s="219">
        <f t="shared" ca="1" si="6"/>
        <v>29</v>
      </c>
      <c r="E21" s="219">
        <f ca="1">IF('PR DATE'!E22=0,"",'PR DATE'!E22)</f>
        <v>269.95819999999998</v>
      </c>
      <c r="F21" s="218">
        <f ca="1">IF(SUMIF('Fares_Big Star Export'!A:A,A21,'Fares_Big Star Export'!W:W)=0,"",SUMIF('Fares_Big Star Export'!A:A,A21,'Fares_Big Star Export'!W:W))</f>
        <v>841</v>
      </c>
      <c r="G21" s="219">
        <f ca="1">IFERROR(E21/F21,"")</f>
        <v>0.3209966706302021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3298.7149999999997</v>
      </c>
      <c r="L22" s="218">
        <f ca="1">IF(SUMIFS(Hours_Working!M:M,Hours_Working!A:A,A22,Hours_Working!C:C,"LAVTA")=0,"",SUMIFS(Hours_Working!M:M,Hours_Working!A:A,A22,Hours_Working!C:C,"LAVTA"))</f>
        <v>94.249000000000009</v>
      </c>
      <c r="M22" s="219">
        <f t="shared" ca="1" si="7"/>
        <v>34.999999999999993</v>
      </c>
      <c r="N22" s="218">
        <f ca="1">IF(COUNTIFS(Fares_CCCTA_LAVTA!B:B,Review!J22,Fares_CCCTA_LAVTA!A:A,"LAVTA")="0","",COUNTIFS(Fares_CCCTA_LAVTA!B:B,Review!J22,Fares_CCCTA_LAVTA!A:A,"LAVTA"))</f>
        <v>179</v>
      </c>
      <c r="O22" s="219">
        <f t="shared" ca="1" si="5"/>
        <v>18.428575418994413</v>
      </c>
    </row>
    <row r="23" spans="1:15" x14ac:dyDescent="0.2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3918.3710000000001</v>
      </c>
      <c r="L23" s="218">
        <f ca="1">IF(SUMIFS(Hours_Working!M:M,Hours_Working!A:A,A23,Hours_Working!C:C,"LAVTA")=0,"",SUMIFS(Hours_Working!M:M,Hours_Working!A:A,A23,Hours_Working!C:C,"LAVTA"))</f>
        <v>111.38300000000001</v>
      </c>
      <c r="M23" s="219">
        <f t="shared" ca="1" si="7"/>
        <v>35.17925536212887</v>
      </c>
      <c r="N23" s="218">
        <f ca="1">IF(COUNTIFS(Fares_CCCTA_LAVTA!B:B,Review!J23,Fares_CCCTA_LAVTA!A:A,"LAVTA")="0","",COUNTIFS(Fares_CCCTA_LAVTA!B:B,Review!J23,Fares_CCCTA_LAVTA!A:A,"LAVTA"))</f>
        <v>122</v>
      </c>
      <c r="O23" s="219">
        <f t="shared" ca="1" si="5"/>
        <v>32.117795081967216</v>
      </c>
    </row>
    <row r="24" spans="1:15" x14ac:dyDescent="0.2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33662.623910000002</v>
      </c>
      <c r="L27" s="225">
        <f ca="1">SUM(L3:L26)</f>
        <v>882.46900000000005</v>
      </c>
      <c r="M27" s="226">
        <f t="shared" ca="1" si="7"/>
        <v>38.145956299881355</v>
      </c>
      <c r="N27" s="225">
        <f ca="1">SUM(N3:N26)</f>
        <v>1272</v>
      </c>
      <c r="O27" s="226">
        <f ca="1">IFERROR(K27/N27,"")</f>
        <v>26.464326973270442</v>
      </c>
    </row>
    <row r="28" spans="1:15" x14ac:dyDescent="0.25">
      <c r="A28" s="222"/>
    </row>
    <row r="29" spans="1:15" x14ac:dyDescent="0.25">
      <c r="A29" s="223" t="s">
        <v>160</v>
      </c>
      <c r="B29" s="224">
        <f ca="1">SUM(B5:B28)</f>
        <v>67334.558050000021</v>
      </c>
      <c r="C29" s="225">
        <f ca="1">SUM(C5:C28)</f>
        <v>2019.0620000000004</v>
      </c>
      <c r="D29" s="226">
        <f ca="1">IFERROR(B29/C29,"")</f>
        <v>33.34942564913807</v>
      </c>
      <c r="E29" s="224">
        <f t="shared" ref="E29:F29" ca="1" si="12">SUM(E5:E28)</f>
        <v>9333.186499999998</v>
      </c>
      <c r="F29" s="225">
        <f t="shared" ca="1" si="12"/>
        <v>27303.562500000036</v>
      </c>
      <c r="G29" s="226">
        <f ca="1">IFERROR(E29/F29,"")</f>
        <v>0.34183035638664316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topLeftCell="E1" zoomScale="110" zoomScaleNormal="110" workbookViewId="0">
      <pane ySplit="4" topLeftCell="A69" activePane="bottomLeft" state="frozen"/>
      <selection pane="bottomLeft" activeCell="G75" sqref="G75"/>
    </sheetView>
  </sheetViews>
  <sheetFormatPr defaultColWidth="9.140625" defaultRowHeight="15" x14ac:dyDescent="0.25"/>
  <cols>
    <col min="1" max="1" width="35.85546875" style="139" customWidth="1"/>
    <col min="2" max="2" width="8.85546875" style="140" hidden="1" customWidth="1"/>
    <col min="3" max="3" width="33.5703125" style="140" hidden="1" customWidth="1"/>
    <col min="4" max="5" width="13.425781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19614.802550000011</v>
      </c>
      <c r="E6" s="197" cm="1">
        <f t="array" aca="1" ref="E6:E24" ca="1">IFERROR(SUMIF(Fares_Big_Star_Export[PARTNER NAME],_xlfn.ANCHORARRAY($A6),Fares_Big_Star_Export[Gross Revenue One Seat]),0)</f>
        <v>2600.080899999999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150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8">
        <f ca="1">SUM(D6:I6)-SUM(J6:N6)</f>
        <v>21176.997630952388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3929.2104999999997</v>
      </c>
      <c r="E7" s="197">
        <f ca="1"/>
        <v>373.7770000000001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8">
        <f t="shared" ref="O7:O28" ca="1" si="0">SUM(D7:I7)-SUM(J7:N7)</f>
        <v>3997.589296666667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5658.6725000000006</v>
      </c>
      <c r="E8" s="197">
        <f ca="1"/>
        <v>892.89790000000028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8">
        <f t="shared" ca="1" si="0"/>
        <v>5607.1623000000009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3058.7649999999994</v>
      </c>
      <c r="E11" s="197">
        <f ca="1"/>
        <v>565.96259999999995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150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8">
        <f t="shared" ca="1" si="0"/>
        <v>2659.2307433333326</v>
      </c>
      <c r="R11" s="162"/>
    </row>
    <row r="12" spans="1:18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3302.0985000000001</v>
      </c>
      <c r="E13" s="197">
        <f ca="1"/>
        <v>450.48489999999975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8">
        <f t="shared" ca="1" si="0"/>
        <v>2908.3296650000002</v>
      </c>
      <c r="R13" s="162"/>
    </row>
    <row r="14" spans="1:18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7201.2159999999994</v>
      </c>
      <c r="E14" s="197">
        <f ca="1"/>
        <v>1180.9200000000003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70.720740175438721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8">
        <f t="shared" ca="1" si="0"/>
        <v>6966.606740175439</v>
      </c>
      <c r="P14" s="67"/>
      <c r="R14" s="162"/>
    </row>
    <row r="15" spans="1:18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2665.4875000000002</v>
      </c>
      <c r="E15" s="197">
        <f ca="1"/>
        <v>503.5567999999999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300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8">
        <f t="shared" ca="1" si="0"/>
        <v>2135.1241816666666</v>
      </c>
      <c r="R15" s="162"/>
    </row>
    <row r="16" spans="1:18" ht="15" customHeight="1" x14ac:dyDescent="0.2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3152.5660000000003</v>
      </c>
      <c r="E16" s="197">
        <f ca="1"/>
        <v>394.72840000000002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8">
        <f t="shared" ca="1" si="0"/>
        <v>2908.3076042105267</v>
      </c>
      <c r="R16" s="162"/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3129.4480000000003</v>
      </c>
      <c r="E17" s="197">
        <f ca="1"/>
        <v>277.96429999999998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8">
        <f t="shared" ca="1" si="0"/>
        <v>2811.5463063157899</v>
      </c>
      <c r="R17" s="162"/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4387.4210000000003</v>
      </c>
      <c r="E18" s="197">
        <f ca="1"/>
        <v>503.87809999999996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8">
        <f t="shared" ca="1" si="0"/>
        <v>4156.3753933333337</v>
      </c>
      <c r="R18" s="162"/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2956.1750000000002</v>
      </c>
      <c r="E19" s="197">
        <f ca="1"/>
        <v>400.5757000000001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8">
        <f t="shared" ca="1" si="0"/>
        <v>2590.6773666666672</v>
      </c>
      <c r="R19" s="162"/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2965.6575000000003</v>
      </c>
      <c r="E20" s="197">
        <f ca="1"/>
        <v>412.09500000000003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8">
        <f t="shared" ca="1" si="0"/>
        <v>2583.7506783333338</v>
      </c>
      <c r="R20" s="162"/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3503.8440000000001</v>
      </c>
      <c r="E21" s="197">
        <f ca="1"/>
        <v>506.30670000000003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150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8">
        <f t="shared" ca="1" si="0"/>
        <v>3094.1948966666669</v>
      </c>
      <c r="R21" s="162"/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1809.194</v>
      </c>
      <c r="E22" s="197">
        <f ca="1"/>
        <v>269.95819999999998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450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8">
        <f t="shared" ca="1" si="0"/>
        <v>1091.7331042105261</v>
      </c>
      <c r="R22" s="162"/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2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67334.558050000021</v>
      </c>
      <c r="E29" s="200">
        <f t="shared" ref="E29:N29" ca="1" si="1">SUM(E6:E28)</f>
        <v>9333.186499999998</v>
      </c>
      <c r="F29" s="200">
        <f t="shared" ca="1" si="1"/>
        <v>712.13135753132963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1200</v>
      </c>
      <c r="M29" s="200">
        <f ca="1">SUM(M6:M28)</f>
        <v>0</v>
      </c>
      <c r="N29" s="200">
        <f t="shared" ca="1" si="1"/>
        <v>4462.25</v>
      </c>
      <c r="O29" s="200">
        <f ca="1">SUM(O6:O28)</f>
        <v>64687.625907531336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785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14131.512910000001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5">
        <f ca="1">SUM(D57:I57)-SUM(J57:N57)</f>
        <v>13651.927425000002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2905.2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5">
        <f t="shared" ca="1" si="2"/>
        <v>1772.83771</v>
      </c>
    </row>
    <row r="61" spans="1:15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5924.8899999999994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5">
        <f t="shared" ca="1" si="2"/>
        <v>4515.943968333333</v>
      </c>
    </row>
    <row r="62" spans="1:15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2705.5349999999999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25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5">
        <f t="shared" ca="1" si="2"/>
        <v>2063.616235</v>
      </c>
    </row>
    <row r="64" spans="1:15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553.80500000000006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5">
        <f t="shared" ca="1" si="2"/>
        <v>550.82609833333345</v>
      </c>
    </row>
    <row r="66" spans="1:15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0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0</v>
      </c>
    </row>
    <row r="67" spans="1:15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224.595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226.73504</v>
      </c>
    </row>
    <row r="72" spans="1:15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3298.7149999999997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5">
        <f t="shared" ca="1" si="2"/>
        <v>2625.014283333333</v>
      </c>
    </row>
    <row r="75" spans="1:15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3918.3710000000001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5">
        <f t="shared" ca="1" si="2"/>
        <v>3252.3073283333333</v>
      </c>
    </row>
    <row r="76" spans="1:15" x14ac:dyDescent="0.2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33662.623910000002</v>
      </c>
      <c r="E78" s="203">
        <f t="shared" ref="E78:O78" si="4">SUM(E57:E76)</f>
        <v>0</v>
      </c>
      <c r="F78" s="203">
        <f ca="1">SUM(F57:F76)</f>
        <v>270.80417833333382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325</v>
      </c>
      <c r="M78" s="203">
        <f t="shared" ca="1" si="4"/>
        <v>500</v>
      </c>
      <c r="N78" s="203">
        <f t="shared" ca="1" si="4"/>
        <v>1082.5</v>
      </c>
      <c r="O78" s="203">
        <f t="shared" ca="1" si="4"/>
        <v>28659.208088333336</v>
      </c>
    </row>
    <row r="81" spans="1:15" s="207" customFormat="1" x14ac:dyDescent="0.25">
      <c r="A81" s="206"/>
      <c r="D81" s="208">
        <f ca="1">+D29+D78</f>
        <v>100997.18196000002</v>
      </c>
      <c r="E81" s="208">
        <f t="shared" ref="E81:O81" ca="1" si="5">+E29+E78</f>
        <v>9333.186499999998</v>
      </c>
      <c r="F81" s="208">
        <f t="shared" ca="1" si="5"/>
        <v>982.93553586466351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1525</v>
      </c>
      <c r="M81" s="208">
        <f t="shared" ca="1" si="5"/>
        <v>500</v>
      </c>
      <c r="N81" s="208">
        <f ca="1">+N29+N78</f>
        <v>5544.75</v>
      </c>
      <c r="O81" s="208">
        <f t="shared" ca="1" si="5"/>
        <v>93346.833995864668</v>
      </c>
    </row>
    <row r="87" spans="1:15" x14ac:dyDescent="0.2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1" t="str">
        <f>"WE: "&amp;TEXT('WEEK ENDING DATES'!$C$2,"MMM D")</f>
        <v>WE: Oct 13</v>
      </c>
      <c r="J1" s="232"/>
      <c r="K1" s="233" t="str">
        <f>"WE: "&amp;TEXT('WEEK ENDING DATES'!$C$3,"MMM D")</f>
        <v>WE: Oct 20</v>
      </c>
      <c r="L1" s="234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6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</v>
      </c>
      <c r="L5" s="120">
        <f>SUMIFS(Hours_Working[Gallon],Hours_Working[PARTNER],$B$9,Hours_Working[Week],2,Hours_Working[TYPE],$H5)</f>
        <v>53.940263157894734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39.791218947368463</v>
      </c>
      <c r="K7" s="185">
        <f>SUMIFS(Hours_Working[GallonUpdated],Hours_Working[Week],2,Hours_Working[PARTNER],$B9)*'PR DATE'!$D$36</f>
        <v>35.450619561403606</v>
      </c>
      <c r="M7" s="186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VAUGHN, DUSTIN</v>
      </c>
      <c r="E12" s="100" t="str">
        <v>220</v>
      </c>
      <c r="F12" s="13" t="str">
        <v>SEDAN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54">
        <v>29</v>
      </c>
      <c r="M12" s="95">
        <v>10.017000000000001</v>
      </c>
      <c r="N12" s="55">
        <v>290.49300000000005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MARZI, SAMI JAN</v>
      </c>
      <c r="E13" s="101" t="str">
        <v>204</v>
      </c>
      <c r="F13" s="18" t="str">
        <v>WAV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56">
        <v>32.5</v>
      </c>
      <c r="M13" s="96">
        <v>9.9169999999999998</v>
      </c>
      <c r="N13" s="57">
        <v>322.30250000000001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MARZI, SAMI JAN</v>
      </c>
      <c r="E14" s="101" t="str">
        <v>204</v>
      </c>
      <c r="F14" s="18" t="str">
        <v>WAV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56">
        <v>32.5</v>
      </c>
      <c r="M14" s="96">
        <v>10.067</v>
      </c>
      <c r="N14" s="57">
        <v>327.17750000000001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FUENTES, PEDRO</v>
      </c>
      <c r="E15" s="101" t="str">
        <v>220</v>
      </c>
      <c r="F15" s="18" t="str">
        <v>SEDAN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56">
        <v>29</v>
      </c>
      <c r="M15" s="96">
        <v>10.217000000000001</v>
      </c>
      <c r="N15" s="57">
        <v>296.29300000000001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VAUGHN, DUSTIN</v>
      </c>
      <c r="E18" s="101" t="str">
        <v>220</v>
      </c>
      <c r="F18" s="18" t="str">
        <v>SEDAN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56">
        <v>29</v>
      </c>
      <c r="M18" s="96">
        <v>10.050000000000001</v>
      </c>
      <c r="N18" s="57">
        <v>291.45000000000005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MARZI, SAMI JAN</v>
      </c>
      <c r="E19" s="101" t="str">
        <v>204</v>
      </c>
      <c r="F19" s="18" t="str">
        <v>WAV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56">
        <v>32.5</v>
      </c>
      <c r="M19" s="96">
        <v>10.167</v>
      </c>
      <c r="N19" s="57">
        <v>330.42750000000001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VAUGHN, DUSTIN</v>
      </c>
      <c r="E24" s="101" t="str">
        <v>220</v>
      </c>
      <c r="F24" s="18" t="str">
        <v>SEDAN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56">
        <v>29</v>
      </c>
      <c r="M24" s="96">
        <v>9.6170000000000009</v>
      </c>
      <c r="N24" s="57">
        <v>278.89300000000003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MARZI, SAMI JAN</v>
      </c>
      <c r="E25" s="101" t="str">
        <v>204</v>
      </c>
      <c r="F25" s="18" t="str">
        <v>WAV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56">
        <v>32.5</v>
      </c>
      <c r="M25" s="96">
        <v>10</v>
      </c>
      <c r="N25" s="57">
        <v>325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CCCTA</v>
      </c>
      <c r="D27" s="16" t="str">
        <v>VAUGHN, DUSTIN</v>
      </c>
      <c r="E27" s="101" t="str">
        <v>220</v>
      </c>
      <c r="F27" s="18" t="str">
        <v>SEDAN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56">
        <v>29</v>
      </c>
      <c r="M27" s="96">
        <v>9.9830000000000005</v>
      </c>
      <c r="N27" s="57">
        <v>289.50700000000001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LAVTA</v>
      </c>
      <c r="D28" s="16" t="str">
        <v>MARZI, SAMI JAN</v>
      </c>
      <c r="E28" s="101" t="str">
        <v>204 LAVTA</v>
      </c>
      <c r="F28" s="18" t="str">
        <v>WAV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56">
        <v>35</v>
      </c>
      <c r="M28" s="96">
        <v>3.9830000000000001</v>
      </c>
      <c r="N28" s="57">
        <v>139.405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VAUGHN, DUSTIN</v>
      </c>
      <c r="E31" s="101" t="str">
        <v>220</v>
      </c>
      <c r="F31" s="18" t="str">
        <v>SEDAN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56">
        <v>29</v>
      </c>
      <c r="M31" s="96">
        <v>10.782999999999999</v>
      </c>
      <c r="N31" s="57">
        <v>312.70699999999999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MARZI, SAMI JAN</v>
      </c>
      <c r="E32" s="101" t="str">
        <v>204</v>
      </c>
      <c r="F32" s="18" t="str">
        <v>WAV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56">
        <v>32.5</v>
      </c>
      <c r="M32" s="96">
        <v>10.200000000000001</v>
      </c>
      <c r="N32" s="57">
        <v>331.50000000000006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9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>
        <v>3302.0985000000001</v>
      </c>
    </row>
    <row r="5" spans="1:2" x14ac:dyDescent="0.25">
      <c r="A5" s="27" t="s">
        <v>181</v>
      </c>
      <c r="B5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tabSelected="1" workbookViewId="0">
      <selection activeCell="B1" sqref="B1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7" bestFit="1" customWidth="1"/>
    <col min="4" max="4" width="20.42578125" bestFit="1" customWidth="1"/>
    <col min="5" max="5" width="10.140625" bestFit="1" customWidth="1"/>
    <col min="6" max="6" width="8" bestFit="1" customWidth="1"/>
    <col min="7" max="7" width="5.85546875" bestFit="1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863</v>
      </c>
      <c r="E2" t="s">
        <v>292</v>
      </c>
      <c r="F2" t="s">
        <v>5</v>
      </c>
      <c r="G2">
        <v>8</v>
      </c>
      <c r="H2" s="32">
        <v>8.75</v>
      </c>
      <c r="I2">
        <v>0.16700000000000001</v>
      </c>
      <c r="J2">
        <v>0.5</v>
      </c>
      <c r="K2">
        <v>210.36199999999999</v>
      </c>
      <c r="L2">
        <v>36.770000000000003</v>
      </c>
      <c r="M2">
        <v>8.25</v>
      </c>
      <c r="N2">
        <v>303.35250000000002</v>
      </c>
      <c r="O2">
        <v>12</v>
      </c>
      <c r="P2">
        <v>17.530166666666666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17.530166666666666</v>
      </c>
    </row>
    <row r="3" spans="1:19" x14ac:dyDescent="0.25">
      <c r="A3" t="s">
        <v>606</v>
      </c>
      <c r="B3" s="2">
        <v>45572</v>
      </c>
      <c r="C3" t="s">
        <v>15</v>
      </c>
      <c r="D3" t="s">
        <v>586</v>
      </c>
      <c r="E3" t="s">
        <v>587</v>
      </c>
      <c r="F3" t="s">
        <v>5</v>
      </c>
      <c r="G3">
        <v>6</v>
      </c>
      <c r="H3" s="32">
        <v>10</v>
      </c>
      <c r="I3">
        <v>0.36699999999999999</v>
      </c>
      <c r="J3">
        <v>0.5</v>
      </c>
      <c r="K3">
        <v>175.959</v>
      </c>
      <c r="L3">
        <v>32.5</v>
      </c>
      <c r="M3">
        <v>9.463000000000001</v>
      </c>
      <c r="N3">
        <v>307.54750000000001</v>
      </c>
      <c r="O3">
        <v>12</v>
      </c>
      <c r="P3">
        <v>14.66325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14.66325</v>
      </c>
    </row>
    <row r="4" spans="1:19" x14ac:dyDescent="0.25">
      <c r="A4" t="s">
        <v>60</v>
      </c>
      <c r="B4" s="2">
        <v>45572</v>
      </c>
      <c r="C4" t="s">
        <v>15</v>
      </c>
      <c r="D4" t="s">
        <v>584</v>
      </c>
      <c r="E4" t="s">
        <v>23</v>
      </c>
      <c r="F4" t="s">
        <v>5</v>
      </c>
      <c r="G4">
        <v>9</v>
      </c>
      <c r="H4" s="32">
        <v>11.083</v>
      </c>
      <c r="I4">
        <v>0.15</v>
      </c>
      <c r="J4">
        <v>0.5</v>
      </c>
      <c r="K4">
        <v>230.07599999999999</v>
      </c>
      <c r="L4">
        <v>32.5</v>
      </c>
      <c r="M4">
        <v>10.583</v>
      </c>
      <c r="N4">
        <v>343.94749999999999</v>
      </c>
      <c r="O4">
        <v>12</v>
      </c>
      <c r="P4">
        <v>19.172999999999998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19.172999999999998</v>
      </c>
    </row>
    <row r="5" spans="1:19" x14ac:dyDescent="0.25">
      <c r="A5" t="s">
        <v>395</v>
      </c>
      <c r="B5" s="2">
        <v>45572</v>
      </c>
      <c r="C5" t="s">
        <v>15</v>
      </c>
      <c r="D5" t="s">
        <v>701</v>
      </c>
      <c r="E5" t="s">
        <v>38</v>
      </c>
      <c r="F5" t="s">
        <v>26</v>
      </c>
      <c r="G5">
        <v>11</v>
      </c>
      <c r="H5" s="32">
        <v>10.55</v>
      </c>
      <c r="I5">
        <v>0</v>
      </c>
      <c r="J5">
        <v>0.53300000000000003</v>
      </c>
      <c r="K5">
        <v>221.09899999999999</v>
      </c>
      <c r="L5">
        <v>29</v>
      </c>
      <c r="M5">
        <v>10.017000000000001</v>
      </c>
      <c r="N5">
        <v>290.49300000000005</v>
      </c>
      <c r="O5">
        <v>19</v>
      </c>
      <c r="P5">
        <v>11.63678947368421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11.63678947368421</v>
      </c>
    </row>
    <row r="6" spans="1:19" x14ac:dyDescent="0.25">
      <c r="A6" t="s">
        <v>55</v>
      </c>
      <c r="B6" s="2">
        <v>45572</v>
      </c>
      <c r="C6" t="s">
        <v>15</v>
      </c>
      <c r="D6" t="s">
        <v>309</v>
      </c>
      <c r="E6" t="s">
        <v>18</v>
      </c>
      <c r="F6" t="s">
        <v>19</v>
      </c>
      <c r="G6">
        <v>8</v>
      </c>
      <c r="H6" s="32">
        <v>8.4329999999999998</v>
      </c>
      <c r="I6">
        <v>0.33300000000000002</v>
      </c>
      <c r="J6">
        <v>0.5</v>
      </c>
      <c r="K6">
        <v>113.05800000000001</v>
      </c>
      <c r="L6">
        <v>42.02</v>
      </c>
      <c r="M6">
        <v>7.93</v>
      </c>
      <c r="N6">
        <v>333.21860000000004</v>
      </c>
      <c r="O6">
        <v>7</v>
      </c>
      <c r="P6">
        <v>16.151142857142858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16.151142857142858</v>
      </c>
    </row>
    <row r="7" spans="1:19" x14ac:dyDescent="0.25">
      <c r="A7" t="s">
        <v>449</v>
      </c>
      <c r="B7" s="2">
        <v>45572</v>
      </c>
      <c r="C7" t="s">
        <v>15</v>
      </c>
      <c r="D7" t="s">
        <v>418</v>
      </c>
      <c r="E7" t="s">
        <v>355</v>
      </c>
      <c r="F7" t="s">
        <v>5</v>
      </c>
      <c r="G7">
        <v>7</v>
      </c>
      <c r="H7" s="32">
        <v>10.132999999999999</v>
      </c>
      <c r="I7">
        <v>0.35</v>
      </c>
      <c r="J7">
        <v>0.51700000000000002</v>
      </c>
      <c r="K7">
        <v>211.75200000000001</v>
      </c>
      <c r="L7">
        <v>32.5</v>
      </c>
      <c r="M7">
        <v>9.5960000000000001</v>
      </c>
      <c r="N7">
        <v>311.87</v>
      </c>
      <c r="O7">
        <v>12</v>
      </c>
      <c r="P7">
        <v>17.646000000000001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17.646000000000001</v>
      </c>
    </row>
    <row r="8" spans="1:19" x14ac:dyDescent="0.25">
      <c r="A8" t="s">
        <v>435</v>
      </c>
      <c r="B8" s="2">
        <v>45572</v>
      </c>
      <c r="C8" t="s">
        <v>15</v>
      </c>
      <c r="D8" t="s">
        <v>401</v>
      </c>
      <c r="E8" t="s">
        <v>27</v>
      </c>
      <c r="F8" t="s">
        <v>26</v>
      </c>
      <c r="G8">
        <v>11</v>
      </c>
      <c r="H8" s="32">
        <v>10.067</v>
      </c>
      <c r="I8">
        <v>0.33300000000000002</v>
      </c>
      <c r="J8">
        <v>0.48299999999999998</v>
      </c>
      <c r="K8">
        <v>130.81100000000001</v>
      </c>
      <c r="L8">
        <v>29</v>
      </c>
      <c r="M8">
        <v>9.5809999999999995</v>
      </c>
      <c r="N8">
        <v>277.84899999999999</v>
      </c>
      <c r="O8">
        <v>19</v>
      </c>
      <c r="P8">
        <v>6.8847894736842106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6.8847894736842106</v>
      </c>
    </row>
    <row r="9" spans="1:19" x14ac:dyDescent="0.25">
      <c r="A9" t="s">
        <v>476</v>
      </c>
      <c r="B9" s="2">
        <v>45572</v>
      </c>
      <c r="C9" t="s">
        <v>15</v>
      </c>
      <c r="D9" t="s">
        <v>502</v>
      </c>
      <c r="E9" t="s">
        <v>28</v>
      </c>
      <c r="F9" t="s">
        <v>5</v>
      </c>
      <c r="G9">
        <v>2</v>
      </c>
      <c r="H9" s="32">
        <v>3.25</v>
      </c>
      <c r="I9">
        <v>0</v>
      </c>
      <c r="J9">
        <v>0</v>
      </c>
      <c r="K9">
        <v>68.004999999999995</v>
      </c>
      <c r="L9">
        <v>32.5</v>
      </c>
      <c r="M9">
        <v>3.25</v>
      </c>
      <c r="N9">
        <v>105.625</v>
      </c>
      <c r="O9">
        <v>12</v>
      </c>
      <c r="P9">
        <v>5.6670833333333333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5.6670833333333333</v>
      </c>
    </row>
    <row r="10" spans="1:19" x14ac:dyDescent="0.25">
      <c r="A10" t="s">
        <v>409</v>
      </c>
      <c r="B10" s="2">
        <v>45572</v>
      </c>
      <c r="C10" t="s">
        <v>15</v>
      </c>
      <c r="D10" t="s">
        <v>388</v>
      </c>
      <c r="E10" t="s">
        <v>213</v>
      </c>
      <c r="F10" t="s">
        <v>26</v>
      </c>
      <c r="G10">
        <v>10</v>
      </c>
      <c r="H10" s="32">
        <v>10</v>
      </c>
      <c r="I10">
        <v>0.16700000000000001</v>
      </c>
      <c r="J10">
        <v>0.51700000000000002</v>
      </c>
      <c r="K10">
        <v>0</v>
      </c>
      <c r="L10">
        <v>29</v>
      </c>
      <c r="M10">
        <v>9.4830000000000005</v>
      </c>
      <c r="N10">
        <v>275.00700000000001</v>
      </c>
      <c r="O10">
        <v>19</v>
      </c>
      <c r="P10">
        <v>0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0</v>
      </c>
    </row>
    <row r="11" spans="1:19" x14ac:dyDescent="0.25">
      <c r="A11" t="s">
        <v>56</v>
      </c>
      <c r="B11" s="2">
        <v>45572</v>
      </c>
      <c r="C11" t="s">
        <v>15</v>
      </c>
      <c r="D11" t="s">
        <v>287</v>
      </c>
      <c r="E11" t="s">
        <v>346</v>
      </c>
      <c r="F11" t="s">
        <v>5</v>
      </c>
      <c r="G11">
        <v>5</v>
      </c>
      <c r="H11" s="32">
        <v>8.5169999999999995</v>
      </c>
      <c r="I11">
        <v>0</v>
      </c>
      <c r="J11">
        <v>0.5</v>
      </c>
      <c r="K11">
        <v>243.506</v>
      </c>
      <c r="L11">
        <v>32.5</v>
      </c>
      <c r="M11">
        <v>8.0169999999999995</v>
      </c>
      <c r="N11">
        <v>260.55250000000001</v>
      </c>
      <c r="O11">
        <v>12</v>
      </c>
      <c r="P11">
        <v>20.292166666666667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20.292166666666667</v>
      </c>
    </row>
    <row r="12" spans="1:19" x14ac:dyDescent="0.25">
      <c r="A12" t="s">
        <v>56</v>
      </c>
      <c r="B12" s="2">
        <v>45572</v>
      </c>
      <c r="C12" t="s">
        <v>15</v>
      </c>
      <c r="D12" t="s">
        <v>286</v>
      </c>
      <c r="E12" t="s">
        <v>347</v>
      </c>
      <c r="F12" t="s">
        <v>5</v>
      </c>
      <c r="G12">
        <v>9</v>
      </c>
      <c r="H12" s="32">
        <v>10.067</v>
      </c>
      <c r="I12">
        <v>0</v>
      </c>
      <c r="J12">
        <v>0.5</v>
      </c>
      <c r="K12">
        <v>233.12700000000001</v>
      </c>
      <c r="L12">
        <v>32.5</v>
      </c>
      <c r="M12">
        <v>9.5670000000000002</v>
      </c>
      <c r="N12">
        <v>310.92750000000001</v>
      </c>
      <c r="O12">
        <v>12</v>
      </c>
      <c r="P12">
        <v>19.427250000000001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19.427250000000001</v>
      </c>
    </row>
    <row r="13" spans="1:19" x14ac:dyDescent="0.25">
      <c r="A13" t="s">
        <v>55</v>
      </c>
      <c r="B13" s="2">
        <v>45572</v>
      </c>
      <c r="C13" t="s">
        <v>15</v>
      </c>
      <c r="D13" t="s">
        <v>379</v>
      </c>
      <c r="E13" t="s">
        <v>22</v>
      </c>
      <c r="F13" t="s">
        <v>5</v>
      </c>
      <c r="G13">
        <v>13</v>
      </c>
      <c r="H13" s="32">
        <v>8.9499999999999993</v>
      </c>
      <c r="I13">
        <v>0.25</v>
      </c>
      <c r="J13">
        <v>0.51700000000000002</v>
      </c>
      <c r="K13">
        <v>153.81700000000001</v>
      </c>
      <c r="L13">
        <v>36.770000000000003</v>
      </c>
      <c r="M13">
        <v>8.4329999999999998</v>
      </c>
      <c r="N13">
        <v>310.08141000000001</v>
      </c>
      <c r="O13">
        <v>12</v>
      </c>
      <c r="P13">
        <v>12.818083333333334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12.818083333333334</v>
      </c>
    </row>
    <row r="14" spans="1:19" x14ac:dyDescent="0.25">
      <c r="A14" t="s">
        <v>55</v>
      </c>
      <c r="B14" s="2">
        <v>45572</v>
      </c>
      <c r="C14" t="s">
        <v>15</v>
      </c>
      <c r="D14" t="s">
        <v>479</v>
      </c>
      <c r="E14" t="s">
        <v>588</v>
      </c>
      <c r="F14" t="s">
        <v>5</v>
      </c>
      <c r="G14">
        <v>6</v>
      </c>
      <c r="H14" s="32">
        <v>9.0169999999999995</v>
      </c>
      <c r="I14">
        <v>0.217</v>
      </c>
      <c r="J14">
        <v>0.5</v>
      </c>
      <c r="K14">
        <v>187.92</v>
      </c>
      <c r="L14">
        <v>36.770000000000003</v>
      </c>
      <c r="M14">
        <v>8.5169999999999995</v>
      </c>
      <c r="N14">
        <v>313.17009000000002</v>
      </c>
      <c r="O14">
        <v>12</v>
      </c>
      <c r="P14">
        <v>15.659999999999998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15.659999999999998</v>
      </c>
    </row>
    <row r="15" spans="1:19" x14ac:dyDescent="0.25">
      <c r="A15" t="s">
        <v>55</v>
      </c>
      <c r="B15" s="2">
        <v>45572</v>
      </c>
      <c r="C15" t="s">
        <v>15</v>
      </c>
      <c r="D15" t="s">
        <v>585</v>
      </c>
      <c r="E15" t="s">
        <v>21</v>
      </c>
      <c r="F15" t="s">
        <v>5</v>
      </c>
      <c r="G15">
        <v>7</v>
      </c>
      <c r="H15" s="32">
        <v>9.2669999999999995</v>
      </c>
      <c r="I15">
        <v>0.35</v>
      </c>
      <c r="J15">
        <v>0.35</v>
      </c>
      <c r="K15">
        <v>190.113</v>
      </c>
      <c r="L15">
        <v>36.770000000000003</v>
      </c>
      <c r="M15">
        <v>8.8970000000000002</v>
      </c>
      <c r="N15">
        <v>327.14269000000002</v>
      </c>
      <c r="O15">
        <v>12</v>
      </c>
      <c r="P15">
        <v>15.842750000000001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15.842750000000001</v>
      </c>
    </row>
    <row r="16" spans="1:19" x14ac:dyDescent="0.25">
      <c r="A16" t="s">
        <v>395</v>
      </c>
      <c r="B16" s="2">
        <v>45572</v>
      </c>
      <c r="C16" t="s">
        <v>15</v>
      </c>
      <c r="D16" t="s">
        <v>649</v>
      </c>
      <c r="E16" t="s">
        <v>40</v>
      </c>
      <c r="F16" t="s">
        <v>5</v>
      </c>
      <c r="G16">
        <v>8</v>
      </c>
      <c r="H16" s="32">
        <v>10.417</v>
      </c>
      <c r="I16">
        <v>0</v>
      </c>
      <c r="J16">
        <v>0.5</v>
      </c>
      <c r="K16">
        <v>171.67099999999999</v>
      </c>
      <c r="L16">
        <v>32.5</v>
      </c>
      <c r="M16">
        <v>9.9169999999999998</v>
      </c>
      <c r="N16">
        <v>322.30250000000001</v>
      </c>
      <c r="O16">
        <v>12</v>
      </c>
      <c r="P16">
        <v>14.305916666666667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14.305916666666667</v>
      </c>
    </row>
    <row r="17" spans="1:19" x14ac:dyDescent="0.25">
      <c r="A17" t="s">
        <v>55</v>
      </c>
      <c r="B17" s="2">
        <v>45572</v>
      </c>
      <c r="C17" t="s">
        <v>15</v>
      </c>
      <c r="D17" t="s">
        <v>478</v>
      </c>
      <c r="E17" t="s">
        <v>20</v>
      </c>
      <c r="F17" t="s">
        <v>5</v>
      </c>
      <c r="G17">
        <v>8</v>
      </c>
      <c r="H17" s="32">
        <v>8.4</v>
      </c>
      <c r="I17">
        <v>0.317</v>
      </c>
      <c r="J17">
        <v>0.5</v>
      </c>
      <c r="K17">
        <v>154.09100000000001</v>
      </c>
      <c r="L17">
        <v>36.770000000000003</v>
      </c>
      <c r="M17">
        <v>7.9</v>
      </c>
      <c r="N17">
        <v>290.48300000000006</v>
      </c>
      <c r="O17">
        <v>12</v>
      </c>
      <c r="P17">
        <v>12.840916666666667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12.840916666666667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55</v>
      </c>
      <c r="B27" s="2">
        <v>45573</v>
      </c>
      <c r="C27" t="s">
        <v>15</v>
      </c>
      <c r="D27" t="s">
        <v>309</v>
      </c>
      <c r="E27" t="s">
        <v>18</v>
      </c>
      <c r="F27" t="s">
        <v>19</v>
      </c>
      <c r="G27">
        <v>4</v>
      </c>
      <c r="H27" s="32">
        <v>8.7829999999999995</v>
      </c>
      <c r="I27">
        <v>0.45</v>
      </c>
      <c r="J27">
        <v>0.53300000000000003</v>
      </c>
      <c r="K27">
        <v>147.036</v>
      </c>
      <c r="L27">
        <v>42.02</v>
      </c>
      <c r="M27">
        <v>8.129999999999999</v>
      </c>
      <c r="N27">
        <v>341.62259999999998</v>
      </c>
      <c r="O27">
        <v>7</v>
      </c>
      <c r="P27">
        <v>21.005142857142857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21.005142857142857</v>
      </c>
    </row>
    <row r="28" spans="1:19" x14ac:dyDescent="0.25">
      <c r="A28" t="s">
        <v>449</v>
      </c>
      <c r="B28" s="2">
        <v>45573</v>
      </c>
      <c r="C28" t="s">
        <v>15</v>
      </c>
      <c r="D28" t="s">
        <v>418</v>
      </c>
      <c r="E28" t="s">
        <v>355</v>
      </c>
      <c r="F28" t="s">
        <v>5</v>
      </c>
      <c r="G28">
        <v>9</v>
      </c>
      <c r="H28" s="32">
        <v>10.183</v>
      </c>
      <c r="I28">
        <v>0.4</v>
      </c>
      <c r="J28">
        <v>0.5</v>
      </c>
      <c r="K28">
        <v>176.43</v>
      </c>
      <c r="L28">
        <v>32.5</v>
      </c>
      <c r="M28">
        <v>9.6129999999999995</v>
      </c>
      <c r="N28">
        <v>312.42250000000001</v>
      </c>
      <c r="O28">
        <v>12</v>
      </c>
      <c r="P28">
        <v>14.702500000000001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14.702500000000001</v>
      </c>
    </row>
    <row r="29" spans="1:19" x14ac:dyDescent="0.25">
      <c r="A29" t="s">
        <v>56</v>
      </c>
      <c r="B29" s="2">
        <v>45573</v>
      </c>
      <c r="C29" t="s">
        <v>15</v>
      </c>
      <c r="D29" t="s">
        <v>287</v>
      </c>
      <c r="E29" t="s">
        <v>346</v>
      </c>
      <c r="F29" t="s">
        <v>5</v>
      </c>
      <c r="G29">
        <v>8</v>
      </c>
      <c r="H29" s="32">
        <v>8.3330000000000002</v>
      </c>
      <c r="I29">
        <v>0</v>
      </c>
      <c r="J29">
        <v>0</v>
      </c>
      <c r="K29">
        <v>159.917</v>
      </c>
      <c r="L29">
        <v>32.5</v>
      </c>
      <c r="M29">
        <v>8.3330000000000002</v>
      </c>
      <c r="N29">
        <v>270.82249999999999</v>
      </c>
      <c r="O29">
        <v>12</v>
      </c>
      <c r="P29">
        <v>13.326416666666667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13.326416666666667</v>
      </c>
    </row>
    <row r="30" spans="1:19" x14ac:dyDescent="0.25">
      <c r="A30" t="s">
        <v>435</v>
      </c>
      <c r="B30" s="2">
        <v>45573</v>
      </c>
      <c r="C30" t="s">
        <v>15</v>
      </c>
      <c r="D30" t="s">
        <v>401</v>
      </c>
      <c r="E30" t="s">
        <v>27</v>
      </c>
      <c r="F30" t="s">
        <v>26</v>
      </c>
      <c r="G30">
        <v>11</v>
      </c>
      <c r="H30" s="32">
        <v>10</v>
      </c>
      <c r="I30">
        <v>0.3</v>
      </c>
      <c r="J30">
        <v>0.51700000000000002</v>
      </c>
      <c r="K30">
        <v>132.72</v>
      </c>
      <c r="L30">
        <v>29</v>
      </c>
      <c r="M30">
        <v>9.4830000000000005</v>
      </c>
      <c r="N30">
        <v>275.00700000000001</v>
      </c>
      <c r="O30">
        <v>19</v>
      </c>
      <c r="P30">
        <v>6.9852631578947371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6.9852631578947371</v>
      </c>
    </row>
    <row r="31" spans="1:19" x14ac:dyDescent="0.25">
      <c r="A31" t="s">
        <v>55</v>
      </c>
      <c r="B31" s="2">
        <v>45573</v>
      </c>
      <c r="C31" t="s">
        <v>15</v>
      </c>
      <c r="D31" t="s">
        <v>585</v>
      </c>
      <c r="E31" t="s">
        <v>21</v>
      </c>
      <c r="F31" t="s">
        <v>5</v>
      </c>
      <c r="G31">
        <v>7</v>
      </c>
      <c r="H31" s="32">
        <v>9.65</v>
      </c>
      <c r="I31">
        <v>0.16700000000000001</v>
      </c>
      <c r="J31">
        <v>0.5</v>
      </c>
      <c r="K31">
        <v>170.977</v>
      </c>
      <c r="L31">
        <v>36.770000000000003</v>
      </c>
      <c r="M31">
        <v>9.15</v>
      </c>
      <c r="N31">
        <v>336.44550000000004</v>
      </c>
      <c r="O31">
        <v>12</v>
      </c>
      <c r="P31">
        <v>14.248083333333334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14.248083333333334</v>
      </c>
    </row>
    <row r="32" spans="1:19" x14ac:dyDescent="0.25">
      <c r="A32" t="s">
        <v>55</v>
      </c>
      <c r="B32" s="2">
        <v>45573</v>
      </c>
      <c r="C32" t="s">
        <v>15</v>
      </c>
      <c r="D32" t="s">
        <v>379</v>
      </c>
      <c r="E32" t="s">
        <v>22</v>
      </c>
      <c r="F32" t="s">
        <v>5</v>
      </c>
      <c r="G32">
        <v>8</v>
      </c>
      <c r="H32" s="32">
        <v>8.9670000000000005</v>
      </c>
      <c r="I32">
        <v>0.26700000000000002</v>
      </c>
      <c r="J32">
        <v>0.53300000000000003</v>
      </c>
      <c r="K32">
        <v>0</v>
      </c>
      <c r="L32">
        <v>36.770000000000003</v>
      </c>
      <c r="M32">
        <v>8.4340000000000011</v>
      </c>
      <c r="N32">
        <v>310.11818000000005</v>
      </c>
      <c r="O32">
        <v>12</v>
      </c>
      <c r="P32">
        <v>0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0</v>
      </c>
    </row>
    <row r="33" spans="1:19" x14ac:dyDescent="0.25">
      <c r="A33" t="s">
        <v>395</v>
      </c>
      <c r="B33" s="2">
        <v>45573</v>
      </c>
      <c r="C33" t="s">
        <v>15</v>
      </c>
      <c r="D33" t="s">
        <v>649</v>
      </c>
      <c r="E33" t="s">
        <v>40</v>
      </c>
      <c r="F33" t="s">
        <v>5</v>
      </c>
      <c r="G33">
        <v>6</v>
      </c>
      <c r="H33" s="32">
        <v>10.516999999999999</v>
      </c>
      <c r="I33">
        <v>0</v>
      </c>
      <c r="J33">
        <v>0.45</v>
      </c>
      <c r="K33">
        <v>225.9</v>
      </c>
      <c r="L33">
        <v>32.5</v>
      </c>
      <c r="M33">
        <v>10.067</v>
      </c>
      <c r="N33">
        <v>327.17750000000001</v>
      </c>
      <c r="O33">
        <v>12</v>
      </c>
      <c r="P33">
        <v>18.824999999999999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18.824999999999999</v>
      </c>
    </row>
    <row r="34" spans="1:19" x14ac:dyDescent="0.25">
      <c r="A34" t="s">
        <v>56</v>
      </c>
      <c r="B34" s="2">
        <v>45573</v>
      </c>
      <c r="C34" t="s">
        <v>15</v>
      </c>
      <c r="D34" t="s">
        <v>286</v>
      </c>
      <c r="E34" t="s">
        <v>347</v>
      </c>
      <c r="F34" t="s">
        <v>5</v>
      </c>
      <c r="G34">
        <v>8</v>
      </c>
      <c r="H34" s="32">
        <v>9.6</v>
      </c>
      <c r="I34">
        <v>0</v>
      </c>
      <c r="J34">
        <v>0.51700000000000002</v>
      </c>
      <c r="K34">
        <v>233.43600000000001</v>
      </c>
      <c r="L34">
        <v>32.5</v>
      </c>
      <c r="M34">
        <v>9.0830000000000002</v>
      </c>
      <c r="N34">
        <v>295.19749999999999</v>
      </c>
      <c r="O34">
        <v>12</v>
      </c>
      <c r="P34">
        <v>19.452999999999999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19.452999999999999</v>
      </c>
    </row>
    <row r="35" spans="1:19" x14ac:dyDescent="0.25">
      <c r="A35" t="s">
        <v>395</v>
      </c>
      <c r="B35" s="2">
        <v>45573</v>
      </c>
      <c r="C35" t="s">
        <v>15</v>
      </c>
      <c r="D35" t="s">
        <v>369</v>
      </c>
      <c r="E35" t="s">
        <v>38</v>
      </c>
      <c r="F35" t="s">
        <v>26</v>
      </c>
      <c r="G35">
        <v>13</v>
      </c>
      <c r="H35" s="32">
        <v>10.717000000000001</v>
      </c>
      <c r="I35">
        <v>0</v>
      </c>
      <c r="J35">
        <v>0.5</v>
      </c>
      <c r="K35">
        <v>261.02300000000002</v>
      </c>
      <c r="L35">
        <v>29</v>
      </c>
      <c r="M35">
        <v>10.217000000000001</v>
      </c>
      <c r="N35">
        <v>296.29300000000001</v>
      </c>
      <c r="O35">
        <v>19</v>
      </c>
      <c r="P35">
        <v>13.738052631578949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13.738052631578949</v>
      </c>
    </row>
    <row r="36" spans="1:19" x14ac:dyDescent="0.25">
      <c r="A36" t="s">
        <v>60</v>
      </c>
      <c r="B36" s="2">
        <v>45573</v>
      </c>
      <c r="C36" t="s">
        <v>15</v>
      </c>
      <c r="D36" t="s">
        <v>584</v>
      </c>
      <c r="E36" t="s">
        <v>23</v>
      </c>
      <c r="F36" t="s">
        <v>5</v>
      </c>
      <c r="G36">
        <v>12</v>
      </c>
      <c r="H36" s="32">
        <v>10.167</v>
      </c>
      <c r="I36">
        <v>0.11700000000000001</v>
      </c>
      <c r="J36">
        <v>0.73299999999999998</v>
      </c>
      <c r="K36">
        <v>181.76599999999999</v>
      </c>
      <c r="L36">
        <v>32.5</v>
      </c>
      <c r="M36">
        <v>9.4339999999999993</v>
      </c>
      <c r="N36">
        <v>306.60499999999996</v>
      </c>
      <c r="O36">
        <v>12</v>
      </c>
      <c r="P36">
        <v>15.147166666666665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15.147166666666665</v>
      </c>
    </row>
    <row r="37" spans="1:19" x14ac:dyDescent="0.25">
      <c r="A37" t="s">
        <v>55</v>
      </c>
      <c r="B37" s="2">
        <v>45573</v>
      </c>
      <c r="C37" t="s">
        <v>15</v>
      </c>
      <c r="D37" t="s">
        <v>478</v>
      </c>
      <c r="E37" t="s">
        <v>20</v>
      </c>
      <c r="F37" t="s">
        <v>5</v>
      </c>
      <c r="G37">
        <v>11</v>
      </c>
      <c r="H37" s="32">
        <v>8.5670000000000002</v>
      </c>
      <c r="I37">
        <v>0.16700000000000001</v>
      </c>
      <c r="J37">
        <v>0.4</v>
      </c>
      <c r="K37">
        <v>180.67599999999999</v>
      </c>
      <c r="L37">
        <v>36.770000000000003</v>
      </c>
      <c r="M37">
        <v>8.1669999999999998</v>
      </c>
      <c r="N37">
        <v>300.30059</v>
      </c>
      <c r="O37">
        <v>12</v>
      </c>
      <c r="P37">
        <v>15.056333333333333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15.056333333333333</v>
      </c>
    </row>
    <row r="38" spans="1:19" x14ac:dyDescent="0.25">
      <c r="A38" t="s">
        <v>55</v>
      </c>
      <c r="B38" s="2">
        <v>45573</v>
      </c>
      <c r="C38" t="s">
        <v>15</v>
      </c>
      <c r="D38" t="s">
        <v>479</v>
      </c>
      <c r="E38" t="s">
        <v>588</v>
      </c>
      <c r="F38" t="s">
        <v>5</v>
      </c>
      <c r="G38">
        <v>5</v>
      </c>
      <c r="H38" s="32">
        <v>8.6</v>
      </c>
      <c r="I38">
        <v>0.16700000000000001</v>
      </c>
      <c r="J38">
        <v>0.51700000000000002</v>
      </c>
      <c r="K38">
        <v>102.762</v>
      </c>
      <c r="L38">
        <v>36.770000000000003</v>
      </c>
      <c r="M38">
        <v>8.0830000000000002</v>
      </c>
      <c r="N38">
        <v>297.21191000000005</v>
      </c>
      <c r="O38">
        <v>12</v>
      </c>
      <c r="P38">
        <v>8.5634999999999994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8.5634999999999994</v>
      </c>
    </row>
    <row r="39" spans="1:19" x14ac:dyDescent="0.25">
      <c r="A39" t="s">
        <v>55</v>
      </c>
      <c r="B39" s="2">
        <v>45573</v>
      </c>
      <c r="C39" t="s">
        <v>15</v>
      </c>
      <c r="D39" t="s">
        <v>343</v>
      </c>
      <c r="E39" t="s">
        <v>307</v>
      </c>
      <c r="F39" t="s">
        <v>5</v>
      </c>
      <c r="G39">
        <v>6</v>
      </c>
      <c r="H39" s="32">
        <v>8.5830000000000002</v>
      </c>
      <c r="I39">
        <v>8.3000000000000004E-2</v>
      </c>
      <c r="J39">
        <v>0.46700000000000003</v>
      </c>
      <c r="K39">
        <v>134.32499999999999</v>
      </c>
      <c r="L39">
        <v>36.770000000000003</v>
      </c>
      <c r="M39">
        <v>8.1159999999999997</v>
      </c>
      <c r="N39">
        <v>298.42532</v>
      </c>
      <c r="O39">
        <v>12</v>
      </c>
      <c r="P39">
        <v>11.19375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11.19375</v>
      </c>
    </row>
    <row r="40" spans="1:19" x14ac:dyDescent="0.25">
      <c r="A40" t="s">
        <v>606</v>
      </c>
      <c r="B40" s="2">
        <v>45573</v>
      </c>
      <c r="C40" t="s">
        <v>15</v>
      </c>
      <c r="D40" t="s">
        <v>586</v>
      </c>
      <c r="E40" t="s">
        <v>587</v>
      </c>
      <c r="F40" t="s">
        <v>5</v>
      </c>
      <c r="G40">
        <v>9</v>
      </c>
      <c r="H40" s="32">
        <v>10.117000000000001</v>
      </c>
      <c r="I40">
        <v>0.45</v>
      </c>
      <c r="J40">
        <v>0.53300000000000003</v>
      </c>
      <c r="K40">
        <v>144.45599999999999</v>
      </c>
      <c r="L40">
        <v>32.5</v>
      </c>
      <c r="M40">
        <v>9.4640000000000004</v>
      </c>
      <c r="N40">
        <v>307.58000000000004</v>
      </c>
      <c r="O40">
        <v>12</v>
      </c>
      <c r="P40">
        <v>12.037999999999998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12.037999999999998</v>
      </c>
    </row>
    <row r="41" spans="1:19" x14ac:dyDescent="0.25">
      <c r="A41" t="s">
        <v>409</v>
      </c>
      <c r="B41" s="2">
        <v>45573</v>
      </c>
      <c r="C41" t="s">
        <v>15</v>
      </c>
      <c r="D41" t="s">
        <v>388</v>
      </c>
      <c r="E41" t="s">
        <v>213</v>
      </c>
      <c r="F41" t="s">
        <v>26</v>
      </c>
      <c r="G41">
        <v>5</v>
      </c>
      <c r="H41" s="32">
        <v>10</v>
      </c>
      <c r="I41">
        <v>0.38300000000000001</v>
      </c>
      <c r="J41">
        <v>0.433</v>
      </c>
      <c r="K41">
        <v>0</v>
      </c>
      <c r="L41">
        <v>29</v>
      </c>
      <c r="M41">
        <v>9.5139999999999993</v>
      </c>
      <c r="N41">
        <v>275.90600000000001</v>
      </c>
      <c r="O41">
        <v>19</v>
      </c>
      <c r="P41">
        <v>0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0</v>
      </c>
    </row>
    <row r="42" spans="1:19" x14ac:dyDescent="0.25">
      <c r="A42" t="s">
        <v>607</v>
      </c>
      <c r="B42" s="2">
        <v>45573</v>
      </c>
      <c r="C42" t="s">
        <v>15</v>
      </c>
      <c r="D42" t="s">
        <v>561</v>
      </c>
      <c r="E42" t="s">
        <v>29</v>
      </c>
      <c r="F42" t="s">
        <v>26</v>
      </c>
      <c r="G42">
        <v>6</v>
      </c>
      <c r="H42" s="32">
        <v>9.9499999999999993</v>
      </c>
      <c r="I42">
        <v>0.36699999999999999</v>
      </c>
      <c r="J42">
        <v>0.56699999999999995</v>
      </c>
      <c r="K42">
        <v>152.57900000000001</v>
      </c>
      <c r="L42">
        <v>29</v>
      </c>
      <c r="M42">
        <v>9.3460000000000001</v>
      </c>
      <c r="N42">
        <v>271.03399999999999</v>
      </c>
      <c r="O42">
        <v>19</v>
      </c>
      <c r="P42">
        <v>8.0304736842105271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8.0304736842105271</v>
      </c>
    </row>
    <row r="43" spans="1:19" x14ac:dyDescent="0.25">
      <c r="A43" t="s">
        <v>466</v>
      </c>
      <c r="B43" s="2">
        <v>45573</v>
      </c>
      <c r="C43" t="s">
        <v>15</v>
      </c>
      <c r="D43" t="s">
        <v>424</v>
      </c>
      <c r="E43" t="s">
        <v>291</v>
      </c>
      <c r="F43" t="s">
        <v>5</v>
      </c>
      <c r="G43">
        <v>10</v>
      </c>
      <c r="H43" s="32">
        <v>10.5</v>
      </c>
      <c r="I43">
        <v>0.16700000000000001</v>
      </c>
      <c r="J43">
        <v>0.5</v>
      </c>
      <c r="K43">
        <v>254.23400000000001</v>
      </c>
      <c r="L43">
        <v>32.5</v>
      </c>
      <c r="M43">
        <v>10</v>
      </c>
      <c r="N43">
        <v>325</v>
      </c>
      <c r="O43">
        <v>12</v>
      </c>
      <c r="P43">
        <v>21.186166666666669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21.186166666666669</v>
      </c>
    </row>
    <row r="44" spans="1:19" x14ac:dyDescent="0.25">
      <c r="A44" t="s">
        <v>476</v>
      </c>
      <c r="B44" s="2">
        <v>45573</v>
      </c>
      <c r="C44" t="s">
        <v>15</v>
      </c>
      <c r="D44" t="s">
        <v>502</v>
      </c>
      <c r="E44" t="s">
        <v>28</v>
      </c>
      <c r="F44" t="s">
        <v>5</v>
      </c>
      <c r="G44">
        <v>14</v>
      </c>
      <c r="H44" s="32">
        <v>10.417</v>
      </c>
      <c r="I44">
        <v>0.05</v>
      </c>
      <c r="J44">
        <v>0.5</v>
      </c>
      <c r="K44">
        <v>175.31</v>
      </c>
      <c r="L44">
        <v>32.5</v>
      </c>
      <c r="M44">
        <v>9.9169999999999998</v>
      </c>
      <c r="N44">
        <v>322.30250000000001</v>
      </c>
      <c r="O44">
        <v>12</v>
      </c>
      <c r="P44">
        <v>14.609166666666667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14.609166666666667</v>
      </c>
    </row>
    <row r="45" spans="1:19" x14ac:dyDescent="0.25">
      <c r="A45" t="s">
        <v>371</v>
      </c>
      <c r="B45" s="2">
        <v>45573</v>
      </c>
      <c r="C45" t="s">
        <v>15</v>
      </c>
      <c r="D45" t="s">
        <v>354</v>
      </c>
      <c r="E45" t="s">
        <v>218</v>
      </c>
      <c r="F45" t="s">
        <v>5</v>
      </c>
      <c r="G45">
        <v>5</v>
      </c>
      <c r="H45" s="32">
        <v>10.317</v>
      </c>
      <c r="I45">
        <v>0</v>
      </c>
      <c r="J45">
        <v>0.5</v>
      </c>
      <c r="K45">
        <v>154.81800000000001</v>
      </c>
      <c r="L45">
        <v>32.5</v>
      </c>
      <c r="M45">
        <v>9.8170000000000002</v>
      </c>
      <c r="N45">
        <v>319.05250000000001</v>
      </c>
      <c r="O45">
        <v>12</v>
      </c>
      <c r="P45">
        <v>12.9015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12.9015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60</v>
      </c>
      <c r="B55" s="2">
        <v>45574</v>
      </c>
      <c r="C55" t="s">
        <v>15</v>
      </c>
      <c r="D55" t="s">
        <v>584</v>
      </c>
      <c r="E55" t="s">
        <v>23</v>
      </c>
      <c r="F55" t="s">
        <v>5</v>
      </c>
      <c r="G55">
        <v>8</v>
      </c>
      <c r="H55" s="32">
        <v>9.9169999999999998</v>
      </c>
      <c r="I55">
        <v>0</v>
      </c>
      <c r="J55">
        <v>0.23300000000000001</v>
      </c>
      <c r="K55">
        <v>127.328</v>
      </c>
      <c r="L55">
        <v>32.5</v>
      </c>
      <c r="M55">
        <v>9.6839999999999993</v>
      </c>
      <c r="N55">
        <v>314.72999999999996</v>
      </c>
      <c r="O55">
        <v>12</v>
      </c>
      <c r="P55">
        <v>10.610666666666667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10.610666666666667</v>
      </c>
    </row>
    <row r="56" spans="1:19" x14ac:dyDescent="0.25">
      <c r="A56" t="s">
        <v>371</v>
      </c>
      <c r="B56" s="2">
        <v>45574</v>
      </c>
      <c r="C56" t="s">
        <v>15</v>
      </c>
      <c r="D56" t="s">
        <v>354</v>
      </c>
      <c r="E56" t="s">
        <v>218</v>
      </c>
      <c r="F56" t="s">
        <v>5</v>
      </c>
      <c r="G56">
        <v>10</v>
      </c>
      <c r="H56" s="32">
        <v>10.317</v>
      </c>
      <c r="I56">
        <v>0.16700000000000001</v>
      </c>
      <c r="J56">
        <v>0</v>
      </c>
      <c r="K56">
        <v>184.14500000000001</v>
      </c>
      <c r="L56">
        <v>32.5</v>
      </c>
      <c r="M56">
        <v>10.317</v>
      </c>
      <c r="N56">
        <v>335.30250000000001</v>
      </c>
      <c r="O56">
        <v>12</v>
      </c>
      <c r="P56">
        <v>15.345416666666667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15.345416666666667</v>
      </c>
    </row>
    <row r="57" spans="1:19" x14ac:dyDescent="0.25">
      <c r="A57" t="s">
        <v>607</v>
      </c>
      <c r="B57" s="2">
        <v>45574</v>
      </c>
      <c r="C57" t="s">
        <v>15</v>
      </c>
      <c r="D57" t="s">
        <v>561</v>
      </c>
      <c r="E57" t="s">
        <v>29</v>
      </c>
      <c r="F57" t="s">
        <v>26</v>
      </c>
      <c r="G57">
        <v>10</v>
      </c>
      <c r="H57" s="32">
        <v>9.8829999999999991</v>
      </c>
      <c r="I57">
        <v>0.38300000000000001</v>
      </c>
      <c r="J57">
        <v>0.6</v>
      </c>
      <c r="K57">
        <v>179.75299999999999</v>
      </c>
      <c r="L57">
        <v>29</v>
      </c>
      <c r="M57">
        <v>9.2299999999999986</v>
      </c>
      <c r="N57">
        <v>267.66999999999996</v>
      </c>
      <c r="O57">
        <v>19</v>
      </c>
      <c r="P57">
        <v>9.4606842105263151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9.4606842105263151</v>
      </c>
    </row>
    <row r="58" spans="1:19" x14ac:dyDescent="0.25">
      <c r="A58" t="s">
        <v>332</v>
      </c>
      <c r="B58" s="2">
        <v>45574</v>
      </c>
      <c r="C58" t="s">
        <v>15</v>
      </c>
      <c r="D58" t="s">
        <v>285</v>
      </c>
      <c r="E58" t="s">
        <v>214</v>
      </c>
      <c r="F58" t="s">
        <v>5</v>
      </c>
      <c r="G58">
        <v>9</v>
      </c>
      <c r="H58" s="32">
        <v>10.183</v>
      </c>
      <c r="I58">
        <v>0.55000000000000004</v>
      </c>
      <c r="J58">
        <v>0.5</v>
      </c>
      <c r="K58">
        <v>193.167</v>
      </c>
      <c r="L58">
        <v>32.5</v>
      </c>
      <c r="M58">
        <v>9.4629999999999992</v>
      </c>
      <c r="N58">
        <v>307.54749999999996</v>
      </c>
      <c r="O58">
        <v>12</v>
      </c>
      <c r="P58">
        <v>16.097249999999999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16.097249999999999</v>
      </c>
    </row>
    <row r="59" spans="1:19" x14ac:dyDescent="0.25">
      <c r="A59" t="s">
        <v>449</v>
      </c>
      <c r="B59" s="2">
        <v>45574</v>
      </c>
      <c r="C59" t="s">
        <v>15</v>
      </c>
      <c r="D59" t="s">
        <v>490</v>
      </c>
      <c r="E59" t="s">
        <v>355</v>
      </c>
      <c r="F59" t="s">
        <v>5</v>
      </c>
      <c r="G59">
        <v>11</v>
      </c>
      <c r="H59" s="32">
        <v>9.7669999999999995</v>
      </c>
      <c r="I59">
        <v>0.28299999999999997</v>
      </c>
      <c r="J59">
        <v>0.5</v>
      </c>
      <c r="K59">
        <v>201.06399999999999</v>
      </c>
      <c r="L59">
        <v>32.5</v>
      </c>
      <c r="M59">
        <v>9.2669999999999995</v>
      </c>
      <c r="N59">
        <v>301.17750000000001</v>
      </c>
      <c r="O59">
        <v>12</v>
      </c>
      <c r="P59">
        <v>16.755333333333333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16.755333333333333</v>
      </c>
    </row>
    <row r="60" spans="1:19" x14ac:dyDescent="0.25">
      <c r="A60" t="s">
        <v>395</v>
      </c>
      <c r="B60" s="2">
        <v>45574</v>
      </c>
      <c r="C60" t="s">
        <v>15</v>
      </c>
      <c r="D60" t="s">
        <v>649</v>
      </c>
      <c r="E60" t="s">
        <v>40</v>
      </c>
      <c r="F60" t="s">
        <v>5</v>
      </c>
      <c r="G60">
        <v>11</v>
      </c>
      <c r="H60" s="32">
        <v>11.233000000000001</v>
      </c>
      <c r="I60">
        <v>0</v>
      </c>
      <c r="J60">
        <v>0.45</v>
      </c>
      <c r="K60">
        <v>252.41800000000001</v>
      </c>
      <c r="L60">
        <v>32.5</v>
      </c>
      <c r="M60">
        <v>10.783000000000001</v>
      </c>
      <c r="N60">
        <v>350.44750000000005</v>
      </c>
      <c r="O60">
        <v>12</v>
      </c>
      <c r="P60">
        <v>21.034833333333335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21.034833333333335</v>
      </c>
    </row>
    <row r="61" spans="1:19" x14ac:dyDescent="0.25">
      <c r="A61" t="s">
        <v>56</v>
      </c>
      <c r="B61" s="2">
        <v>45574</v>
      </c>
      <c r="C61" t="s">
        <v>15</v>
      </c>
      <c r="D61" t="s">
        <v>286</v>
      </c>
      <c r="E61" t="s">
        <v>347</v>
      </c>
      <c r="F61" t="s">
        <v>5</v>
      </c>
      <c r="G61">
        <v>6</v>
      </c>
      <c r="H61" s="32">
        <v>9.4329999999999998</v>
      </c>
      <c r="I61">
        <v>0.16700000000000001</v>
      </c>
      <c r="J61">
        <v>0.183</v>
      </c>
      <c r="K61">
        <v>192.08199999999999</v>
      </c>
      <c r="L61">
        <v>32.5</v>
      </c>
      <c r="M61">
        <v>9.25</v>
      </c>
      <c r="N61">
        <v>300.625</v>
      </c>
      <c r="O61">
        <v>12</v>
      </c>
      <c r="P61">
        <v>16.006833333333333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16.006833333333333</v>
      </c>
    </row>
    <row r="62" spans="1:19" x14ac:dyDescent="0.25">
      <c r="A62" t="s">
        <v>55</v>
      </c>
      <c r="B62" s="2">
        <v>45574</v>
      </c>
      <c r="C62" t="s">
        <v>15</v>
      </c>
      <c r="D62" t="s">
        <v>309</v>
      </c>
      <c r="E62" t="s">
        <v>18</v>
      </c>
      <c r="F62" t="s">
        <v>19</v>
      </c>
      <c r="G62">
        <v>7</v>
      </c>
      <c r="H62" s="32">
        <v>8.4499999999999993</v>
      </c>
      <c r="I62">
        <v>0.33300000000000002</v>
      </c>
      <c r="J62">
        <v>0.53300000000000003</v>
      </c>
      <c r="K62">
        <v>196.37200000000001</v>
      </c>
      <c r="L62">
        <v>42.02</v>
      </c>
      <c r="M62">
        <v>7.9139999999999997</v>
      </c>
      <c r="N62">
        <v>332.54628000000002</v>
      </c>
      <c r="O62">
        <v>7</v>
      </c>
      <c r="P62">
        <v>28.053142857142859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28.053142857142859</v>
      </c>
    </row>
    <row r="63" spans="1:19" x14ac:dyDescent="0.25">
      <c r="A63" t="s">
        <v>395</v>
      </c>
      <c r="B63" s="2">
        <v>45574</v>
      </c>
      <c r="C63" t="s">
        <v>15</v>
      </c>
      <c r="D63" t="s">
        <v>701</v>
      </c>
      <c r="E63" t="s">
        <v>38</v>
      </c>
      <c r="F63" t="s">
        <v>26</v>
      </c>
      <c r="G63">
        <v>8</v>
      </c>
      <c r="H63" s="32">
        <v>10.516999999999999</v>
      </c>
      <c r="I63">
        <v>0</v>
      </c>
      <c r="J63">
        <v>0.5</v>
      </c>
      <c r="K63">
        <v>223.88399999999999</v>
      </c>
      <c r="L63">
        <v>29</v>
      </c>
      <c r="M63">
        <v>10.016999999999999</v>
      </c>
      <c r="N63">
        <v>290.49299999999999</v>
      </c>
      <c r="O63">
        <v>19</v>
      </c>
      <c r="P63">
        <v>11.78336842105263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11.78336842105263</v>
      </c>
    </row>
    <row r="64" spans="1:19" x14ac:dyDescent="0.25">
      <c r="A64" t="s">
        <v>56</v>
      </c>
      <c r="B64" s="2">
        <v>45574</v>
      </c>
      <c r="C64" t="s">
        <v>15</v>
      </c>
      <c r="D64" t="s">
        <v>287</v>
      </c>
      <c r="E64" t="s">
        <v>346</v>
      </c>
      <c r="F64" t="s">
        <v>5</v>
      </c>
      <c r="G64">
        <v>6</v>
      </c>
      <c r="H64" s="32">
        <v>7.55</v>
      </c>
      <c r="I64">
        <v>8.3000000000000004E-2</v>
      </c>
      <c r="J64">
        <v>0</v>
      </c>
      <c r="K64">
        <v>99.444999999999993</v>
      </c>
      <c r="L64">
        <v>32.5</v>
      </c>
      <c r="M64">
        <v>7.55</v>
      </c>
      <c r="N64">
        <v>245.375</v>
      </c>
      <c r="O64">
        <v>12</v>
      </c>
      <c r="P64">
        <v>8.2870833333333334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8.2870833333333334</v>
      </c>
    </row>
    <row r="65" spans="1:19" x14ac:dyDescent="0.25">
      <c r="A65" t="s">
        <v>55</v>
      </c>
      <c r="B65" s="2">
        <v>45574</v>
      </c>
      <c r="C65" t="s">
        <v>15</v>
      </c>
      <c r="D65" t="s">
        <v>343</v>
      </c>
      <c r="E65" t="s">
        <v>307</v>
      </c>
      <c r="F65" t="s">
        <v>5</v>
      </c>
      <c r="G65">
        <v>6</v>
      </c>
      <c r="H65" s="32">
        <v>8.5</v>
      </c>
      <c r="I65">
        <v>0</v>
      </c>
      <c r="J65">
        <v>0.36699999999999999</v>
      </c>
      <c r="K65">
        <v>170.864</v>
      </c>
      <c r="L65">
        <v>36.770000000000003</v>
      </c>
      <c r="M65">
        <v>8.1329999999999991</v>
      </c>
      <c r="N65">
        <v>299.05041</v>
      </c>
      <c r="O65">
        <v>12</v>
      </c>
      <c r="P65">
        <v>14.238666666666667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14.238666666666667</v>
      </c>
    </row>
    <row r="66" spans="1:19" x14ac:dyDescent="0.25">
      <c r="A66" t="s">
        <v>466</v>
      </c>
      <c r="B66" s="2">
        <v>45574</v>
      </c>
      <c r="C66" t="s">
        <v>15</v>
      </c>
      <c r="D66" t="s">
        <v>424</v>
      </c>
      <c r="E66" t="s">
        <v>291</v>
      </c>
      <c r="F66" t="s">
        <v>5</v>
      </c>
      <c r="G66">
        <v>10</v>
      </c>
      <c r="H66" s="32">
        <v>10.5</v>
      </c>
      <c r="I66">
        <v>0.16700000000000001</v>
      </c>
      <c r="J66">
        <v>0.5</v>
      </c>
      <c r="K66">
        <v>180.23599999999999</v>
      </c>
      <c r="L66">
        <v>32.5</v>
      </c>
      <c r="M66">
        <v>10</v>
      </c>
      <c r="N66">
        <v>325</v>
      </c>
      <c r="O66">
        <v>12</v>
      </c>
      <c r="P66">
        <v>15.019666666666666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15.019666666666666</v>
      </c>
    </row>
    <row r="67" spans="1:19" x14ac:dyDescent="0.25">
      <c r="A67" t="s">
        <v>409</v>
      </c>
      <c r="B67" s="2">
        <v>45574</v>
      </c>
      <c r="C67" t="s">
        <v>15</v>
      </c>
      <c r="D67" t="s">
        <v>388</v>
      </c>
      <c r="E67" t="s">
        <v>213</v>
      </c>
      <c r="F67" t="s">
        <v>26</v>
      </c>
      <c r="G67">
        <v>9</v>
      </c>
      <c r="H67" s="32">
        <v>10.75</v>
      </c>
      <c r="I67">
        <v>6.7000000000000004E-2</v>
      </c>
      <c r="J67">
        <v>0.5</v>
      </c>
      <c r="K67">
        <v>242.011</v>
      </c>
      <c r="L67">
        <v>29</v>
      </c>
      <c r="M67">
        <v>10.25</v>
      </c>
      <c r="N67">
        <v>297.25</v>
      </c>
      <c r="O67">
        <v>19</v>
      </c>
      <c r="P67">
        <v>12.737421052631579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12.737421052631579</v>
      </c>
    </row>
    <row r="68" spans="1:19" x14ac:dyDescent="0.25">
      <c r="A68" t="s">
        <v>476</v>
      </c>
      <c r="B68" s="2">
        <v>45574</v>
      </c>
      <c r="C68" t="s">
        <v>15</v>
      </c>
      <c r="D68" t="s">
        <v>502</v>
      </c>
      <c r="E68" t="s">
        <v>28</v>
      </c>
      <c r="F68" t="s">
        <v>5</v>
      </c>
      <c r="G68">
        <v>12</v>
      </c>
      <c r="H68" s="32">
        <v>10</v>
      </c>
      <c r="I68">
        <v>0.16700000000000001</v>
      </c>
      <c r="J68">
        <v>0.5</v>
      </c>
      <c r="K68">
        <v>180.935</v>
      </c>
      <c r="L68">
        <v>32.5</v>
      </c>
      <c r="M68">
        <v>9.5</v>
      </c>
      <c r="N68">
        <v>308.75</v>
      </c>
      <c r="O68">
        <v>12</v>
      </c>
      <c r="P68">
        <v>15.077916666666667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15.077916666666667</v>
      </c>
    </row>
    <row r="69" spans="1:19" x14ac:dyDescent="0.25">
      <c r="A69" t="s">
        <v>393</v>
      </c>
      <c r="B69" s="2">
        <v>45574</v>
      </c>
      <c r="C69" t="s">
        <v>15</v>
      </c>
      <c r="D69" t="s">
        <v>370</v>
      </c>
      <c r="E69" t="s">
        <v>17</v>
      </c>
      <c r="F69" t="s">
        <v>5</v>
      </c>
      <c r="G69">
        <v>14</v>
      </c>
      <c r="H69" s="32">
        <v>10.532999999999999</v>
      </c>
      <c r="I69">
        <v>0.33300000000000002</v>
      </c>
      <c r="J69">
        <v>0.5</v>
      </c>
      <c r="K69">
        <v>236.33799999999999</v>
      </c>
      <c r="L69">
        <v>32.5</v>
      </c>
      <c r="M69">
        <v>10.029999999999999</v>
      </c>
      <c r="N69">
        <v>325.97499999999997</v>
      </c>
      <c r="O69">
        <v>12</v>
      </c>
      <c r="P69">
        <v>19.694833333333332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19.694833333333332</v>
      </c>
    </row>
    <row r="70" spans="1:19" x14ac:dyDescent="0.25">
      <c r="A70" t="s">
        <v>55</v>
      </c>
      <c r="B70" s="2">
        <v>45574</v>
      </c>
      <c r="C70" t="s">
        <v>15</v>
      </c>
      <c r="D70" t="s">
        <v>585</v>
      </c>
      <c r="E70" t="s">
        <v>21</v>
      </c>
      <c r="F70" t="s">
        <v>5</v>
      </c>
      <c r="G70">
        <v>8</v>
      </c>
      <c r="H70" s="32">
        <v>8.5</v>
      </c>
      <c r="I70">
        <v>0</v>
      </c>
      <c r="J70">
        <v>0</v>
      </c>
      <c r="K70">
        <v>163.762</v>
      </c>
      <c r="L70">
        <v>36.770000000000003</v>
      </c>
      <c r="M70">
        <v>8.5</v>
      </c>
      <c r="N70">
        <v>312.54500000000002</v>
      </c>
      <c r="O70">
        <v>12</v>
      </c>
      <c r="P70">
        <v>13.646833333333333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13.646833333333333</v>
      </c>
    </row>
    <row r="71" spans="1:19" x14ac:dyDescent="0.25">
      <c r="A71" t="s">
        <v>606</v>
      </c>
      <c r="B71" s="2">
        <v>45574</v>
      </c>
      <c r="C71" t="s">
        <v>15</v>
      </c>
      <c r="D71" t="s">
        <v>586</v>
      </c>
      <c r="E71" t="s">
        <v>587</v>
      </c>
      <c r="F71" t="s">
        <v>5</v>
      </c>
      <c r="G71">
        <v>9</v>
      </c>
      <c r="H71" s="32">
        <v>9.7170000000000005</v>
      </c>
      <c r="I71">
        <v>0.33300000000000002</v>
      </c>
      <c r="J71">
        <v>0.51700000000000002</v>
      </c>
      <c r="K71">
        <v>188.78299999999999</v>
      </c>
      <c r="L71">
        <v>32.5</v>
      </c>
      <c r="M71">
        <v>9.197000000000001</v>
      </c>
      <c r="N71">
        <v>298.90250000000003</v>
      </c>
      <c r="O71">
        <v>12</v>
      </c>
      <c r="P71">
        <v>15.731916666666665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15.731916666666665</v>
      </c>
    </row>
    <row r="72" spans="1:19" x14ac:dyDescent="0.25">
      <c r="A72" t="s">
        <v>55</v>
      </c>
      <c r="B72" s="2">
        <v>45574</v>
      </c>
      <c r="C72" t="s">
        <v>15</v>
      </c>
      <c r="D72" t="s">
        <v>478</v>
      </c>
      <c r="E72" t="s">
        <v>20</v>
      </c>
      <c r="F72" t="s">
        <v>5</v>
      </c>
      <c r="G72">
        <v>5</v>
      </c>
      <c r="H72" s="32">
        <v>5.55</v>
      </c>
      <c r="I72">
        <v>0</v>
      </c>
      <c r="J72">
        <v>0</v>
      </c>
      <c r="K72">
        <v>160.78899999999999</v>
      </c>
      <c r="L72">
        <v>36.770000000000003</v>
      </c>
      <c r="M72">
        <v>5.55</v>
      </c>
      <c r="N72">
        <v>204.07350000000002</v>
      </c>
      <c r="O72">
        <v>12</v>
      </c>
      <c r="P72">
        <v>13.399083333333332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13.399083333333332</v>
      </c>
    </row>
    <row r="73" spans="1:19" x14ac:dyDescent="0.25">
      <c r="A73" t="s">
        <v>435</v>
      </c>
      <c r="B73" s="2">
        <v>45574</v>
      </c>
      <c r="C73" t="s">
        <v>15</v>
      </c>
      <c r="D73" t="s">
        <v>401</v>
      </c>
      <c r="E73" t="s">
        <v>27</v>
      </c>
      <c r="F73" t="s">
        <v>26</v>
      </c>
      <c r="G73">
        <v>9</v>
      </c>
      <c r="H73" s="32">
        <v>10.282999999999999</v>
      </c>
      <c r="I73">
        <v>0.317</v>
      </c>
      <c r="J73">
        <v>0.48299999999999998</v>
      </c>
      <c r="K73">
        <v>164.154</v>
      </c>
      <c r="L73">
        <v>29</v>
      </c>
      <c r="M73">
        <v>9.7999999999999989</v>
      </c>
      <c r="N73">
        <v>284.2</v>
      </c>
      <c r="O73">
        <v>19</v>
      </c>
      <c r="P73">
        <v>8.6396842105263154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8.6396842105263154</v>
      </c>
    </row>
    <row r="74" spans="1:19" x14ac:dyDescent="0.25">
      <c r="A74" t="s">
        <v>55</v>
      </c>
      <c r="B74" s="2">
        <v>45574</v>
      </c>
      <c r="C74" t="s">
        <v>15</v>
      </c>
      <c r="D74" t="s">
        <v>479</v>
      </c>
      <c r="E74" t="s">
        <v>588</v>
      </c>
      <c r="F74" t="s">
        <v>5</v>
      </c>
      <c r="G74">
        <v>6</v>
      </c>
      <c r="H74" s="32">
        <v>8.5670000000000002</v>
      </c>
      <c r="I74">
        <v>0.16700000000000001</v>
      </c>
      <c r="J74">
        <v>0.56699999999999995</v>
      </c>
      <c r="K74">
        <v>120.53100000000001</v>
      </c>
      <c r="L74">
        <v>36.770000000000003</v>
      </c>
      <c r="M74">
        <v>8</v>
      </c>
      <c r="N74">
        <v>294.16000000000003</v>
      </c>
      <c r="O74">
        <v>12</v>
      </c>
      <c r="P74">
        <v>10.04425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10.04425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371</v>
      </c>
      <c r="B84" s="2">
        <v>45575</v>
      </c>
      <c r="C84" t="s">
        <v>15</v>
      </c>
      <c r="D84" t="s">
        <v>354</v>
      </c>
      <c r="E84" t="s">
        <v>218</v>
      </c>
      <c r="F84" t="s">
        <v>5</v>
      </c>
      <c r="G84">
        <v>9</v>
      </c>
      <c r="H84" s="32">
        <v>10.199999999999999</v>
      </c>
      <c r="I84">
        <v>0</v>
      </c>
      <c r="J84">
        <v>0</v>
      </c>
      <c r="K84">
        <v>242.99100000000001</v>
      </c>
      <c r="L84">
        <v>32.5</v>
      </c>
      <c r="M84">
        <v>10.199999999999999</v>
      </c>
      <c r="N84">
        <v>331.5</v>
      </c>
      <c r="O84">
        <v>12</v>
      </c>
      <c r="P84">
        <v>20.24925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20.24925</v>
      </c>
    </row>
    <row r="85" spans="1:19" x14ac:dyDescent="0.25">
      <c r="A85" t="s">
        <v>56</v>
      </c>
      <c r="B85" s="2">
        <v>45575</v>
      </c>
      <c r="C85" t="s">
        <v>15</v>
      </c>
      <c r="D85" t="s">
        <v>287</v>
      </c>
      <c r="E85" t="s">
        <v>346</v>
      </c>
      <c r="F85" t="s">
        <v>5</v>
      </c>
      <c r="G85">
        <v>8</v>
      </c>
      <c r="H85" s="32">
        <v>8.5329999999999995</v>
      </c>
      <c r="I85">
        <v>0</v>
      </c>
      <c r="J85">
        <v>0</v>
      </c>
      <c r="K85">
        <v>0</v>
      </c>
      <c r="L85">
        <v>32.5</v>
      </c>
      <c r="M85">
        <v>8.5329999999999995</v>
      </c>
      <c r="N85">
        <v>277.32249999999999</v>
      </c>
      <c r="O85">
        <v>12</v>
      </c>
      <c r="P85">
        <v>0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0</v>
      </c>
    </row>
    <row r="86" spans="1:19" x14ac:dyDescent="0.25">
      <c r="A86" t="s">
        <v>55</v>
      </c>
      <c r="B86" s="2">
        <v>45575</v>
      </c>
      <c r="C86" t="s">
        <v>15</v>
      </c>
      <c r="D86" t="s">
        <v>309</v>
      </c>
      <c r="E86" t="s">
        <v>18</v>
      </c>
      <c r="F86" t="s">
        <v>19</v>
      </c>
      <c r="G86">
        <v>5</v>
      </c>
      <c r="H86" s="32">
        <v>6.7169999999999996</v>
      </c>
      <c r="I86">
        <v>0.25</v>
      </c>
      <c r="J86">
        <v>0.3</v>
      </c>
      <c r="K86">
        <v>88.47</v>
      </c>
      <c r="L86">
        <v>42.02</v>
      </c>
      <c r="M86">
        <v>6.4169999999999998</v>
      </c>
      <c r="N86">
        <v>269.64233999999999</v>
      </c>
      <c r="O86">
        <v>7</v>
      </c>
      <c r="P86">
        <v>12.638571428571428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12.638571428571428</v>
      </c>
    </row>
    <row r="87" spans="1:19" x14ac:dyDescent="0.25">
      <c r="A87" t="s">
        <v>393</v>
      </c>
      <c r="B87" s="2">
        <v>45575</v>
      </c>
      <c r="C87" t="s">
        <v>15</v>
      </c>
      <c r="D87" t="s">
        <v>370</v>
      </c>
      <c r="E87" t="s">
        <v>17</v>
      </c>
      <c r="F87" t="s">
        <v>5</v>
      </c>
      <c r="G87">
        <v>14</v>
      </c>
      <c r="H87" s="32">
        <v>11.183</v>
      </c>
      <c r="I87">
        <v>0.33300000000000002</v>
      </c>
      <c r="J87">
        <v>0.48299999999999998</v>
      </c>
      <c r="K87">
        <v>200.53800000000001</v>
      </c>
      <c r="L87">
        <v>32.5</v>
      </c>
      <c r="M87">
        <v>10.696999999999999</v>
      </c>
      <c r="N87">
        <v>347.65249999999997</v>
      </c>
      <c r="O87">
        <v>12</v>
      </c>
      <c r="P87">
        <v>16.711500000000001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16.711500000000001</v>
      </c>
    </row>
    <row r="88" spans="1:19" x14ac:dyDescent="0.25">
      <c r="A88" t="s">
        <v>607</v>
      </c>
      <c r="B88" s="2">
        <v>45575</v>
      </c>
      <c r="C88" t="s">
        <v>15</v>
      </c>
      <c r="D88" t="s">
        <v>561</v>
      </c>
      <c r="E88" t="s">
        <v>29</v>
      </c>
      <c r="F88" t="s">
        <v>26</v>
      </c>
      <c r="G88">
        <v>9</v>
      </c>
      <c r="H88" s="32">
        <v>9.6</v>
      </c>
      <c r="I88">
        <v>0.35</v>
      </c>
      <c r="J88">
        <v>0.5</v>
      </c>
      <c r="K88">
        <v>269.28899999999999</v>
      </c>
      <c r="L88">
        <v>29</v>
      </c>
      <c r="M88">
        <v>9.08</v>
      </c>
      <c r="N88">
        <v>263.32</v>
      </c>
      <c r="O88">
        <v>19</v>
      </c>
      <c r="P88">
        <v>14.173105263157893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14.173105263157893</v>
      </c>
    </row>
    <row r="89" spans="1:19" x14ac:dyDescent="0.25">
      <c r="A89" t="s">
        <v>395</v>
      </c>
      <c r="B89" s="2">
        <v>45575</v>
      </c>
      <c r="C89" t="s">
        <v>15</v>
      </c>
      <c r="D89" t="s">
        <v>701</v>
      </c>
      <c r="E89" t="s">
        <v>38</v>
      </c>
      <c r="F89" t="s">
        <v>26</v>
      </c>
      <c r="G89">
        <v>14</v>
      </c>
      <c r="H89" s="32">
        <v>10.617000000000001</v>
      </c>
      <c r="I89">
        <v>0</v>
      </c>
      <c r="J89">
        <v>0.56699999999999995</v>
      </c>
      <c r="K89">
        <v>183.827</v>
      </c>
      <c r="L89">
        <v>29</v>
      </c>
      <c r="M89">
        <v>10.050000000000001</v>
      </c>
      <c r="N89">
        <v>291.45000000000005</v>
      </c>
      <c r="O89">
        <v>19</v>
      </c>
      <c r="P89">
        <v>9.675105263157894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9.675105263157894</v>
      </c>
    </row>
    <row r="90" spans="1:19" x14ac:dyDescent="0.25">
      <c r="A90" t="s">
        <v>56</v>
      </c>
      <c r="B90" s="2">
        <v>45575</v>
      </c>
      <c r="C90" t="s">
        <v>15</v>
      </c>
      <c r="D90" t="s">
        <v>286</v>
      </c>
      <c r="E90" t="s">
        <v>347</v>
      </c>
      <c r="F90" t="s">
        <v>5</v>
      </c>
      <c r="G90">
        <v>7</v>
      </c>
      <c r="H90" s="32">
        <v>10.132999999999999</v>
      </c>
      <c r="I90">
        <v>0.11700000000000001</v>
      </c>
      <c r="J90">
        <v>0</v>
      </c>
      <c r="K90">
        <v>260.90300000000002</v>
      </c>
      <c r="L90">
        <v>32.5</v>
      </c>
      <c r="M90">
        <v>10.132999999999999</v>
      </c>
      <c r="N90">
        <v>329.32249999999999</v>
      </c>
      <c r="O90">
        <v>12</v>
      </c>
      <c r="P90">
        <v>21.741916666666668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21.741916666666668</v>
      </c>
    </row>
    <row r="91" spans="1:19" x14ac:dyDescent="0.25">
      <c r="A91" t="s">
        <v>55</v>
      </c>
      <c r="B91" s="2">
        <v>45575</v>
      </c>
      <c r="C91" t="s">
        <v>15</v>
      </c>
      <c r="D91" t="s">
        <v>343</v>
      </c>
      <c r="E91" t="s">
        <v>307</v>
      </c>
      <c r="F91" t="s">
        <v>5</v>
      </c>
      <c r="G91">
        <v>11</v>
      </c>
      <c r="H91" s="32">
        <v>8.2669999999999995</v>
      </c>
      <c r="I91">
        <v>6.7000000000000004E-2</v>
      </c>
      <c r="J91">
        <v>0.48299999999999998</v>
      </c>
      <c r="K91">
        <v>207.58500000000001</v>
      </c>
      <c r="L91">
        <v>36.770000000000003</v>
      </c>
      <c r="M91">
        <v>7.7839999999999998</v>
      </c>
      <c r="N91">
        <v>286.21768000000003</v>
      </c>
      <c r="O91">
        <v>12</v>
      </c>
      <c r="P91">
        <v>17.298750000000002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17.298750000000002</v>
      </c>
    </row>
    <row r="92" spans="1:19" x14ac:dyDescent="0.25">
      <c r="A92" t="s">
        <v>435</v>
      </c>
      <c r="B92" s="2">
        <v>45575</v>
      </c>
      <c r="C92" t="s">
        <v>15</v>
      </c>
      <c r="D92" t="s">
        <v>401</v>
      </c>
      <c r="E92" t="s">
        <v>27</v>
      </c>
      <c r="F92" t="s">
        <v>26</v>
      </c>
      <c r="G92">
        <v>9</v>
      </c>
      <c r="H92" s="32">
        <v>10.917</v>
      </c>
      <c r="I92">
        <v>0.16700000000000001</v>
      </c>
      <c r="J92">
        <v>0.33300000000000002</v>
      </c>
      <c r="K92">
        <v>236.13900000000001</v>
      </c>
      <c r="L92">
        <v>29</v>
      </c>
      <c r="M92">
        <v>10.584</v>
      </c>
      <c r="N92">
        <v>306.93599999999998</v>
      </c>
      <c r="O92">
        <v>19</v>
      </c>
      <c r="P92">
        <v>12.428368421052632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12.428368421052632</v>
      </c>
    </row>
    <row r="93" spans="1:19" x14ac:dyDescent="0.25">
      <c r="A93" t="s">
        <v>55</v>
      </c>
      <c r="B93" s="2">
        <v>45575</v>
      </c>
      <c r="C93" t="s">
        <v>15</v>
      </c>
      <c r="D93" t="s">
        <v>863</v>
      </c>
      <c r="E93" t="s">
        <v>292</v>
      </c>
      <c r="F93" t="s">
        <v>5</v>
      </c>
      <c r="G93">
        <v>10</v>
      </c>
      <c r="H93" s="32">
        <v>9.2330000000000005</v>
      </c>
      <c r="I93">
        <v>0.2</v>
      </c>
      <c r="J93">
        <v>0.8</v>
      </c>
      <c r="K93">
        <v>171.93299999999999</v>
      </c>
      <c r="L93">
        <v>36.770000000000003</v>
      </c>
      <c r="M93">
        <v>8.4329999999999998</v>
      </c>
      <c r="N93">
        <v>310.08141000000001</v>
      </c>
      <c r="O93">
        <v>12</v>
      </c>
      <c r="P93">
        <v>14.32775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14.32775</v>
      </c>
    </row>
    <row r="94" spans="1:19" x14ac:dyDescent="0.25">
      <c r="A94" t="s">
        <v>60</v>
      </c>
      <c r="B94" s="2">
        <v>45575</v>
      </c>
      <c r="C94" t="s">
        <v>15</v>
      </c>
      <c r="D94" t="s">
        <v>584</v>
      </c>
      <c r="E94" t="s">
        <v>23</v>
      </c>
      <c r="F94" t="s">
        <v>5</v>
      </c>
      <c r="G94">
        <v>11</v>
      </c>
      <c r="H94" s="32">
        <v>10.050000000000001</v>
      </c>
      <c r="I94">
        <v>0.183</v>
      </c>
      <c r="J94">
        <v>0</v>
      </c>
      <c r="K94">
        <v>178.721</v>
      </c>
      <c r="L94">
        <v>32.5</v>
      </c>
      <c r="M94">
        <v>10.050000000000001</v>
      </c>
      <c r="N94">
        <v>326.625</v>
      </c>
      <c r="O94">
        <v>12</v>
      </c>
      <c r="P94">
        <v>14.893416666666667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14.893416666666667</v>
      </c>
    </row>
    <row r="95" spans="1:19" x14ac:dyDescent="0.25">
      <c r="A95" t="s">
        <v>476</v>
      </c>
      <c r="B95" s="2">
        <v>45575</v>
      </c>
      <c r="C95" t="s">
        <v>15</v>
      </c>
      <c r="D95" t="s">
        <v>502</v>
      </c>
      <c r="E95" t="s">
        <v>28</v>
      </c>
      <c r="F95" t="s">
        <v>5</v>
      </c>
      <c r="G95">
        <v>14</v>
      </c>
      <c r="H95" s="32">
        <v>10.333</v>
      </c>
      <c r="I95">
        <v>0</v>
      </c>
      <c r="J95">
        <v>0.5</v>
      </c>
      <c r="K95">
        <v>149.768</v>
      </c>
      <c r="L95">
        <v>32.5</v>
      </c>
      <c r="M95">
        <v>9.8330000000000002</v>
      </c>
      <c r="N95">
        <v>319.57249999999999</v>
      </c>
      <c r="O95">
        <v>12</v>
      </c>
      <c r="P95">
        <v>12.480666666666666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12.480666666666666</v>
      </c>
    </row>
    <row r="96" spans="1:19" x14ac:dyDescent="0.25">
      <c r="A96" t="s">
        <v>55</v>
      </c>
      <c r="B96" s="2">
        <v>45575</v>
      </c>
      <c r="C96" t="s">
        <v>15</v>
      </c>
      <c r="D96" t="s">
        <v>479</v>
      </c>
      <c r="E96" t="s">
        <v>588</v>
      </c>
      <c r="F96" t="s">
        <v>5</v>
      </c>
      <c r="G96">
        <v>9</v>
      </c>
      <c r="H96" s="32">
        <v>9.9499999999999993</v>
      </c>
      <c r="I96">
        <v>0.53300000000000003</v>
      </c>
      <c r="J96">
        <v>0.53300000000000003</v>
      </c>
      <c r="K96">
        <v>239.41499999999999</v>
      </c>
      <c r="L96">
        <v>36.770000000000003</v>
      </c>
      <c r="M96">
        <v>9.2139999999999986</v>
      </c>
      <c r="N96">
        <v>338.79877999999997</v>
      </c>
      <c r="O96">
        <v>12</v>
      </c>
      <c r="P96">
        <v>19.951249999999998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19.951249999999998</v>
      </c>
    </row>
    <row r="97" spans="1:19" x14ac:dyDescent="0.25">
      <c r="A97" t="s">
        <v>409</v>
      </c>
      <c r="B97" s="2">
        <v>45575</v>
      </c>
      <c r="C97" t="s">
        <v>15</v>
      </c>
      <c r="D97" t="s">
        <v>388</v>
      </c>
      <c r="E97" t="s">
        <v>213</v>
      </c>
      <c r="F97" t="s">
        <v>26</v>
      </c>
      <c r="G97">
        <v>10</v>
      </c>
      <c r="H97" s="32">
        <v>10</v>
      </c>
      <c r="I97">
        <v>0.433</v>
      </c>
      <c r="J97">
        <v>0.4</v>
      </c>
      <c r="K97">
        <v>0</v>
      </c>
      <c r="L97">
        <v>29</v>
      </c>
      <c r="M97">
        <v>9.4969999999999999</v>
      </c>
      <c r="N97">
        <v>275.41300000000001</v>
      </c>
      <c r="O97">
        <v>19</v>
      </c>
      <c r="P97">
        <v>0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0</v>
      </c>
    </row>
    <row r="98" spans="1:19" x14ac:dyDescent="0.25">
      <c r="A98" t="s">
        <v>606</v>
      </c>
      <c r="B98" s="2">
        <v>45575</v>
      </c>
      <c r="C98" t="s">
        <v>15</v>
      </c>
      <c r="D98" t="s">
        <v>586</v>
      </c>
      <c r="E98" t="s">
        <v>587</v>
      </c>
      <c r="F98" t="s">
        <v>5</v>
      </c>
      <c r="G98">
        <v>9</v>
      </c>
      <c r="H98" s="32">
        <v>9.9499999999999993</v>
      </c>
      <c r="I98">
        <v>0.33300000000000002</v>
      </c>
      <c r="J98">
        <v>0.5</v>
      </c>
      <c r="K98">
        <v>164.05799999999999</v>
      </c>
      <c r="L98">
        <v>32.5</v>
      </c>
      <c r="M98">
        <v>9.4469999999999992</v>
      </c>
      <c r="N98">
        <v>307.02749999999997</v>
      </c>
      <c r="O98">
        <v>12</v>
      </c>
      <c r="P98">
        <v>13.6715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13.6715</v>
      </c>
    </row>
    <row r="99" spans="1:19" x14ac:dyDescent="0.25">
      <c r="A99" t="s">
        <v>55</v>
      </c>
      <c r="B99" s="2">
        <v>45575</v>
      </c>
      <c r="C99" t="s">
        <v>15</v>
      </c>
      <c r="D99" t="s">
        <v>585</v>
      </c>
      <c r="E99" t="s">
        <v>21</v>
      </c>
      <c r="F99" t="s">
        <v>5</v>
      </c>
      <c r="G99">
        <v>6</v>
      </c>
      <c r="H99" s="32">
        <v>7.9829999999999997</v>
      </c>
      <c r="I99">
        <v>0.23300000000000001</v>
      </c>
      <c r="J99">
        <v>0.76700000000000002</v>
      </c>
      <c r="K99">
        <v>162.999</v>
      </c>
      <c r="L99">
        <v>36.770000000000003</v>
      </c>
      <c r="M99">
        <v>7.2159999999999993</v>
      </c>
      <c r="N99">
        <v>265.33231999999998</v>
      </c>
      <c r="O99">
        <v>12</v>
      </c>
      <c r="P99">
        <v>13.58325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13.58325</v>
      </c>
    </row>
    <row r="100" spans="1:19" x14ac:dyDescent="0.25">
      <c r="A100" t="s">
        <v>449</v>
      </c>
      <c r="B100" s="2">
        <v>45575</v>
      </c>
      <c r="C100" t="s">
        <v>15</v>
      </c>
      <c r="D100" t="s">
        <v>418</v>
      </c>
      <c r="E100" t="s">
        <v>355</v>
      </c>
      <c r="F100" t="s">
        <v>5</v>
      </c>
      <c r="G100">
        <v>8</v>
      </c>
      <c r="H100" s="32">
        <v>10</v>
      </c>
      <c r="I100">
        <v>0.26700000000000002</v>
      </c>
      <c r="J100">
        <v>0.5</v>
      </c>
      <c r="K100">
        <v>256.54599999999999</v>
      </c>
      <c r="L100">
        <v>32.5</v>
      </c>
      <c r="M100">
        <v>9.5</v>
      </c>
      <c r="N100">
        <v>308.75</v>
      </c>
      <c r="O100">
        <v>12</v>
      </c>
      <c r="P100">
        <v>21.378833333333333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21.378833333333333</v>
      </c>
    </row>
    <row r="101" spans="1:19" x14ac:dyDescent="0.25">
      <c r="A101" t="s">
        <v>466</v>
      </c>
      <c r="B101" s="2">
        <v>45575</v>
      </c>
      <c r="C101" t="s">
        <v>15</v>
      </c>
      <c r="D101" t="s">
        <v>424</v>
      </c>
      <c r="E101" t="s">
        <v>291</v>
      </c>
      <c r="F101" t="s">
        <v>5</v>
      </c>
      <c r="G101">
        <v>15</v>
      </c>
      <c r="H101" s="32">
        <v>10.733000000000001</v>
      </c>
      <c r="I101">
        <v>0.33300000000000002</v>
      </c>
      <c r="J101">
        <v>0.5</v>
      </c>
      <c r="K101">
        <v>225.11799999999999</v>
      </c>
      <c r="L101">
        <v>32.5</v>
      </c>
      <c r="M101">
        <v>10.23</v>
      </c>
      <c r="N101">
        <v>332.47500000000002</v>
      </c>
      <c r="O101">
        <v>12</v>
      </c>
      <c r="P101">
        <v>18.759833333333333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18.759833333333333</v>
      </c>
    </row>
    <row r="102" spans="1:19" x14ac:dyDescent="0.25">
      <c r="A102" t="s">
        <v>395</v>
      </c>
      <c r="B102" s="2">
        <v>45575</v>
      </c>
      <c r="C102" t="s">
        <v>15</v>
      </c>
      <c r="D102" t="s">
        <v>649</v>
      </c>
      <c r="E102" t="s">
        <v>40</v>
      </c>
      <c r="F102" t="s">
        <v>5</v>
      </c>
      <c r="G102">
        <v>11</v>
      </c>
      <c r="H102" s="32">
        <v>10.567</v>
      </c>
      <c r="I102">
        <v>0</v>
      </c>
      <c r="J102">
        <v>0.4</v>
      </c>
      <c r="K102">
        <v>186.345</v>
      </c>
      <c r="L102">
        <v>32.5</v>
      </c>
      <c r="M102">
        <v>10.167</v>
      </c>
      <c r="N102">
        <v>330.42750000000001</v>
      </c>
      <c r="O102">
        <v>12</v>
      </c>
      <c r="P102">
        <v>15.52875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15.52875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476</v>
      </c>
      <c r="B111" s="2">
        <v>45576</v>
      </c>
      <c r="C111" t="s">
        <v>15</v>
      </c>
      <c r="D111" t="s">
        <v>502</v>
      </c>
      <c r="E111" t="s">
        <v>28</v>
      </c>
      <c r="F111" t="s">
        <v>5</v>
      </c>
      <c r="G111">
        <v>12</v>
      </c>
      <c r="H111" s="32">
        <v>10.317</v>
      </c>
      <c r="I111">
        <v>0.15</v>
      </c>
      <c r="J111">
        <v>0.5</v>
      </c>
      <c r="K111">
        <v>161.37799999999999</v>
      </c>
      <c r="L111">
        <v>32.5</v>
      </c>
      <c r="M111">
        <v>9.8170000000000002</v>
      </c>
      <c r="N111">
        <v>319.05250000000001</v>
      </c>
      <c r="O111">
        <v>12</v>
      </c>
      <c r="P111">
        <v>13.448166666666665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13.448166666666665</v>
      </c>
    </row>
    <row r="112" spans="1:19" x14ac:dyDescent="0.25">
      <c r="A112" t="s">
        <v>395</v>
      </c>
      <c r="B112" s="2">
        <v>45576</v>
      </c>
      <c r="C112" t="s">
        <v>15</v>
      </c>
      <c r="D112" t="s">
        <v>369</v>
      </c>
      <c r="E112" t="s">
        <v>38</v>
      </c>
      <c r="F112" t="s">
        <v>26</v>
      </c>
      <c r="G112">
        <v>12</v>
      </c>
      <c r="H112" s="32">
        <v>10.516999999999999</v>
      </c>
      <c r="I112">
        <v>0</v>
      </c>
      <c r="J112">
        <v>0.25</v>
      </c>
      <c r="K112">
        <v>149.041</v>
      </c>
      <c r="L112">
        <v>29</v>
      </c>
      <c r="M112">
        <v>10.266999999999999</v>
      </c>
      <c r="N112">
        <v>297.74299999999999</v>
      </c>
      <c r="O112">
        <v>19</v>
      </c>
      <c r="P112">
        <v>7.844263157894737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7.844263157894737</v>
      </c>
    </row>
    <row r="113" spans="1:19" x14ac:dyDescent="0.25">
      <c r="A113" t="s">
        <v>395</v>
      </c>
      <c r="B113" s="2">
        <v>45576</v>
      </c>
      <c r="C113" t="s">
        <v>15</v>
      </c>
      <c r="D113" t="s">
        <v>649</v>
      </c>
      <c r="E113" t="s">
        <v>40</v>
      </c>
      <c r="F113" t="s">
        <v>5</v>
      </c>
      <c r="G113">
        <v>7</v>
      </c>
      <c r="H113" s="32">
        <v>10.5</v>
      </c>
      <c r="I113">
        <v>0</v>
      </c>
      <c r="J113">
        <v>0.36699999999999999</v>
      </c>
      <c r="K113">
        <v>155.60900000000001</v>
      </c>
      <c r="L113">
        <v>32.5</v>
      </c>
      <c r="M113">
        <v>10.132999999999999</v>
      </c>
      <c r="N113">
        <v>329.32249999999999</v>
      </c>
      <c r="O113">
        <v>12</v>
      </c>
      <c r="P113">
        <v>12.967416666666667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12.967416666666667</v>
      </c>
    </row>
    <row r="114" spans="1:19" x14ac:dyDescent="0.25">
      <c r="A114" t="s">
        <v>466</v>
      </c>
      <c r="B114" s="2">
        <v>45576</v>
      </c>
      <c r="C114" t="s">
        <v>15</v>
      </c>
      <c r="D114" t="s">
        <v>424</v>
      </c>
      <c r="E114" t="s">
        <v>291</v>
      </c>
      <c r="F114" t="s">
        <v>5</v>
      </c>
      <c r="G114">
        <v>7</v>
      </c>
      <c r="H114" s="32">
        <v>9.5329999999999995</v>
      </c>
      <c r="I114">
        <v>0.16700000000000001</v>
      </c>
      <c r="J114">
        <v>0.5</v>
      </c>
      <c r="K114">
        <v>183.976</v>
      </c>
      <c r="L114">
        <v>32.5</v>
      </c>
      <c r="M114">
        <v>9.0329999999999995</v>
      </c>
      <c r="N114">
        <v>293.57249999999999</v>
      </c>
      <c r="O114">
        <v>12</v>
      </c>
      <c r="P114">
        <v>15.331333333333333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15.331333333333333</v>
      </c>
    </row>
    <row r="115" spans="1:19" x14ac:dyDescent="0.25">
      <c r="A115" t="s">
        <v>393</v>
      </c>
      <c r="B115" s="2">
        <v>45576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</v>
      </c>
      <c r="I115">
        <v>0.33300000000000002</v>
      </c>
      <c r="J115">
        <v>0.38300000000000001</v>
      </c>
      <c r="K115">
        <v>199.37100000000001</v>
      </c>
      <c r="L115">
        <v>32.5</v>
      </c>
      <c r="M115">
        <v>9.6140000000000008</v>
      </c>
      <c r="N115">
        <v>312.45500000000004</v>
      </c>
      <c r="O115">
        <v>12</v>
      </c>
      <c r="P115">
        <v>16.614250000000002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16.614250000000002</v>
      </c>
    </row>
    <row r="116" spans="1:19" x14ac:dyDescent="0.25">
      <c r="A116" t="s">
        <v>409</v>
      </c>
      <c r="B116" s="2">
        <v>45576</v>
      </c>
      <c r="C116" t="s">
        <v>15</v>
      </c>
      <c r="D116" t="s">
        <v>388</v>
      </c>
      <c r="E116" t="s">
        <v>213</v>
      </c>
      <c r="F116" t="s">
        <v>26</v>
      </c>
      <c r="G116">
        <v>12</v>
      </c>
      <c r="H116" s="32">
        <v>10</v>
      </c>
      <c r="I116">
        <v>0.33300000000000002</v>
      </c>
      <c r="J116">
        <v>0.5</v>
      </c>
      <c r="K116">
        <v>220.52600000000001</v>
      </c>
      <c r="L116">
        <v>29</v>
      </c>
      <c r="M116">
        <v>9.4969999999999999</v>
      </c>
      <c r="N116">
        <v>275.41300000000001</v>
      </c>
      <c r="O116">
        <v>19</v>
      </c>
      <c r="P116">
        <v>11.606631578947368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11.606631578947368</v>
      </c>
    </row>
    <row r="117" spans="1:19" x14ac:dyDescent="0.25">
      <c r="A117" t="s">
        <v>55</v>
      </c>
      <c r="B117" s="2">
        <v>45576</v>
      </c>
      <c r="C117" t="s">
        <v>15</v>
      </c>
      <c r="D117" t="s">
        <v>585</v>
      </c>
      <c r="E117" t="s">
        <v>21</v>
      </c>
      <c r="F117" t="s">
        <v>5</v>
      </c>
      <c r="G117">
        <v>8</v>
      </c>
      <c r="H117" s="32">
        <v>7.9169999999999998</v>
      </c>
      <c r="I117">
        <v>0.55000000000000004</v>
      </c>
      <c r="J117">
        <v>0</v>
      </c>
      <c r="K117">
        <v>142.1</v>
      </c>
      <c r="L117">
        <v>36.770000000000003</v>
      </c>
      <c r="M117">
        <v>7.6970000000000001</v>
      </c>
      <c r="N117">
        <v>283.01869000000005</v>
      </c>
      <c r="O117">
        <v>12</v>
      </c>
      <c r="P117">
        <v>11.841666666666667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11.841666666666667</v>
      </c>
    </row>
    <row r="118" spans="1:19" x14ac:dyDescent="0.25">
      <c r="A118" t="s">
        <v>606</v>
      </c>
      <c r="B118" s="2">
        <v>45576</v>
      </c>
      <c r="C118" t="s">
        <v>15</v>
      </c>
      <c r="D118" t="s">
        <v>586</v>
      </c>
      <c r="E118" t="s">
        <v>587</v>
      </c>
      <c r="F118" t="s">
        <v>5</v>
      </c>
      <c r="G118">
        <v>7</v>
      </c>
      <c r="H118" s="32">
        <v>9.9169999999999998</v>
      </c>
      <c r="I118">
        <v>0.183</v>
      </c>
      <c r="J118">
        <v>0.5</v>
      </c>
      <c r="K118">
        <v>243.923</v>
      </c>
      <c r="L118">
        <v>32.5</v>
      </c>
      <c r="M118">
        <v>9.4169999999999998</v>
      </c>
      <c r="N118">
        <v>306.05250000000001</v>
      </c>
      <c r="O118">
        <v>12</v>
      </c>
      <c r="P118">
        <v>20.326916666666666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20.326916666666666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308</v>
      </c>
      <c r="E119" t="s">
        <v>292</v>
      </c>
      <c r="F119" t="s">
        <v>5</v>
      </c>
      <c r="G119">
        <v>7</v>
      </c>
      <c r="H119" s="32">
        <v>8.1329999999999991</v>
      </c>
      <c r="I119">
        <v>0.16700000000000001</v>
      </c>
      <c r="J119">
        <v>0.48299999999999998</v>
      </c>
      <c r="K119">
        <v>156.006</v>
      </c>
      <c r="L119">
        <v>36.770000000000003</v>
      </c>
      <c r="M119">
        <v>7.6499999999999995</v>
      </c>
      <c r="N119">
        <v>281.29050000000001</v>
      </c>
      <c r="O119">
        <v>12</v>
      </c>
      <c r="P119">
        <v>13.000500000000001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13.000500000000001</v>
      </c>
    </row>
    <row r="120" spans="1:19" x14ac:dyDescent="0.25">
      <c r="A120" t="s">
        <v>56</v>
      </c>
      <c r="B120" s="2">
        <v>45576</v>
      </c>
      <c r="C120" t="s">
        <v>15</v>
      </c>
      <c r="D120" t="s">
        <v>286</v>
      </c>
      <c r="E120" t="s">
        <v>347</v>
      </c>
      <c r="F120" t="s">
        <v>5</v>
      </c>
      <c r="G120">
        <v>9</v>
      </c>
      <c r="H120" s="32">
        <v>9.6669999999999998</v>
      </c>
      <c r="I120">
        <v>0</v>
      </c>
      <c r="J120">
        <v>0</v>
      </c>
      <c r="K120">
        <v>211.649</v>
      </c>
      <c r="L120">
        <v>32.5</v>
      </c>
      <c r="M120">
        <v>9.6669999999999998</v>
      </c>
      <c r="N120">
        <v>314.17750000000001</v>
      </c>
      <c r="O120">
        <v>12</v>
      </c>
      <c r="P120">
        <v>17.637416666666667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17.637416666666667</v>
      </c>
    </row>
    <row r="121" spans="1:19" x14ac:dyDescent="0.25">
      <c r="A121" t="s">
        <v>56</v>
      </c>
      <c r="B121" s="2">
        <v>45576</v>
      </c>
      <c r="C121" t="s">
        <v>15</v>
      </c>
      <c r="D121" t="s">
        <v>287</v>
      </c>
      <c r="E121" t="s">
        <v>346</v>
      </c>
      <c r="F121" t="s">
        <v>5</v>
      </c>
      <c r="G121">
        <v>6</v>
      </c>
      <c r="H121" s="32">
        <v>8.6999999999999993</v>
      </c>
      <c r="I121">
        <v>0</v>
      </c>
      <c r="J121">
        <v>0</v>
      </c>
      <c r="K121">
        <v>180.179</v>
      </c>
      <c r="L121">
        <v>32.5</v>
      </c>
      <c r="M121">
        <v>8.6999999999999993</v>
      </c>
      <c r="N121">
        <v>282.75</v>
      </c>
      <c r="O121">
        <v>12</v>
      </c>
      <c r="P121">
        <v>15.014916666666666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15.014916666666666</v>
      </c>
    </row>
    <row r="122" spans="1:19" x14ac:dyDescent="0.25">
      <c r="A122" t="s">
        <v>449</v>
      </c>
      <c r="B122" s="2">
        <v>45576</v>
      </c>
      <c r="C122" t="s">
        <v>15</v>
      </c>
      <c r="D122" t="s">
        <v>490</v>
      </c>
      <c r="E122" t="s">
        <v>355</v>
      </c>
      <c r="F122" t="s">
        <v>5</v>
      </c>
      <c r="G122">
        <v>8</v>
      </c>
      <c r="H122" s="32">
        <v>10.333</v>
      </c>
      <c r="I122">
        <v>0.35</v>
      </c>
      <c r="J122">
        <v>0.55000000000000004</v>
      </c>
      <c r="K122">
        <v>262.71499999999997</v>
      </c>
      <c r="L122">
        <v>32.5</v>
      </c>
      <c r="M122">
        <v>9.7629999999999999</v>
      </c>
      <c r="N122">
        <v>317.29750000000001</v>
      </c>
      <c r="O122">
        <v>12</v>
      </c>
      <c r="P122">
        <v>21.892916666666665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21.892916666666665</v>
      </c>
    </row>
    <row r="123" spans="1:19" x14ac:dyDescent="0.25">
      <c r="A123" t="s">
        <v>332</v>
      </c>
      <c r="B123" s="2">
        <v>45576</v>
      </c>
      <c r="C123" t="s">
        <v>15</v>
      </c>
      <c r="D123" t="s">
        <v>285</v>
      </c>
      <c r="E123" t="s">
        <v>214</v>
      </c>
      <c r="F123" t="s">
        <v>5</v>
      </c>
      <c r="G123">
        <v>12</v>
      </c>
      <c r="H123" s="32">
        <v>11.35</v>
      </c>
      <c r="I123">
        <v>0.183</v>
      </c>
      <c r="J123">
        <v>0.5</v>
      </c>
      <c r="K123">
        <v>274.55500000000001</v>
      </c>
      <c r="L123">
        <v>32.5</v>
      </c>
      <c r="M123">
        <v>10.85</v>
      </c>
      <c r="N123">
        <v>352.625</v>
      </c>
      <c r="O123">
        <v>12</v>
      </c>
      <c r="P123">
        <v>22.879583333333333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22.879583333333333</v>
      </c>
    </row>
    <row r="124" spans="1:19" x14ac:dyDescent="0.25">
      <c r="A124" t="s">
        <v>55</v>
      </c>
      <c r="B124" s="2">
        <v>45576</v>
      </c>
      <c r="C124" t="s">
        <v>15</v>
      </c>
      <c r="D124" t="s">
        <v>478</v>
      </c>
      <c r="E124" t="s">
        <v>20</v>
      </c>
      <c r="F124" t="s">
        <v>5</v>
      </c>
      <c r="G124">
        <v>7</v>
      </c>
      <c r="H124" s="32">
        <v>8.9499999999999993</v>
      </c>
      <c r="I124">
        <v>0.15</v>
      </c>
      <c r="J124">
        <v>0.5</v>
      </c>
      <c r="K124">
        <v>257.83699999999999</v>
      </c>
      <c r="L124">
        <v>36.770000000000003</v>
      </c>
      <c r="M124">
        <v>8.4499999999999993</v>
      </c>
      <c r="N124">
        <v>310.70650000000001</v>
      </c>
      <c r="O124">
        <v>12</v>
      </c>
      <c r="P124">
        <v>21.486416666666667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21.486416666666667</v>
      </c>
    </row>
    <row r="125" spans="1:19" x14ac:dyDescent="0.25">
      <c r="A125" t="s">
        <v>607</v>
      </c>
      <c r="B125" s="2">
        <v>45576</v>
      </c>
      <c r="C125" t="s">
        <v>15</v>
      </c>
      <c r="D125" t="s">
        <v>561</v>
      </c>
      <c r="E125" t="s">
        <v>29</v>
      </c>
      <c r="F125" t="s">
        <v>26</v>
      </c>
      <c r="G125">
        <v>7</v>
      </c>
      <c r="H125" s="32">
        <v>9.8330000000000002</v>
      </c>
      <c r="I125">
        <v>0.23300000000000001</v>
      </c>
      <c r="J125">
        <v>0.5</v>
      </c>
      <c r="K125">
        <v>158.76900000000001</v>
      </c>
      <c r="L125">
        <v>29</v>
      </c>
      <c r="M125">
        <v>9.3330000000000002</v>
      </c>
      <c r="N125">
        <v>270.65699999999998</v>
      </c>
      <c r="O125">
        <v>19</v>
      </c>
      <c r="P125">
        <v>8.3562631578947375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8.3562631578947375</v>
      </c>
    </row>
    <row r="126" spans="1:19" x14ac:dyDescent="0.25">
      <c r="A126" t="s">
        <v>60</v>
      </c>
      <c r="B126" s="2">
        <v>45576</v>
      </c>
      <c r="C126" t="s">
        <v>15</v>
      </c>
      <c r="D126" t="s">
        <v>584</v>
      </c>
      <c r="E126" t="s">
        <v>23</v>
      </c>
      <c r="F126" t="s">
        <v>5</v>
      </c>
      <c r="G126">
        <v>8</v>
      </c>
      <c r="H126" s="32">
        <v>10.117000000000001</v>
      </c>
      <c r="I126">
        <v>0.183</v>
      </c>
      <c r="J126">
        <v>0.33300000000000002</v>
      </c>
      <c r="K126">
        <v>177.864</v>
      </c>
      <c r="L126">
        <v>32.5</v>
      </c>
      <c r="M126">
        <v>9.7840000000000007</v>
      </c>
      <c r="N126">
        <v>317.98</v>
      </c>
      <c r="O126">
        <v>12</v>
      </c>
      <c r="P126">
        <v>14.822000000000001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14.822000000000001</v>
      </c>
    </row>
    <row r="127" spans="1:19" x14ac:dyDescent="0.25">
      <c r="A127" t="s">
        <v>371</v>
      </c>
      <c r="B127" s="2">
        <v>45576</v>
      </c>
      <c r="C127" t="s">
        <v>15</v>
      </c>
      <c r="D127" t="s">
        <v>354</v>
      </c>
      <c r="E127" t="s">
        <v>218</v>
      </c>
      <c r="F127" t="s">
        <v>5</v>
      </c>
      <c r="G127">
        <v>10</v>
      </c>
      <c r="H127" s="32">
        <v>10.5</v>
      </c>
      <c r="I127">
        <v>0</v>
      </c>
      <c r="J127">
        <v>0.2</v>
      </c>
      <c r="K127">
        <v>262.81700000000001</v>
      </c>
      <c r="L127">
        <v>32.5</v>
      </c>
      <c r="M127">
        <v>10.3</v>
      </c>
      <c r="N127">
        <v>334.75</v>
      </c>
      <c r="O127">
        <v>12</v>
      </c>
      <c r="P127">
        <v>21.901416666666666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21.901416666666666</v>
      </c>
    </row>
    <row r="128" spans="1:19" x14ac:dyDescent="0.25">
      <c r="A128" t="s">
        <v>55</v>
      </c>
      <c r="B128" s="2">
        <v>45576</v>
      </c>
      <c r="C128" t="s">
        <v>15</v>
      </c>
      <c r="D128" t="s">
        <v>479</v>
      </c>
      <c r="E128" t="s">
        <v>588</v>
      </c>
      <c r="F128" t="s">
        <v>5</v>
      </c>
      <c r="G128">
        <v>9</v>
      </c>
      <c r="H128" s="32">
        <v>9.1</v>
      </c>
      <c r="I128">
        <v>0.48299999999999998</v>
      </c>
      <c r="J128">
        <v>0.26700000000000002</v>
      </c>
      <c r="K128">
        <v>161.47999999999999</v>
      </c>
      <c r="L128">
        <v>36.770000000000003</v>
      </c>
      <c r="M128">
        <v>8.68</v>
      </c>
      <c r="N128">
        <v>319.16360000000003</v>
      </c>
      <c r="O128">
        <v>12</v>
      </c>
      <c r="P128">
        <v>13.456666666666665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13.456666666666665</v>
      </c>
    </row>
    <row r="129" spans="1:19" x14ac:dyDescent="0.25">
      <c r="A129" t="s">
        <v>55</v>
      </c>
      <c r="B129" s="2">
        <v>45576</v>
      </c>
      <c r="C129" t="s">
        <v>15</v>
      </c>
      <c r="D129" t="s">
        <v>343</v>
      </c>
      <c r="E129" t="s">
        <v>307</v>
      </c>
      <c r="F129" t="s">
        <v>5</v>
      </c>
      <c r="G129">
        <v>8</v>
      </c>
      <c r="H129" s="32">
        <v>8.1829999999999998</v>
      </c>
      <c r="I129">
        <v>0</v>
      </c>
      <c r="J129">
        <v>0.317</v>
      </c>
      <c r="K129">
        <v>146.31</v>
      </c>
      <c r="L129">
        <v>36.770000000000003</v>
      </c>
      <c r="M129">
        <v>7.8659999999999997</v>
      </c>
      <c r="N129">
        <v>289.23282</v>
      </c>
      <c r="O129">
        <v>12</v>
      </c>
      <c r="P129">
        <v>12.192500000000001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12.192500000000001</v>
      </c>
    </row>
    <row r="130" spans="1:19" x14ac:dyDescent="0.25">
      <c r="A130" t="s">
        <v>435</v>
      </c>
      <c r="B130" s="2">
        <v>45576</v>
      </c>
      <c r="C130" t="s">
        <v>15</v>
      </c>
      <c r="D130" t="s">
        <v>401</v>
      </c>
      <c r="E130" t="s">
        <v>27</v>
      </c>
      <c r="F130" t="s">
        <v>26</v>
      </c>
      <c r="G130">
        <v>10</v>
      </c>
      <c r="H130" s="32">
        <v>10.5</v>
      </c>
      <c r="I130">
        <v>0.26700000000000002</v>
      </c>
      <c r="J130">
        <v>0.61699999999999999</v>
      </c>
      <c r="K130">
        <v>0</v>
      </c>
      <c r="L130">
        <v>29</v>
      </c>
      <c r="M130">
        <v>9.8829999999999991</v>
      </c>
      <c r="N130">
        <v>286.60699999999997</v>
      </c>
      <c r="O130">
        <v>19</v>
      </c>
      <c r="P130">
        <v>0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409</v>
      </c>
      <c r="B140" s="2">
        <v>45577</v>
      </c>
      <c r="C140" t="s">
        <v>15</v>
      </c>
      <c r="D140" t="s">
        <v>388</v>
      </c>
      <c r="E140" t="s">
        <v>213</v>
      </c>
      <c r="F140" t="s">
        <v>26</v>
      </c>
      <c r="G140">
        <v>5</v>
      </c>
      <c r="H140" s="32">
        <v>10</v>
      </c>
      <c r="I140">
        <v>0.183</v>
      </c>
      <c r="J140">
        <v>0.5</v>
      </c>
      <c r="K140">
        <v>0</v>
      </c>
      <c r="L140">
        <v>31</v>
      </c>
      <c r="M140">
        <v>9.5</v>
      </c>
      <c r="N140">
        <v>294.5</v>
      </c>
      <c r="O140">
        <v>19</v>
      </c>
      <c r="P140">
        <v>0</v>
      </c>
      <c r="Q140" t="s">
        <v>313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0</v>
      </c>
    </row>
    <row r="141" spans="1:19" x14ac:dyDescent="0.25">
      <c r="A141" t="s">
        <v>332</v>
      </c>
      <c r="B141" s="2">
        <v>45577</v>
      </c>
      <c r="C141" t="s">
        <v>15</v>
      </c>
      <c r="D141" t="s">
        <v>285</v>
      </c>
      <c r="E141" t="s">
        <v>214</v>
      </c>
      <c r="F141" t="s">
        <v>5</v>
      </c>
      <c r="G141">
        <v>5</v>
      </c>
      <c r="H141" s="32">
        <v>10.117000000000001</v>
      </c>
      <c r="I141">
        <v>0.2</v>
      </c>
      <c r="J141">
        <v>0.53300000000000003</v>
      </c>
      <c r="K141">
        <v>257.98899999999998</v>
      </c>
      <c r="L141">
        <v>34.5</v>
      </c>
      <c r="M141">
        <v>9.5840000000000014</v>
      </c>
      <c r="N141">
        <v>330.64800000000002</v>
      </c>
      <c r="O141">
        <v>12</v>
      </c>
      <c r="P141">
        <v>21.499083333333331</v>
      </c>
      <c r="Q141" t="s">
        <v>313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21.499083333333331</v>
      </c>
    </row>
    <row r="142" spans="1:19" x14ac:dyDescent="0.25">
      <c r="A142" t="s">
        <v>55</v>
      </c>
      <c r="B142" s="2">
        <v>45577</v>
      </c>
      <c r="C142" t="s">
        <v>15</v>
      </c>
      <c r="D142" t="s">
        <v>478</v>
      </c>
      <c r="E142" t="s">
        <v>20</v>
      </c>
      <c r="F142" t="s">
        <v>5</v>
      </c>
      <c r="G142">
        <v>7</v>
      </c>
      <c r="H142" s="32">
        <v>8.6829999999999998</v>
      </c>
      <c r="I142">
        <v>0.317</v>
      </c>
      <c r="J142">
        <v>0.33300000000000002</v>
      </c>
      <c r="K142">
        <v>102.66800000000001</v>
      </c>
      <c r="L142">
        <v>36.770000000000003</v>
      </c>
      <c r="M142">
        <v>8.35</v>
      </c>
      <c r="N142">
        <v>307.02950000000004</v>
      </c>
      <c r="O142">
        <v>12</v>
      </c>
      <c r="P142">
        <v>8.5556666666666672</v>
      </c>
      <c r="Q142" t="s">
        <v>313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8.5556666666666672</v>
      </c>
    </row>
    <row r="143" spans="1:19" x14ac:dyDescent="0.25">
      <c r="A143" t="s">
        <v>449</v>
      </c>
      <c r="B143" s="2">
        <v>45577</v>
      </c>
      <c r="C143" t="s">
        <v>15</v>
      </c>
      <c r="D143" t="s">
        <v>490</v>
      </c>
      <c r="E143" t="s">
        <v>355</v>
      </c>
      <c r="F143" t="s">
        <v>5</v>
      </c>
      <c r="G143">
        <v>5</v>
      </c>
      <c r="H143" s="32">
        <v>10.083</v>
      </c>
      <c r="I143">
        <v>0.28299999999999997</v>
      </c>
      <c r="J143">
        <v>0.5</v>
      </c>
      <c r="K143">
        <v>190.43100000000001</v>
      </c>
      <c r="L143">
        <v>34.5</v>
      </c>
      <c r="M143">
        <v>9.5830000000000002</v>
      </c>
      <c r="N143">
        <v>330.61349999999999</v>
      </c>
      <c r="O143">
        <v>12</v>
      </c>
      <c r="P143">
        <v>15.869250000000001</v>
      </c>
      <c r="Q143" t="s">
        <v>313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15.869250000000001</v>
      </c>
    </row>
    <row r="144" spans="1:19" x14ac:dyDescent="0.25">
      <c r="A144" t="s">
        <v>55</v>
      </c>
      <c r="B144" s="2">
        <v>45577</v>
      </c>
      <c r="C144" t="s">
        <v>15</v>
      </c>
      <c r="D144" t="s">
        <v>343</v>
      </c>
      <c r="E144" t="s">
        <v>307</v>
      </c>
      <c r="F144" t="s">
        <v>5</v>
      </c>
      <c r="G144">
        <v>8</v>
      </c>
      <c r="H144" s="32">
        <v>8.6</v>
      </c>
      <c r="I144">
        <v>0</v>
      </c>
      <c r="J144">
        <v>0.2</v>
      </c>
      <c r="K144">
        <v>135.291</v>
      </c>
      <c r="L144">
        <v>36.770000000000003</v>
      </c>
      <c r="M144">
        <v>8.4</v>
      </c>
      <c r="N144">
        <v>308.86800000000005</v>
      </c>
      <c r="O144">
        <v>12</v>
      </c>
      <c r="P144">
        <v>11.27425</v>
      </c>
      <c r="Q144" t="s">
        <v>313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11.27425</v>
      </c>
    </row>
    <row r="145" spans="1:19" x14ac:dyDescent="0.25">
      <c r="A145" t="s">
        <v>55</v>
      </c>
      <c r="B145" s="2">
        <v>45577</v>
      </c>
      <c r="C145" t="s">
        <v>15</v>
      </c>
      <c r="D145" t="s">
        <v>308</v>
      </c>
      <c r="E145" t="s">
        <v>292</v>
      </c>
      <c r="F145" t="s">
        <v>5</v>
      </c>
      <c r="G145">
        <v>6</v>
      </c>
      <c r="H145" s="32">
        <v>8.5670000000000002</v>
      </c>
      <c r="I145">
        <v>0</v>
      </c>
      <c r="J145">
        <v>0.86699999999999999</v>
      </c>
      <c r="K145">
        <v>123.86799999999999</v>
      </c>
      <c r="L145">
        <v>36.770000000000003</v>
      </c>
      <c r="M145">
        <v>7.7</v>
      </c>
      <c r="N145">
        <v>283.12900000000002</v>
      </c>
      <c r="O145">
        <v>12</v>
      </c>
      <c r="P145">
        <v>10.322333333333333</v>
      </c>
      <c r="Q145" t="s">
        <v>313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10.322333333333333</v>
      </c>
    </row>
    <row r="146" spans="1:19" x14ac:dyDescent="0.25">
      <c r="A146" t="s">
        <v>60</v>
      </c>
      <c r="B146" s="2">
        <v>45577</v>
      </c>
      <c r="C146" t="s">
        <v>15</v>
      </c>
      <c r="D146" t="s">
        <v>584</v>
      </c>
      <c r="E146" t="s">
        <v>23</v>
      </c>
      <c r="F146" t="s">
        <v>5</v>
      </c>
      <c r="G146">
        <v>5</v>
      </c>
      <c r="H146" s="32">
        <v>9.9329999999999998</v>
      </c>
      <c r="I146">
        <v>0</v>
      </c>
      <c r="J146">
        <v>0.73299999999999998</v>
      </c>
      <c r="K146">
        <v>136.48599999999999</v>
      </c>
      <c r="L146">
        <v>34.5</v>
      </c>
      <c r="M146">
        <v>9.1999999999999993</v>
      </c>
      <c r="N146">
        <v>317.39999999999998</v>
      </c>
      <c r="O146">
        <v>12</v>
      </c>
      <c r="P146">
        <v>11.373833333333332</v>
      </c>
      <c r="Q146" t="s">
        <v>313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11.373833333333332</v>
      </c>
    </row>
    <row r="147" spans="1:19" x14ac:dyDescent="0.25">
      <c r="A147" t="s">
        <v>371</v>
      </c>
      <c r="B147" s="2">
        <v>45577</v>
      </c>
      <c r="C147" t="s">
        <v>15</v>
      </c>
      <c r="D147" t="s">
        <v>354</v>
      </c>
      <c r="E147" t="s">
        <v>218</v>
      </c>
      <c r="F147" t="s">
        <v>5</v>
      </c>
      <c r="G147">
        <v>6</v>
      </c>
      <c r="H147" s="32">
        <v>10.032999999999999</v>
      </c>
      <c r="I147">
        <v>0</v>
      </c>
      <c r="J147">
        <v>0.38300000000000001</v>
      </c>
      <c r="K147">
        <v>128.02000000000001</v>
      </c>
      <c r="L147">
        <v>34.5</v>
      </c>
      <c r="M147">
        <v>9.6499999999999986</v>
      </c>
      <c r="N147">
        <v>332.92499999999995</v>
      </c>
      <c r="O147">
        <v>12</v>
      </c>
      <c r="P147">
        <v>10.668333333333335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10.668333333333335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332</v>
      </c>
      <c r="B153" s="2">
        <v>45578</v>
      </c>
      <c r="C153" t="s">
        <v>15</v>
      </c>
      <c r="D153" t="s">
        <v>285</v>
      </c>
      <c r="E153" t="s">
        <v>214</v>
      </c>
      <c r="F153" t="s">
        <v>5</v>
      </c>
      <c r="G153">
        <v>6</v>
      </c>
      <c r="H153" s="32">
        <v>10.183</v>
      </c>
      <c r="I153">
        <v>0.317</v>
      </c>
      <c r="J153">
        <v>0.433</v>
      </c>
      <c r="K153">
        <v>175.53</v>
      </c>
      <c r="L153">
        <v>34.5</v>
      </c>
      <c r="M153">
        <v>9.75</v>
      </c>
      <c r="N153">
        <v>336.375</v>
      </c>
      <c r="O153">
        <v>12</v>
      </c>
      <c r="P153">
        <v>14.6275</v>
      </c>
      <c r="Q153" t="s">
        <v>313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14.6275</v>
      </c>
    </row>
    <row r="154" spans="1:19" x14ac:dyDescent="0.25">
      <c r="A154" t="s">
        <v>606</v>
      </c>
      <c r="B154" s="2">
        <v>45578</v>
      </c>
      <c r="C154" t="s">
        <v>15</v>
      </c>
      <c r="D154" t="s">
        <v>586</v>
      </c>
      <c r="E154" t="s">
        <v>587</v>
      </c>
      <c r="F154" t="s">
        <v>5</v>
      </c>
      <c r="G154">
        <v>4</v>
      </c>
      <c r="H154" s="32">
        <v>10</v>
      </c>
      <c r="I154">
        <v>0.217</v>
      </c>
      <c r="J154">
        <v>0.5</v>
      </c>
      <c r="K154">
        <v>115.279</v>
      </c>
      <c r="L154">
        <v>34.5</v>
      </c>
      <c r="M154">
        <v>9.5</v>
      </c>
      <c r="N154">
        <v>327.75</v>
      </c>
      <c r="O154">
        <v>12</v>
      </c>
      <c r="P154">
        <v>9.606583333333333</v>
      </c>
      <c r="Q154" t="s">
        <v>313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9.606583333333333</v>
      </c>
    </row>
    <row r="155" spans="1:19" x14ac:dyDescent="0.25">
      <c r="A155" t="s">
        <v>55</v>
      </c>
      <c r="B155" s="2">
        <v>45578</v>
      </c>
      <c r="C155" t="s">
        <v>15</v>
      </c>
      <c r="D155" t="s">
        <v>478</v>
      </c>
      <c r="E155" t="s">
        <v>20</v>
      </c>
      <c r="F155" t="s">
        <v>5</v>
      </c>
      <c r="G155">
        <v>5</v>
      </c>
      <c r="H155" s="32">
        <v>8.4830000000000005</v>
      </c>
      <c r="I155">
        <v>0.183</v>
      </c>
      <c r="J155">
        <v>0.317</v>
      </c>
      <c r="K155">
        <v>260.84300000000002</v>
      </c>
      <c r="L155">
        <v>36.770000000000003</v>
      </c>
      <c r="M155">
        <v>8.1660000000000004</v>
      </c>
      <c r="N155">
        <v>300.26382000000007</v>
      </c>
      <c r="O155">
        <v>12</v>
      </c>
      <c r="P155">
        <v>21.736916666666669</v>
      </c>
      <c r="Q155" t="s">
        <v>313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21.736916666666669</v>
      </c>
    </row>
    <row r="156" spans="1:19" x14ac:dyDescent="0.25">
      <c r="A156" t="s">
        <v>55</v>
      </c>
      <c r="B156" s="2">
        <v>45578</v>
      </c>
      <c r="C156" t="s">
        <v>15</v>
      </c>
      <c r="D156" t="s">
        <v>863</v>
      </c>
      <c r="E156" t="s">
        <v>292</v>
      </c>
      <c r="F156" t="s">
        <v>5</v>
      </c>
      <c r="G156">
        <v>5</v>
      </c>
      <c r="H156" s="32">
        <v>5.7830000000000004</v>
      </c>
      <c r="I156">
        <v>0</v>
      </c>
      <c r="J156">
        <v>0.5</v>
      </c>
      <c r="K156">
        <v>76.004000000000005</v>
      </c>
      <c r="L156">
        <v>36.770000000000003</v>
      </c>
      <c r="M156">
        <v>5.2830000000000004</v>
      </c>
      <c r="N156">
        <v>194.25591000000003</v>
      </c>
      <c r="O156">
        <v>12</v>
      </c>
      <c r="P156">
        <v>6.3336666666666668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6.3336666666666668</v>
      </c>
    </row>
    <row r="157" spans="1:19" x14ac:dyDescent="0.25">
      <c r="A157" t="s">
        <v>55</v>
      </c>
      <c r="B157" s="2">
        <v>45578</v>
      </c>
      <c r="C157" t="s">
        <v>15</v>
      </c>
      <c r="D157" t="s">
        <v>585</v>
      </c>
      <c r="E157" t="s">
        <v>21</v>
      </c>
      <c r="F157" t="s">
        <v>5</v>
      </c>
      <c r="G157">
        <v>6</v>
      </c>
      <c r="H157" s="32">
        <v>7.9829999999999997</v>
      </c>
      <c r="I157">
        <v>0</v>
      </c>
      <c r="J157">
        <v>0</v>
      </c>
      <c r="K157">
        <v>164.36799999999999</v>
      </c>
      <c r="L157">
        <v>36.770000000000003</v>
      </c>
      <c r="M157">
        <v>7.9829999999999997</v>
      </c>
      <c r="N157">
        <v>293.53491000000002</v>
      </c>
      <c r="O157">
        <v>12</v>
      </c>
      <c r="P157">
        <v>13.697333333333333</v>
      </c>
      <c r="Q157" t="s">
        <v>313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13.697333333333333</v>
      </c>
    </row>
    <row r="158" spans="1:19" x14ac:dyDescent="0.25">
      <c r="A158" t="s">
        <v>55</v>
      </c>
      <c r="B158" s="2">
        <v>45578</v>
      </c>
      <c r="C158" t="s">
        <v>15</v>
      </c>
      <c r="D158" t="s">
        <v>309</v>
      </c>
      <c r="E158" t="s">
        <v>18</v>
      </c>
      <c r="F158" t="s">
        <v>19</v>
      </c>
      <c r="G158">
        <v>7</v>
      </c>
      <c r="H158" s="32">
        <v>9.3330000000000002</v>
      </c>
      <c r="I158">
        <v>0.35</v>
      </c>
      <c r="J158">
        <v>0.5</v>
      </c>
      <c r="K158">
        <v>176.029</v>
      </c>
      <c r="L158">
        <v>42.02</v>
      </c>
      <c r="M158">
        <v>8.8130000000000006</v>
      </c>
      <c r="N158">
        <v>370.32226000000003</v>
      </c>
      <c r="O158">
        <v>7</v>
      </c>
      <c r="P158">
        <v>25.146999999999998</v>
      </c>
      <c r="Q158" t="s">
        <v>313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25.146999999999998</v>
      </c>
    </row>
    <row r="159" spans="1:19" x14ac:dyDescent="0.25">
      <c r="A159" t="s">
        <v>395</v>
      </c>
      <c r="B159" s="2">
        <v>45578</v>
      </c>
      <c r="C159" t="s">
        <v>15</v>
      </c>
      <c r="D159" t="s">
        <v>649</v>
      </c>
      <c r="E159" t="s">
        <v>40</v>
      </c>
      <c r="F159" t="s">
        <v>5</v>
      </c>
      <c r="G159">
        <v>6</v>
      </c>
      <c r="H159" s="32">
        <v>10.467000000000001</v>
      </c>
      <c r="I159">
        <v>0.16700000000000001</v>
      </c>
      <c r="J159">
        <v>0.45</v>
      </c>
      <c r="K159">
        <v>175.37200000000001</v>
      </c>
      <c r="L159">
        <v>34.5</v>
      </c>
      <c r="M159">
        <v>10.017000000000001</v>
      </c>
      <c r="N159">
        <v>345.58650000000006</v>
      </c>
      <c r="O159">
        <v>12</v>
      </c>
      <c r="P159">
        <v>14.614333333333335</v>
      </c>
      <c r="Q159" t="s">
        <v>313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14.614333333333335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55</v>
      </c>
      <c r="B163" s="2">
        <v>45579</v>
      </c>
      <c r="C163" t="s">
        <v>15</v>
      </c>
      <c r="D163" t="s">
        <v>478</v>
      </c>
      <c r="E163" t="s">
        <v>20</v>
      </c>
      <c r="F163" t="s">
        <v>5</v>
      </c>
      <c r="G163">
        <v>10</v>
      </c>
      <c r="H163" s="32">
        <v>8.9</v>
      </c>
      <c r="I163">
        <v>0.23300000000000001</v>
      </c>
      <c r="J163">
        <v>0.48299999999999998</v>
      </c>
      <c r="K163">
        <v>187.59700000000001</v>
      </c>
      <c r="L163">
        <v>36.770000000000003</v>
      </c>
      <c r="M163">
        <v>8.4169999999999998</v>
      </c>
      <c r="N163">
        <v>309.49309</v>
      </c>
      <c r="O163">
        <v>12</v>
      </c>
      <c r="P163">
        <v>15.633083333333333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15.633083333333333</v>
      </c>
    </row>
    <row r="164" spans="1:19" x14ac:dyDescent="0.25">
      <c r="A164" t="s">
        <v>395</v>
      </c>
      <c r="B164" s="2">
        <v>45579</v>
      </c>
      <c r="C164" t="s">
        <v>15</v>
      </c>
      <c r="D164" t="s">
        <v>701</v>
      </c>
      <c r="E164" t="s">
        <v>38</v>
      </c>
      <c r="F164" t="s">
        <v>26</v>
      </c>
      <c r="G164">
        <v>10</v>
      </c>
      <c r="H164" s="32">
        <v>10.117000000000001</v>
      </c>
      <c r="I164">
        <v>0</v>
      </c>
      <c r="J164">
        <v>0.5</v>
      </c>
      <c r="K164">
        <v>247.09200000000001</v>
      </c>
      <c r="L164">
        <v>29</v>
      </c>
      <c r="M164">
        <v>9.6170000000000009</v>
      </c>
      <c r="N164">
        <v>278.89300000000003</v>
      </c>
      <c r="O164">
        <v>19</v>
      </c>
      <c r="P164">
        <v>13.004842105263158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13.004842105263158</v>
      </c>
    </row>
    <row r="165" spans="1:19" x14ac:dyDescent="0.25">
      <c r="A165" t="s">
        <v>55</v>
      </c>
      <c r="B165" s="2">
        <v>45579</v>
      </c>
      <c r="C165" t="s">
        <v>15</v>
      </c>
      <c r="D165" t="s">
        <v>309</v>
      </c>
      <c r="E165" t="s">
        <v>18</v>
      </c>
      <c r="F165" t="s">
        <v>19</v>
      </c>
      <c r="G165">
        <v>10</v>
      </c>
      <c r="H165" s="32">
        <v>8.7829999999999995</v>
      </c>
      <c r="I165">
        <v>0.35</v>
      </c>
      <c r="J165">
        <v>0.5</v>
      </c>
      <c r="K165">
        <v>144.45599999999999</v>
      </c>
      <c r="L165">
        <v>42.02</v>
      </c>
      <c r="M165">
        <v>8.2629999999999999</v>
      </c>
      <c r="N165">
        <v>347.21126000000004</v>
      </c>
      <c r="O165">
        <v>7</v>
      </c>
      <c r="P165">
        <v>20.636571428571425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20.636571428571425</v>
      </c>
    </row>
    <row r="166" spans="1:19" x14ac:dyDescent="0.25">
      <c r="A166" t="s">
        <v>55</v>
      </c>
      <c r="B166" s="2">
        <v>45579</v>
      </c>
      <c r="C166" t="s">
        <v>15</v>
      </c>
      <c r="D166" t="s">
        <v>863</v>
      </c>
      <c r="E166" t="s">
        <v>292</v>
      </c>
      <c r="F166" t="s">
        <v>5</v>
      </c>
      <c r="G166">
        <v>8</v>
      </c>
      <c r="H166" s="32">
        <v>8.2829999999999995</v>
      </c>
      <c r="I166">
        <v>0.2</v>
      </c>
      <c r="J166">
        <v>0.5</v>
      </c>
      <c r="K166">
        <v>179.773</v>
      </c>
      <c r="L166">
        <v>36.770000000000003</v>
      </c>
      <c r="M166">
        <v>7.7829999999999995</v>
      </c>
      <c r="N166">
        <v>286.18090999999998</v>
      </c>
      <c r="O166">
        <v>12</v>
      </c>
      <c r="P166">
        <v>14.981083333333332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14.981083333333332</v>
      </c>
    </row>
    <row r="167" spans="1:19" x14ac:dyDescent="0.25">
      <c r="A167" t="s">
        <v>55</v>
      </c>
      <c r="B167" s="2">
        <v>45579</v>
      </c>
      <c r="C167" t="s">
        <v>15</v>
      </c>
      <c r="D167" t="s">
        <v>585</v>
      </c>
      <c r="E167" t="s">
        <v>21</v>
      </c>
      <c r="F167" t="s">
        <v>5</v>
      </c>
      <c r="G167">
        <v>8</v>
      </c>
      <c r="H167" s="32">
        <v>8.5830000000000002</v>
      </c>
      <c r="I167">
        <v>0</v>
      </c>
      <c r="J167">
        <v>0.5</v>
      </c>
      <c r="K167">
        <v>239.727</v>
      </c>
      <c r="L167">
        <v>36.770000000000003</v>
      </c>
      <c r="M167">
        <v>8.0830000000000002</v>
      </c>
      <c r="N167">
        <v>297.21191000000005</v>
      </c>
      <c r="O167">
        <v>12</v>
      </c>
      <c r="P167">
        <v>19.977250000000002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19.977250000000002</v>
      </c>
    </row>
    <row r="168" spans="1:19" x14ac:dyDescent="0.25">
      <c r="A168" t="s">
        <v>56</v>
      </c>
      <c r="B168" s="2">
        <v>45579</v>
      </c>
      <c r="C168" t="s">
        <v>15</v>
      </c>
      <c r="D168" t="s">
        <v>286</v>
      </c>
      <c r="E168" t="s">
        <v>347</v>
      </c>
      <c r="F168" t="s">
        <v>5</v>
      </c>
      <c r="G168">
        <v>7</v>
      </c>
      <c r="H168" s="32">
        <v>9.8000000000000007</v>
      </c>
      <c r="I168">
        <v>0</v>
      </c>
      <c r="J168">
        <v>0</v>
      </c>
      <c r="K168">
        <v>236.881</v>
      </c>
      <c r="L168">
        <v>32.5</v>
      </c>
      <c r="M168">
        <v>9.8000000000000007</v>
      </c>
      <c r="N168">
        <v>318.5</v>
      </c>
      <c r="O168">
        <v>12</v>
      </c>
      <c r="P168">
        <v>19.740083333333335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19.740083333333335</v>
      </c>
    </row>
    <row r="169" spans="1:19" x14ac:dyDescent="0.25">
      <c r="A169" t="s">
        <v>607</v>
      </c>
      <c r="B169" s="2">
        <v>45579</v>
      </c>
      <c r="C169" t="s">
        <v>15</v>
      </c>
      <c r="D169" t="s">
        <v>561</v>
      </c>
      <c r="E169" t="s">
        <v>29</v>
      </c>
      <c r="F169" t="s">
        <v>26</v>
      </c>
      <c r="G169">
        <v>8</v>
      </c>
      <c r="H169" s="32">
        <v>8</v>
      </c>
      <c r="I169">
        <v>0.183</v>
      </c>
      <c r="J169">
        <v>0.63300000000000001</v>
      </c>
      <c r="K169">
        <v>159.393</v>
      </c>
      <c r="L169">
        <v>29</v>
      </c>
      <c r="M169">
        <v>7.367</v>
      </c>
      <c r="N169">
        <v>213.643</v>
      </c>
      <c r="O169">
        <v>19</v>
      </c>
      <c r="P169">
        <v>8.3891052631578944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8.3891052631578944</v>
      </c>
    </row>
    <row r="170" spans="1:19" x14ac:dyDescent="0.25">
      <c r="A170" t="s">
        <v>476</v>
      </c>
      <c r="B170" s="2">
        <v>45579</v>
      </c>
      <c r="C170" t="s">
        <v>15</v>
      </c>
      <c r="D170" t="s">
        <v>502</v>
      </c>
      <c r="E170" t="s">
        <v>28</v>
      </c>
      <c r="F170" t="s">
        <v>5</v>
      </c>
      <c r="G170">
        <v>12</v>
      </c>
      <c r="H170" s="32">
        <v>10.016999999999999</v>
      </c>
      <c r="I170">
        <v>0.16700000000000001</v>
      </c>
      <c r="J170">
        <v>0.5</v>
      </c>
      <c r="K170">
        <v>232.02500000000001</v>
      </c>
      <c r="L170">
        <v>32.5</v>
      </c>
      <c r="M170">
        <v>9.5169999999999995</v>
      </c>
      <c r="N170">
        <v>309.30250000000001</v>
      </c>
      <c r="O170">
        <v>12</v>
      </c>
      <c r="P170">
        <v>19.335416666666667</v>
      </c>
      <c r="Q170" t="s">
        <v>193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19.335416666666667</v>
      </c>
    </row>
    <row r="171" spans="1:19" x14ac:dyDescent="0.25">
      <c r="A171" t="s">
        <v>393</v>
      </c>
      <c r="B171" s="2">
        <v>45579</v>
      </c>
      <c r="C171" t="s">
        <v>15</v>
      </c>
      <c r="D171" t="s">
        <v>370</v>
      </c>
      <c r="E171" t="s">
        <v>17</v>
      </c>
      <c r="F171" t="s">
        <v>5</v>
      </c>
      <c r="G171">
        <v>13</v>
      </c>
      <c r="H171" s="32">
        <v>10.9</v>
      </c>
      <c r="I171">
        <v>0.16700000000000001</v>
      </c>
      <c r="J171">
        <v>0.48299999999999998</v>
      </c>
      <c r="K171">
        <v>237.84100000000001</v>
      </c>
      <c r="L171">
        <v>32.5</v>
      </c>
      <c r="M171">
        <v>10.417</v>
      </c>
      <c r="N171">
        <v>338.55250000000001</v>
      </c>
      <c r="O171">
        <v>12</v>
      </c>
      <c r="P171">
        <v>19.820083333333333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19.820083333333333</v>
      </c>
    </row>
    <row r="172" spans="1:19" x14ac:dyDescent="0.25">
      <c r="A172" t="s">
        <v>409</v>
      </c>
      <c r="B172" s="2">
        <v>45579</v>
      </c>
      <c r="C172" t="s">
        <v>15</v>
      </c>
      <c r="D172" t="s">
        <v>388</v>
      </c>
      <c r="E172" t="s">
        <v>213</v>
      </c>
      <c r="F172" t="s">
        <v>26</v>
      </c>
      <c r="G172">
        <v>10</v>
      </c>
      <c r="H172" s="32">
        <v>10.7</v>
      </c>
      <c r="I172">
        <v>0.3</v>
      </c>
      <c r="J172">
        <v>0.51700000000000002</v>
      </c>
      <c r="K172">
        <v>195.917</v>
      </c>
      <c r="L172">
        <v>29</v>
      </c>
      <c r="M172">
        <v>10.183</v>
      </c>
      <c r="N172">
        <v>295.30700000000002</v>
      </c>
      <c r="O172">
        <v>19</v>
      </c>
      <c r="P172">
        <v>10.311421052631578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10.311421052631578</v>
      </c>
    </row>
    <row r="173" spans="1:19" x14ac:dyDescent="0.25">
      <c r="A173" t="s">
        <v>60</v>
      </c>
      <c r="B173" s="2">
        <v>45579</v>
      </c>
      <c r="C173" t="s">
        <v>15</v>
      </c>
      <c r="D173" t="s">
        <v>584</v>
      </c>
      <c r="E173" t="s">
        <v>23</v>
      </c>
      <c r="F173" t="s">
        <v>5</v>
      </c>
      <c r="G173">
        <v>10</v>
      </c>
      <c r="H173" s="32">
        <v>11.4</v>
      </c>
      <c r="I173">
        <v>0.2</v>
      </c>
      <c r="J173">
        <v>0.183</v>
      </c>
      <c r="K173">
        <v>222.90100000000001</v>
      </c>
      <c r="L173">
        <v>32.5</v>
      </c>
      <c r="M173">
        <v>11.217000000000001</v>
      </c>
      <c r="N173">
        <v>364.55250000000001</v>
      </c>
      <c r="O173">
        <v>12</v>
      </c>
      <c r="P173">
        <v>18.575083333333335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18.575083333333335</v>
      </c>
    </row>
    <row r="174" spans="1:19" x14ac:dyDescent="0.25">
      <c r="A174" t="s">
        <v>435</v>
      </c>
      <c r="B174" s="2">
        <v>45579</v>
      </c>
      <c r="C174" t="s">
        <v>15</v>
      </c>
      <c r="D174" t="s">
        <v>401</v>
      </c>
      <c r="E174" t="s">
        <v>27</v>
      </c>
      <c r="F174" t="s">
        <v>26</v>
      </c>
      <c r="G174">
        <v>16</v>
      </c>
      <c r="H174" s="32">
        <v>10.516999999999999</v>
      </c>
      <c r="I174">
        <v>0.25</v>
      </c>
      <c r="J174">
        <v>0.5</v>
      </c>
      <c r="K174">
        <v>206.28100000000001</v>
      </c>
      <c r="L174">
        <v>29</v>
      </c>
      <c r="M174">
        <v>10.016999999999999</v>
      </c>
      <c r="N174">
        <v>290.49299999999999</v>
      </c>
      <c r="O174">
        <v>19</v>
      </c>
      <c r="P174">
        <v>10.856894736842106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10.856894736842106</v>
      </c>
    </row>
    <row r="175" spans="1:19" x14ac:dyDescent="0.25">
      <c r="A175" t="s">
        <v>56</v>
      </c>
      <c r="B175" s="2">
        <v>45579</v>
      </c>
      <c r="C175" t="s">
        <v>15</v>
      </c>
      <c r="D175" t="s">
        <v>287</v>
      </c>
      <c r="E175" t="s">
        <v>346</v>
      </c>
      <c r="F175" t="s">
        <v>5</v>
      </c>
      <c r="G175">
        <v>7</v>
      </c>
      <c r="H175" s="32">
        <v>8.3829999999999991</v>
      </c>
      <c r="I175">
        <v>0.33300000000000002</v>
      </c>
      <c r="J175">
        <v>0.5</v>
      </c>
      <c r="K175">
        <v>175.18299999999999</v>
      </c>
      <c r="L175">
        <v>32.5</v>
      </c>
      <c r="M175">
        <v>7.879999999999999</v>
      </c>
      <c r="N175">
        <v>256.09999999999997</v>
      </c>
      <c r="O175">
        <v>12</v>
      </c>
      <c r="P175">
        <v>14.598583333333332</v>
      </c>
      <c r="Q175" t="s">
        <v>193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14.598583333333332</v>
      </c>
    </row>
    <row r="176" spans="1:19" x14ac:dyDescent="0.25">
      <c r="A176" t="s">
        <v>395</v>
      </c>
      <c r="B176" s="2">
        <v>45579</v>
      </c>
      <c r="C176" t="s">
        <v>15</v>
      </c>
      <c r="D176" t="s">
        <v>649</v>
      </c>
      <c r="E176" t="s">
        <v>40</v>
      </c>
      <c r="F176" t="s">
        <v>5</v>
      </c>
      <c r="G176">
        <v>9</v>
      </c>
      <c r="H176" s="32">
        <v>10.45</v>
      </c>
      <c r="I176">
        <v>0</v>
      </c>
      <c r="J176">
        <v>0.45</v>
      </c>
      <c r="K176">
        <v>219.01900000000001</v>
      </c>
      <c r="L176">
        <v>32.5</v>
      </c>
      <c r="M176">
        <v>10</v>
      </c>
      <c r="N176">
        <v>325</v>
      </c>
      <c r="O176">
        <v>12</v>
      </c>
      <c r="P176">
        <v>18.251583333333333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18.251583333333333</v>
      </c>
    </row>
    <row r="177" spans="1:19" x14ac:dyDescent="0.25">
      <c r="A177" t="s">
        <v>449</v>
      </c>
      <c r="B177" s="2">
        <v>45579</v>
      </c>
      <c r="C177" t="s">
        <v>15</v>
      </c>
      <c r="D177" t="s">
        <v>490</v>
      </c>
      <c r="E177" t="s">
        <v>355</v>
      </c>
      <c r="F177" t="s">
        <v>5</v>
      </c>
      <c r="G177">
        <v>7</v>
      </c>
      <c r="H177" s="32">
        <v>10.199999999999999</v>
      </c>
      <c r="I177">
        <v>0.33300000000000002</v>
      </c>
      <c r="J177">
        <v>0.48299999999999998</v>
      </c>
      <c r="K177">
        <v>197.00200000000001</v>
      </c>
      <c r="L177">
        <v>32.5</v>
      </c>
      <c r="M177">
        <v>9.7139999999999986</v>
      </c>
      <c r="N177">
        <v>315.70499999999993</v>
      </c>
      <c r="O177">
        <v>12</v>
      </c>
      <c r="P177">
        <v>16.416833333333333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16.416833333333333</v>
      </c>
    </row>
    <row r="178" spans="1:19" x14ac:dyDescent="0.25">
      <c r="A178" t="s">
        <v>55</v>
      </c>
      <c r="B178" s="2">
        <v>45579</v>
      </c>
      <c r="C178" t="s">
        <v>15</v>
      </c>
      <c r="D178" t="s">
        <v>479</v>
      </c>
      <c r="E178" t="s">
        <v>588</v>
      </c>
      <c r="F178" t="s">
        <v>5</v>
      </c>
      <c r="G178">
        <v>7</v>
      </c>
      <c r="H178" s="32">
        <v>8.9</v>
      </c>
      <c r="I178">
        <v>0.33300000000000002</v>
      </c>
      <c r="J178">
        <v>0.5</v>
      </c>
      <c r="K178">
        <v>164.91</v>
      </c>
      <c r="L178">
        <v>36.770000000000003</v>
      </c>
      <c r="M178">
        <v>8.3970000000000002</v>
      </c>
      <c r="N178">
        <v>308.75769000000003</v>
      </c>
      <c r="O178">
        <v>12</v>
      </c>
      <c r="P178">
        <v>13.7425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13.7425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55</v>
      </c>
      <c r="B188" s="2">
        <v>45580</v>
      </c>
      <c r="C188" t="s">
        <v>15</v>
      </c>
      <c r="D188" t="s">
        <v>479</v>
      </c>
      <c r="E188" t="s">
        <v>588</v>
      </c>
      <c r="F188" t="s">
        <v>5</v>
      </c>
      <c r="G188">
        <v>6</v>
      </c>
      <c r="H188" s="32">
        <v>9.8000000000000007</v>
      </c>
      <c r="I188">
        <v>0.41699999999999998</v>
      </c>
      <c r="J188">
        <v>0.68300000000000005</v>
      </c>
      <c r="K188">
        <v>192.24600000000001</v>
      </c>
      <c r="L188">
        <v>36.770000000000003</v>
      </c>
      <c r="M188">
        <v>9.0300000000000011</v>
      </c>
      <c r="N188">
        <v>332.03310000000005</v>
      </c>
      <c r="O188">
        <v>12</v>
      </c>
      <c r="P188">
        <v>16.020500000000002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16.020500000000002</v>
      </c>
    </row>
    <row r="189" spans="1:19" x14ac:dyDescent="0.25">
      <c r="A189" t="s">
        <v>409</v>
      </c>
      <c r="B189" s="2">
        <v>45580</v>
      </c>
      <c r="C189" t="s">
        <v>15</v>
      </c>
      <c r="D189" t="s">
        <v>388</v>
      </c>
      <c r="E189" t="s">
        <v>213</v>
      </c>
      <c r="F189" t="s">
        <v>26</v>
      </c>
      <c r="G189">
        <v>10</v>
      </c>
      <c r="H189" s="32">
        <v>10.782999999999999</v>
      </c>
      <c r="I189">
        <v>0.4</v>
      </c>
      <c r="J189">
        <v>0.51700000000000002</v>
      </c>
      <c r="K189">
        <v>0</v>
      </c>
      <c r="L189">
        <v>29</v>
      </c>
      <c r="M189">
        <v>10.196</v>
      </c>
      <c r="N189">
        <v>295.68399999999997</v>
      </c>
      <c r="O189">
        <v>19</v>
      </c>
      <c r="P189">
        <v>0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0</v>
      </c>
    </row>
    <row r="190" spans="1:19" x14ac:dyDescent="0.25">
      <c r="A190" t="s">
        <v>395</v>
      </c>
      <c r="B190" s="2">
        <v>45580</v>
      </c>
      <c r="C190" t="s">
        <v>15</v>
      </c>
      <c r="D190" t="s">
        <v>649</v>
      </c>
      <c r="E190" t="s">
        <v>40</v>
      </c>
      <c r="F190" t="s">
        <v>5</v>
      </c>
      <c r="G190">
        <v>5</v>
      </c>
      <c r="H190" s="32">
        <v>6.55</v>
      </c>
      <c r="I190">
        <v>0.16700000000000001</v>
      </c>
      <c r="J190">
        <v>0</v>
      </c>
      <c r="K190">
        <v>162.00800000000001</v>
      </c>
      <c r="L190">
        <v>32.5</v>
      </c>
      <c r="M190">
        <v>6.55</v>
      </c>
      <c r="N190">
        <v>212.875</v>
      </c>
      <c r="O190">
        <v>12</v>
      </c>
      <c r="P190">
        <v>13.500666666666667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13.500666666666667</v>
      </c>
    </row>
    <row r="191" spans="1:19" x14ac:dyDescent="0.25">
      <c r="A191" t="s">
        <v>395</v>
      </c>
      <c r="B191" s="2">
        <v>45580</v>
      </c>
      <c r="C191" t="s">
        <v>15</v>
      </c>
      <c r="D191" t="s">
        <v>701</v>
      </c>
      <c r="E191" t="s">
        <v>38</v>
      </c>
      <c r="F191" t="s">
        <v>26</v>
      </c>
      <c r="G191">
        <v>7</v>
      </c>
      <c r="H191" s="32">
        <v>10.483000000000001</v>
      </c>
      <c r="I191">
        <v>0</v>
      </c>
      <c r="J191">
        <v>0.5</v>
      </c>
      <c r="K191">
        <v>152.78100000000001</v>
      </c>
      <c r="L191">
        <v>29</v>
      </c>
      <c r="M191">
        <v>9.9830000000000005</v>
      </c>
      <c r="N191">
        <v>289.50700000000001</v>
      </c>
      <c r="O191">
        <v>19</v>
      </c>
      <c r="P191">
        <v>8.0411052631578954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8.0411052631578954</v>
      </c>
    </row>
    <row r="192" spans="1:19" x14ac:dyDescent="0.25">
      <c r="A192" t="s">
        <v>476</v>
      </c>
      <c r="B192" s="2">
        <v>45580</v>
      </c>
      <c r="C192" t="s">
        <v>15</v>
      </c>
      <c r="D192" t="s">
        <v>502</v>
      </c>
      <c r="E192" t="s">
        <v>28</v>
      </c>
      <c r="F192" t="s">
        <v>5</v>
      </c>
      <c r="G192">
        <v>12</v>
      </c>
      <c r="H192" s="32">
        <v>10.5</v>
      </c>
      <c r="I192">
        <v>0.15</v>
      </c>
      <c r="J192">
        <v>0.5</v>
      </c>
      <c r="K192">
        <v>125.133</v>
      </c>
      <c r="L192">
        <v>32.5</v>
      </c>
      <c r="M192">
        <v>10</v>
      </c>
      <c r="N192">
        <v>325</v>
      </c>
      <c r="O192">
        <v>12</v>
      </c>
      <c r="P192">
        <v>10.42775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10.42775</v>
      </c>
    </row>
    <row r="193" spans="1:19" x14ac:dyDescent="0.25">
      <c r="A193" t="s">
        <v>55</v>
      </c>
      <c r="B193" s="2">
        <v>45580</v>
      </c>
      <c r="C193" t="s">
        <v>15</v>
      </c>
      <c r="D193" t="s">
        <v>478</v>
      </c>
      <c r="E193" t="s">
        <v>20</v>
      </c>
      <c r="F193" t="s">
        <v>5</v>
      </c>
      <c r="G193">
        <v>9</v>
      </c>
      <c r="H193" s="32">
        <v>8.4830000000000005</v>
      </c>
      <c r="I193">
        <v>0.15</v>
      </c>
      <c r="J193">
        <v>0.3</v>
      </c>
      <c r="K193">
        <v>167.54400000000001</v>
      </c>
      <c r="L193">
        <v>36.770000000000003</v>
      </c>
      <c r="M193">
        <v>8.1829999999999998</v>
      </c>
      <c r="N193">
        <v>300.88891000000001</v>
      </c>
      <c r="O193">
        <v>12</v>
      </c>
      <c r="P193">
        <v>13.962000000000002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13.962000000000002</v>
      </c>
    </row>
    <row r="194" spans="1:19" x14ac:dyDescent="0.25">
      <c r="A194" t="s">
        <v>55</v>
      </c>
      <c r="B194" s="2">
        <v>45580</v>
      </c>
      <c r="C194" t="s">
        <v>15</v>
      </c>
      <c r="D194" t="s">
        <v>585</v>
      </c>
      <c r="E194" t="s">
        <v>21</v>
      </c>
      <c r="F194" t="s">
        <v>5</v>
      </c>
      <c r="G194">
        <v>5</v>
      </c>
      <c r="H194" s="32">
        <v>8</v>
      </c>
      <c r="I194">
        <v>0.16700000000000001</v>
      </c>
      <c r="J194">
        <v>0.63300000000000001</v>
      </c>
      <c r="K194">
        <v>184.32900000000001</v>
      </c>
      <c r="L194">
        <v>36.770000000000003</v>
      </c>
      <c r="M194">
        <v>7.367</v>
      </c>
      <c r="N194">
        <v>270.88459</v>
      </c>
      <c r="O194">
        <v>12</v>
      </c>
      <c r="P194">
        <v>15.360750000000001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15.360750000000001</v>
      </c>
    </row>
    <row r="195" spans="1:19" x14ac:dyDescent="0.25">
      <c r="A195" t="s">
        <v>606</v>
      </c>
      <c r="B195" s="2">
        <v>45580</v>
      </c>
      <c r="C195" t="s">
        <v>15</v>
      </c>
      <c r="D195" t="s">
        <v>586</v>
      </c>
      <c r="E195" t="s">
        <v>587</v>
      </c>
      <c r="F195" t="s">
        <v>5</v>
      </c>
      <c r="G195">
        <v>10</v>
      </c>
      <c r="H195" s="32">
        <v>9.7170000000000005</v>
      </c>
      <c r="I195">
        <v>0.33300000000000002</v>
      </c>
      <c r="J195">
        <v>0.5</v>
      </c>
      <c r="K195">
        <v>152.07900000000001</v>
      </c>
      <c r="L195">
        <v>32.5</v>
      </c>
      <c r="M195">
        <v>9.2140000000000004</v>
      </c>
      <c r="N195">
        <v>299.45500000000004</v>
      </c>
      <c r="O195">
        <v>12</v>
      </c>
      <c r="P195">
        <v>12.673250000000001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12.673250000000001</v>
      </c>
    </row>
    <row r="196" spans="1:19" x14ac:dyDescent="0.25">
      <c r="A196" t="s">
        <v>60</v>
      </c>
      <c r="B196" s="2">
        <v>45580</v>
      </c>
      <c r="C196" t="s">
        <v>15</v>
      </c>
      <c r="D196" t="s">
        <v>584</v>
      </c>
      <c r="E196" t="s">
        <v>23</v>
      </c>
      <c r="F196" t="s">
        <v>5</v>
      </c>
      <c r="G196">
        <v>10</v>
      </c>
      <c r="H196" s="32">
        <v>10.167</v>
      </c>
      <c r="I196">
        <v>0.38300000000000001</v>
      </c>
      <c r="J196">
        <v>0</v>
      </c>
      <c r="K196">
        <v>218.30699999999999</v>
      </c>
      <c r="L196">
        <v>32.5</v>
      </c>
      <c r="M196">
        <v>10.113999999999999</v>
      </c>
      <c r="N196">
        <v>328.70499999999998</v>
      </c>
      <c r="O196">
        <v>12</v>
      </c>
      <c r="P196">
        <v>18.192249999999998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18.192249999999998</v>
      </c>
    </row>
    <row r="197" spans="1:19" x14ac:dyDescent="0.25">
      <c r="A197" t="s">
        <v>435</v>
      </c>
      <c r="B197" s="2">
        <v>45580</v>
      </c>
      <c r="C197" t="s">
        <v>15</v>
      </c>
      <c r="D197" t="s">
        <v>401</v>
      </c>
      <c r="E197" t="s">
        <v>27</v>
      </c>
      <c r="F197" t="s">
        <v>26</v>
      </c>
      <c r="G197">
        <v>11</v>
      </c>
      <c r="H197" s="32">
        <v>10.199999999999999</v>
      </c>
      <c r="I197">
        <v>0.33300000000000002</v>
      </c>
      <c r="J197">
        <v>0.5</v>
      </c>
      <c r="K197">
        <v>177.08600000000001</v>
      </c>
      <c r="L197">
        <v>29</v>
      </c>
      <c r="M197">
        <v>9.6969999999999992</v>
      </c>
      <c r="N197">
        <v>281.21299999999997</v>
      </c>
      <c r="O197">
        <v>19</v>
      </c>
      <c r="P197">
        <v>9.3203157894736854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9.3203157894736854</v>
      </c>
    </row>
    <row r="198" spans="1:19" x14ac:dyDescent="0.25">
      <c r="A198" t="s">
        <v>56</v>
      </c>
      <c r="B198" s="2">
        <v>45580</v>
      </c>
      <c r="C198" t="s">
        <v>15</v>
      </c>
      <c r="D198" t="s">
        <v>287</v>
      </c>
      <c r="E198" t="s">
        <v>346</v>
      </c>
      <c r="F198" t="s">
        <v>5</v>
      </c>
      <c r="G198">
        <v>7</v>
      </c>
      <c r="H198" s="32">
        <v>8.25</v>
      </c>
      <c r="I198">
        <v>0</v>
      </c>
      <c r="J198">
        <v>0</v>
      </c>
      <c r="K198">
        <v>142.446</v>
      </c>
      <c r="L198">
        <v>32.5</v>
      </c>
      <c r="M198">
        <v>8.25</v>
      </c>
      <c r="N198">
        <v>268.125</v>
      </c>
      <c r="O198">
        <v>12</v>
      </c>
      <c r="P198">
        <v>11.8705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11.8705</v>
      </c>
    </row>
    <row r="199" spans="1:19" x14ac:dyDescent="0.25">
      <c r="A199" t="s">
        <v>56</v>
      </c>
      <c r="B199" s="2">
        <v>45580</v>
      </c>
      <c r="C199" t="s">
        <v>15</v>
      </c>
      <c r="D199" t="s">
        <v>286</v>
      </c>
      <c r="E199" t="s">
        <v>347</v>
      </c>
      <c r="F199" t="s">
        <v>5</v>
      </c>
      <c r="G199">
        <v>6</v>
      </c>
      <c r="H199" s="32">
        <v>9.4169999999999998</v>
      </c>
      <c r="I199">
        <v>0</v>
      </c>
      <c r="J199">
        <v>0.5</v>
      </c>
      <c r="K199">
        <v>104.521</v>
      </c>
      <c r="L199">
        <v>32.5</v>
      </c>
      <c r="M199">
        <v>8.9169999999999998</v>
      </c>
      <c r="N199">
        <v>289.80250000000001</v>
      </c>
      <c r="O199">
        <v>12</v>
      </c>
      <c r="P199">
        <v>8.7100833333333334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8.7100833333333334</v>
      </c>
    </row>
    <row r="200" spans="1:19" x14ac:dyDescent="0.25">
      <c r="A200" t="s">
        <v>393</v>
      </c>
      <c r="B200" s="2">
        <v>45580</v>
      </c>
      <c r="C200" t="s">
        <v>15</v>
      </c>
      <c r="D200" t="s">
        <v>370</v>
      </c>
      <c r="E200" t="s">
        <v>17</v>
      </c>
      <c r="F200" t="s">
        <v>5</v>
      </c>
      <c r="G200">
        <v>8</v>
      </c>
      <c r="H200" s="32">
        <v>10.7</v>
      </c>
      <c r="I200">
        <v>0.33300000000000002</v>
      </c>
      <c r="J200">
        <v>0.46700000000000003</v>
      </c>
      <c r="K200">
        <v>183.47200000000001</v>
      </c>
      <c r="L200">
        <v>32.5</v>
      </c>
      <c r="M200">
        <v>10.229999999999999</v>
      </c>
      <c r="N200">
        <v>332.47499999999997</v>
      </c>
      <c r="O200">
        <v>12</v>
      </c>
      <c r="P200">
        <v>15.289333333333333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15.289333333333333</v>
      </c>
    </row>
    <row r="201" spans="1:19" x14ac:dyDescent="0.25">
      <c r="A201" t="s">
        <v>371</v>
      </c>
      <c r="B201" s="2">
        <v>45580</v>
      </c>
      <c r="C201" t="s">
        <v>15</v>
      </c>
      <c r="D201" t="s">
        <v>354</v>
      </c>
      <c r="E201" t="s">
        <v>218</v>
      </c>
      <c r="F201" t="s">
        <v>5</v>
      </c>
      <c r="G201">
        <v>9</v>
      </c>
      <c r="H201" s="32">
        <v>10.967000000000001</v>
      </c>
      <c r="I201">
        <v>0</v>
      </c>
      <c r="J201">
        <v>0</v>
      </c>
      <c r="K201">
        <v>153.452</v>
      </c>
      <c r="L201">
        <v>32.5</v>
      </c>
      <c r="M201">
        <v>10.967000000000001</v>
      </c>
      <c r="N201">
        <v>356.42750000000001</v>
      </c>
      <c r="O201">
        <v>12</v>
      </c>
      <c r="P201">
        <v>12.787666666666667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12.787666666666667</v>
      </c>
    </row>
    <row r="202" spans="1:19" x14ac:dyDescent="0.25">
      <c r="A202" t="s">
        <v>449</v>
      </c>
      <c r="B202" s="2">
        <v>45580</v>
      </c>
      <c r="C202" t="s">
        <v>15</v>
      </c>
      <c r="D202" t="s">
        <v>490</v>
      </c>
      <c r="E202" t="s">
        <v>355</v>
      </c>
      <c r="F202" t="s">
        <v>5</v>
      </c>
      <c r="G202">
        <v>10</v>
      </c>
      <c r="H202" s="32">
        <v>9.0169999999999995</v>
      </c>
      <c r="I202">
        <v>0.33300000000000002</v>
      </c>
      <c r="J202">
        <v>0.51700000000000002</v>
      </c>
      <c r="K202">
        <v>135.881</v>
      </c>
      <c r="L202">
        <v>32.5</v>
      </c>
      <c r="M202">
        <v>8.4969999999999999</v>
      </c>
      <c r="N202">
        <v>276.15249999999997</v>
      </c>
      <c r="O202">
        <v>12</v>
      </c>
      <c r="P202">
        <v>11.323416666666667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11.323416666666667</v>
      </c>
    </row>
    <row r="203" spans="1:19" x14ac:dyDescent="0.25">
      <c r="A203" t="s">
        <v>55</v>
      </c>
      <c r="B203" s="2">
        <v>45580</v>
      </c>
      <c r="C203" t="s">
        <v>15</v>
      </c>
      <c r="D203" t="s">
        <v>309</v>
      </c>
      <c r="E203" t="s">
        <v>18</v>
      </c>
      <c r="F203" t="s">
        <v>19</v>
      </c>
      <c r="G203">
        <v>7</v>
      </c>
      <c r="H203" s="32">
        <v>9.2669999999999995</v>
      </c>
      <c r="I203">
        <v>0.41699999999999998</v>
      </c>
      <c r="J203">
        <v>0.51700000000000002</v>
      </c>
      <c r="K203">
        <v>182.386</v>
      </c>
      <c r="L203">
        <v>42.02</v>
      </c>
      <c r="M203">
        <v>8.6630000000000003</v>
      </c>
      <c r="N203">
        <v>364.01926000000003</v>
      </c>
      <c r="O203">
        <v>7</v>
      </c>
      <c r="P203">
        <v>26.055142857142858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26.055142857142858</v>
      </c>
    </row>
    <row r="204" spans="1:19" x14ac:dyDescent="0.25">
      <c r="A204" t="s">
        <v>55</v>
      </c>
      <c r="B204" s="2">
        <v>45580</v>
      </c>
      <c r="C204" t="s">
        <v>15</v>
      </c>
      <c r="D204" t="s">
        <v>343</v>
      </c>
      <c r="E204" t="s">
        <v>307</v>
      </c>
      <c r="F204" t="s">
        <v>5</v>
      </c>
      <c r="G204">
        <v>9</v>
      </c>
      <c r="H204" s="32">
        <v>8.6170000000000009</v>
      </c>
      <c r="I204">
        <v>0</v>
      </c>
      <c r="J204">
        <v>0</v>
      </c>
      <c r="K204">
        <v>201.798</v>
      </c>
      <c r="L204">
        <v>36.770000000000003</v>
      </c>
      <c r="M204">
        <v>8.6170000000000009</v>
      </c>
      <c r="N204">
        <v>316.84709000000004</v>
      </c>
      <c r="O204">
        <v>12</v>
      </c>
      <c r="P204">
        <v>16.816500000000001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16.816500000000001</v>
      </c>
    </row>
    <row r="205" spans="1:19" x14ac:dyDescent="0.25">
      <c r="A205" t="s">
        <v>466</v>
      </c>
      <c r="B205" s="2">
        <v>45580</v>
      </c>
      <c r="C205" t="s">
        <v>15</v>
      </c>
      <c r="D205" t="s">
        <v>424</v>
      </c>
      <c r="E205" t="s">
        <v>291</v>
      </c>
      <c r="F205" t="s">
        <v>5</v>
      </c>
      <c r="G205">
        <v>11</v>
      </c>
      <c r="H205" s="32">
        <v>11.417</v>
      </c>
      <c r="I205">
        <v>0</v>
      </c>
      <c r="J205">
        <v>0.48299999999999998</v>
      </c>
      <c r="K205">
        <v>247.589</v>
      </c>
      <c r="L205">
        <v>32.5</v>
      </c>
      <c r="M205">
        <v>10.933999999999999</v>
      </c>
      <c r="N205">
        <v>355.35499999999996</v>
      </c>
      <c r="O205">
        <v>12</v>
      </c>
      <c r="P205">
        <v>20.632416666666668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20.632416666666668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332</v>
      </c>
      <c r="B216" s="2">
        <v>45581</v>
      </c>
      <c r="C216" t="s">
        <v>15</v>
      </c>
      <c r="D216" t="s">
        <v>285</v>
      </c>
      <c r="E216" t="s">
        <v>214</v>
      </c>
      <c r="F216" t="s">
        <v>5</v>
      </c>
      <c r="G216">
        <v>12</v>
      </c>
      <c r="H216" s="32">
        <v>10.782999999999999</v>
      </c>
      <c r="I216">
        <v>0.33300000000000002</v>
      </c>
      <c r="J216">
        <v>0.5</v>
      </c>
      <c r="K216">
        <v>180.07400000000001</v>
      </c>
      <c r="L216">
        <v>32.5</v>
      </c>
      <c r="M216">
        <v>10.28</v>
      </c>
      <c r="N216">
        <v>334.09999999999997</v>
      </c>
      <c r="O216">
        <v>12</v>
      </c>
      <c r="P216">
        <v>15.006166666666667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15.006166666666667</v>
      </c>
    </row>
    <row r="217" spans="1:19" x14ac:dyDescent="0.25">
      <c r="A217" t="s">
        <v>395</v>
      </c>
      <c r="B217" s="2">
        <v>45581</v>
      </c>
      <c r="C217" t="s">
        <v>15</v>
      </c>
      <c r="D217" t="s">
        <v>369</v>
      </c>
      <c r="E217" t="s">
        <v>38</v>
      </c>
      <c r="F217" t="s">
        <v>26</v>
      </c>
      <c r="G217">
        <v>12</v>
      </c>
      <c r="H217" s="32">
        <v>10.516999999999999</v>
      </c>
      <c r="I217">
        <v>0</v>
      </c>
      <c r="J217">
        <v>0.5</v>
      </c>
      <c r="K217">
        <v>216.828</v>
      </c>
      <c r="L217">
        <v>29</v>
      </c>
      <c r="M217">
        <v>10.016999999999999</v>
      </c>
      <c r="N217">
        <v>290.49299999999999</v>
      </c>
      <c r="O217">
        <v>19</v>
      </c>
      <c r="P217">
        <v>11.412000000000001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11.412000000000001</v>
      </c>
    </row>
    <row r="218" spans="1:19" x14ac:dyDescent="0.25">
      <c r="A218" t="s">
        <v>449</v>
      </c>
      <c r="B218" s="2">
        <v>45581</v>
      </c>
      <c r="C218" t="s">
        <v>15</v>
      </c>
      <c r="D218" t="s">
        <v>418</v>
      </c>
      <c r="E218" t="s">
        <v>355</v>
      </c>
      <c r="F218" t="s">
        <v>5</v>
      </c>
      <c r="G218">
        <v>4</v>
      </c>
      <c r="H218" s="32">
        <v>9.9499999999999993</v>
      </c>
      <c r="I218">
        <v>0.16700000000000001</v>
      </c>
      <c r="J218">
        <v>0.51700000000000002</v>
      </c>
      <c r="K218">
        <v>0</v>
      </c>
      <c r="L218">
        <v>32.5</v>
      </c>
      <c r="M218">
        <v>9.4329999999999998</v>
      </c>
      <c r="N218">
        <v>306.57249999999999</v>
      </c>
      <c r="O218">
        <v>12</v>
      </c>
      <c r="P218">
        <v>0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0</v>
      </c>
    </row>
    <row r="219" spans="1:19" x14ac:dyDescent="0.25">
      <c r="A219" t="s">
        <v>60</v>
      </c>
      <c r="B219" s="2">
        <v>45581</v>
      </c>
      <c r="C219" t="s">
        <v>15</v>
      </c>
      <c r="D219" t="s">
        <v>584</v>
      </c>
      <c r="E219" t="s">
        <v>23</v>
      </c>
      <c r="F219" t="s">
        <v>5</v>
      </c>
      <c r="G219">
        <v>12</v>
      </c>
      <c r="H219" s="32">
        <v>10.25</v>
      </c>
      <c r="I219">
        <v>0.13300000000000001</v>
      </c>
      <c r="J219">
        <v>0.45</v>
      </c>
      <c r="K219">
        <v>161.791</v>
      </c>
      <c r="L219">
        <v>32.5</v>
      </c>
      <c r="M219">
        <v>9.8000000000000007</v>
      </c>
      <c r="N219">
        <v>318.5</v>
      </c>
      <c r="O219">
        <v>12</v>
      </c>
      <c r="P219">
        <v>13.482583333333332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13.482583333333332</v>
      </c>
    </row>
    <row r="220" spans="1:19" x14ac:dyDescent="0.25">
      <c r="A220" t="s">
        <v>393</v>
      </c>
      <c r="B220" s="2">
        <v>45581</v>
      </c>
      <c r="C220" t="s">
        <v>15</v>
      </c>
      <c r="D220" t="s">
        <v>370</v>
      </c>
      <c r="E220" t="s">
        <v>17</v>
      </c>
      <c r="F220" t="s">
        <v>5</v>
      </c>
      <c r="G220">
        <v>7</v>
      </c>
      <c r="H220" s="32">
        <v>10.217000000000001</v>
      </c>
      <c r="I220">
        <v>0.33300000000000002</v>
      </c>
      <c r="J220">
        <v>0.5</v>
      </c>
      <c r="K220">
        <v>167.995</v>
      </c>
      <c r="L220">
        <v>32.5</v>
      </c>
      <c r="M220">
        <v>9.7140000000000004</v>
      </c>
      <c r="N220">
        <v>315.70500000000004</v>
      </c>
      <c r="O220">
        <v>12</v>
      </c>
      <c r="P220">
        <v>13.999583333333334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13.999583333333334</v>
      </c>
    </row>
    <row r="221" spans="1:19" x14ac:dyDescent="0.25">
      <c r="A221" t="s">
        <v>55</v>
      </c>
      <c r="B221" s="2">
        <v>45581</v>
      </c>
      <c r="C221" t="s">
        <v>15</v>
      </c>
      <c r="D221" t="s">
        <v>585</v>
      </c>
      <c r="E221" t="s">
        <v>21</v>
      </c>
      <c r="F221" t="s">
        <v>5</v>
      </c>
      <c r="G221">
        <v>6</v>
      </c>
      <c r="H221" s="32">
        <v>8.5169999999999995</v>
      </c>
      <c r="I221">
        <v>0.16700000000000001</v>
      </c>
      <c r="J221">
        <v>0</v>
      </c>
      <c r="K221">
        <v>147.577</v>
      </c>
      <c r="L221">
        <v>36.770000000000003</v>
      </c>
      <c r="M221">
        <v>8.5169999999999995</v>
      </c>
      <c r="N221">
        <v>313.17009000000002</v>
      </c>
      <c r="O221">
        <v>12</v>
      </c>
      <c r="P221">
        <v>12.298083333333333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12.298083333333333</v>
      </c>
    </row>
    <row r="222" spans="1:19" x14ac:dyDescent="0.25">
      <c r="A222" t="s">
        <v>371</v>
      </c>
      <c r="B222" s="2">
        <v>45581</v>
      </c>
      <c r="C222" t="s">
        <v>15</v>
      </c>
      <c r="D222" t="s">
        <v>354</v>
      </c>
      <c r="E222" t="s">
        <v>218</v>
      </c>
      <c r="F222" t="s">
        <v>5</v>
      </c>
      <c r="G222">
        <v>11</v>
      </c>
      <c r="H222" s="32">
        <v>10.050000000000001</v>
      </c>
      <c r="I222">
        <v>0.2</v>
      </c>
      <c r="J222">
        <v>0</v>
      </c>
      <c r="K222">
        <v>205.33799999999999</v>
      </c>
      <c r="L222">
        <v>32.5</v>
      </c>
      <c r="M222">
        <v>10.050000000000001</v>
      </c>
      <c r="N222">
        <v>326.625</v>
      </c>
      <c r="O222">
        <v>12</v>
      </c>
      <c r="P222">
        <v>17.111499999999999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17.111499999999999</v>
      </c>
    </row>
    <row r="223" spans="1:19" x14ac:dyDescent="0.25">
      <c r="A223" t="s">
        <v>606</v>
      </c>
      <c r="B223" s="2">
        <v>45581</v>
      </c>
      <c r="C223" t="s">
        <v>15</v>
      </c>
      <c r="D223" t="s">
        <v>586</v>
      </c>
      <c r="E223" t="s">
        <v>587</v>
      </c>
      <c r="F223" t="s">
        <v>5</v>
      </c>
      <c r="G223">
        <v>7</v>
      </c>
      <c r="H223" s="32">
        <v>9.6170000000000009</v>
      </c>
      <c r="I223">
        <v>0.46700000000000003</v>
      </c>
      <c r="J223">
        <v>0.5</v>
      </c>
      <c r="K223">
        <v>130.93700000000001</v>
      </c>
      <c r="L223">
        <v>32.5</v>
      </c>
      <c r="M223">
        <v>8.98</v>
      </c>
      <c r="N223">
        <v>291.85000000000002</v>
      </c>
      <c r="O223">
        <v>12</v>
      </c>
      <c r="P223">
        <v>10.911416666666668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10.911416666666668</v>
      </c>
    </row>
    <row r="224" spans="1:19" x14ac:dyDescent="0.25">
      <c r="A224" t="s">
        <v>607</v>
      </c>
      <c r="B224" s="2">
        <v>45581</v>
      </c>
      <c r="C224" t="s">
        <v>15</v>
      </c>
      <c r="D224" t="s">
        <v>561</v>
      </c>
      <c r="E224" t="s">
        <v>29</v>
      </c>
      <c r="F224" t="s">
        <v>26</v>
      </c>
      <c r="G224">
        <v>8</v>
      </c>
      <c r="H224" s="32">
        <v>9.3670000000000009</v>
      </c>
      <c r="I224">
        <v>0.15</v>
      </c>
      <c r="J224">
        <v>0.51700000000000002</v>
      </c>
      <c r="K224">
        <v>169.779</v>
      </c>
      <c r="L224">
        <v>29</v>
      </c>
      <c r="M224">
        <v>8.8500000000000014</v>
      </c>
      <c r="N224">
        <v>256.65000000000003</v>
      </c>
      <c r="O224">
        <v>19</v>
      </c>
      <c r="P224">
        <v>8.9357368421052623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8.9357368421052623</v>
      </c>
    </row>
    <row r="225" spans="1:19" x14ac:dyDescent="0.25">
      <c r="A225" t="s">
        <v>395</v>
      </c>
      <c r="B225" s="2">
        <v>45581</v>
      </c>
      <c r="C225" t="s">
        <v>15</v>
      </c>
      <c r="D225" t="s">
        <v>649</v>
      </c>
      <c r="E225" t="s">
        <v>40</v>
      </c>
      <c r="F225" t="s">
        <v>5</v>
      </c>
      <c r="G225">
        <v>10</v>
      </c>
      <c r="H225" s="32">
        <v>10.516999999999999</v>
      </c>
      <c r="I225">
        <v>0</v>
      </c>
      <c r="J225">
        <v>0.26700000000000002</v>
      </c>
      <c r="K225">
        <v>144.16999999999999</v>
      </c>
      <c r="L225">
        <v>32.5</v>
      </c>
      <c r="M225">
        <v>10.25</v>
      </c>
      <c r="N225">
        <v>333.125</v>
      </c>
      <c r="O225">
        <v>12</v>
      </c>
      <c r="P225">
        <v>12.014166666666666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12.014166666666666</v>
      </c>
    </row>
    <row r="226" spans="1:19" x14ac:dyDescent="0.25">
      <c r="A226" t="s">
        <v>476</v>
      </c>
      <c r="B226" s="2">
        <v>45581</v>
      </c>
      <c r="C226" t="s">
        <v>15</v>
      </c>
      <c r="D226" t="s">
        <v>502</v>
      </c>
      <c r="E226" t="s">
        <v>28</v>
      </c>
      <c r="F226" t="s">
        <v>5</v>
      </c>
      <c r="G226">
        <v>10</v>
      </c>
      <c r="H226" s="32">
        <v>10.5</v>
      </c>
      <c r="I226">
        <v>3.3000000000000002E-2</v>
      </c>
      <c r="J226">
        <v>0.5</v>
      </c>
      <c r="K226">
        <v>234.435</v>
      </c>
      <c r="L226">
        <v>32.5</v>
      </c>
      <c r="M226">
        <v>10</v>
      </c>
      <c r="N226">
        <v>325</v>
      </c>
      <c r="O226">
        <v>12</v>
      </c>
      <c r="P226">
        <v>19.536249999999999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19.536249999999999</v>
      </c>
    </row>
    <row r="227" spans="1:19" x14ac:dyDescent="0.25">
      <c r="A227" t="s">
        <v>409</v>
      </c>
      <c r="B227" s="2">
        <v>45581</v>
      </c>
      <c r="C227" t="s">
        <v>15</v>
      </c>
      <c r="D227" t="s">
        <v>388</v>
      </c>
      <c r="E227" t="s">
        <v>213</v>
      </c>
      <c r="F227" t="s">
        <v>26</v>
      </c>
      <c r="G227">
        <v>8</v>
      </c>
      <c r="H227" s="32">
        <v>10.35</v>
      </c>
      <c r="I227">
        <v>0.183</v>
      </c>
      <c r="J227">
        <v>0.5</v>
      </c>
      <c r="K227">
        <v>210.47800000000001</v>
      </c>
      <c r="L227">
        <v>29</v>
      </c>
      <c r="M227">
        <v>9.85</v>
      </c>
      <c r="N227">
        <v>285.64999999999998</v>
      </c>
      <c r="O227">
        <v>19</v>
      </c>
      <c r="P227">
        <v>11.077789473684211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11.077789473684211</v>
      </c>
    </row>
    <row r="228" spans="1:19" x14ac:dyDescent="0.25">
      <c r="A228" t="s">
        <v>56</v>
      </c>
      <c r="B228" s="2">
        <v>45581</v>
      </c>
      <c r="C228" t="s">
        <v>15</v>
      </c>
      <c r="D228" t="s">
        <v>287</v>
      </c>
      <c r="E228" t="s">
        <v>346</v>
      </c>
      <c r="F228" t="s">
        <v>5</v>
      </c>
      <c r="G228">
        <v>6</v>
      </c>
      <c r="H228" s="32">
        <v>8.1829999999999998</v>
      </c>
      <c r="I228">
        <v>0</v>
      </c>
      <c r="J228">
        <v>0</v>
      </c>
      <c r="K228">
        <v>163.78899999999999</v>
      </c>
      <c r="L228">
        <v>32.5</v>
      </c>
      <c r="M228">
        <v>8.1829999999999998</v>
      </c>
      <c r="N228">
        <v>265.94749999999999</v>
      </c>
      <c r="O228">
        <v>12</v>
      </c>
      <c r="P228">
        <v>13.649083333333332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13.649083333333332</v>
      </c>
    </row>
    <row r="229" spans="1:19" x14ac:dyDescent="0.25">
      <c r="A229" t="s">
        <v>55</v>
      </c>
      <c r="B229" s="2">
        <v>45581</v>
      </c>
      <c r="C229" t="s">
        <v>15</v>
      </c>
      <c r="D229" t="s">
        <v>479</v>
      </c>
      <c r="E229" t="s">
        <v>588</v>
      </c>
      <c r="F229" t="s">
        <v>5</v>
      </c>
      <c r="G229">
        <v>8</v>
      </c>
      <c r="H229" s="32">
        <v>8.65</v>
      </c>
      <c r="I229">
        <v>0.183</v>
      </c>
      <c r="J229">
        <v>0.53300000000000003</v>
      </c>
      <c r="K229">
        <v>183.797</v>
      </c>
      <c r="L229">
        <v>36.770000000000003</v>
      </c>
      <c r="M229">
        <v>8.1170000000000009</v>
      </c>
      <c r="N229">
        <v>298.46209000000005</v>
      </c>
      <c r="O229">
        <v>12</v>
      </c>
      <c r="P229">
        <v>15.316416666666667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15.316416666666667</v>
      </c>
    </row>
    <row r="230" spans="1:19" x14ac:dyDescent="0.25">
      <c r="A230" t="s">
        <v>55</v>
      </c>
      <c r="B230" s="2">
        <v>45581</v>
      </c>
      <c r="C230" t="s">
        <v>15</v>
      </c>
      <c r="D230" t="s">
        <v>343</v>
      </c>
      <c r="E230" t="s">
        <v>307</v>
      </c>
      <c r="F230" t="s">
        <v>5</v>
      </c>
      <c r="G230">
        <v>7</v>
      </c>
      <c r="H230" s="32">
        <v>8.5</v>
      </c>
      <c r="I230">
        <v>0.13300000000000001</v>
      </c>
      <c r="J230">
        <v>0.48299999999999998</v>
      </c>
      <c r="K230">
        <v>123.36</v>
      </c>
      <c r="L230">
        <v>36.770000000000003</v>
      </c>
      <c r="M230">
        <v>8.0169999999999995</v>
      </c>
      <c r="N230">
        <v>294.78509000000003</v>
      </c>
      <c r="O230">
        <v>12</v>
      </c>
      <c r="P230">
        <v>10.28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10.28</v>
      </c>
    </row>
    <row r="231" spans="1:19" x14ac:dyDescent="0.25">
      <c r="A231" t="s">
        <v>466</v>
      </c>
      <c r="B231" s="2">
        <v>45581</v>
      </c>
      <c r="C231" t="s">
        <v>15</v>
      </c>
      <c r="D231" t="s">
        <v>424</v>
      </c>
      <c r="E231" t="s">
        <v>291</v>
      </c>
      <c r="F231" t="s">
        <v>5</v>
      </c>
      <c r="G231">
        <v>7</v>
      </c>
      <c r="H231" s="32">
        <v>10.5</v>
      </c>
      <c r="I231">
        <v>0.33300000000000002</v>
      </c>
      <c r="J231">
        <v>0.5</v>
      </c>
      <c r="K231">
        <v>173.72800000000001</v>
      </c>
      <c r="L231">
        <v>32.5</v>
      </c>
      <c r="M231">
        <v>9.9969999999999999</v>
      </c>
      <c r="N231">
        <v>324.90249999999997</v>
      </c>
      <c r="O231">
        <v>12</v>
      </c>
      <c r="P231">
        <v>14.477333333333334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14.477333333333334</v>
      </c>
    </row>
    <row r="232" spans="1:19" x14ac:dyDescent="0.25">
      <c r="A232" t="s">
        <v>435</v>
      </c>
      <c r="B232" s="2">
        <v>45581</v>
      </c>
      <c r="C232" t="s">
        <v>15</v>
      </c>
      <c r="D232" t="s">
        <v>401</v>
      </c>
      <c r="E232" t="s">
        <v>27</v>
      </c>
      <c r="F232" t="s">
        <v>26</v>
      </c>
      <c r="G232">
        <v>12</v>
      </c>
      <c r="H232" s="32">
        <v>10.217000000000001</v>
      </c>
      <c r="I232">
        <v>0.2</v>
      </c>
      <c r="J232">
        <v>0.51700000000000002</v>
      </c>
      <c r="K232">
        <v>179.20400000000001</v>
      </c>
      <c r="L232">
        <v>29</v>
      </c>
      <c r="M232">
        <v>9.7000000000000011</v>
      </c>
      <c r="N232">
        <v>281.3</v>
      </c>
      <c r="O232">
        <v>19</v>
      </c>
      <c r="P232">
        <v>9.4317894736842103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9.4317894736842103</v>
      </c>
    </row>
    <row r="233" spans="1:19" x14ac:dyDescent="0.25">
      <c r="A233" t="s">
        <v>55</v>
      </c>
      <c r="B233" s="2">
        <v>45581</v>
      </c>
      <c r="C233" t="s">
        <v>15</v>
      </c>
      <c r="D233" t="s">
        <v>309</v>
      </c>
      <c r="E233" t="s">
        <v>18</v>
      </c>
      <c r="F233" t="s">
        <v>19</v>
      </c>
      <c r="G233">
        <v>11</v>
      </c>
      <c r="H233" s="32">
        <v>9.4169999999999998</v>
      </c>
      <c r="I233">
        <v>0.217</v>
      </c>
      <c r="J233">
        <v>0.55000000000000004</v>
      </c>
      <c r="K233">
        <v>135.45400000000001</v>
      </c>
      <c r="L233">
        <v>42.02</v>
      </c>
      <c r="M233">
        <v>8.8669999999999991</v>
      </c>
      <c r="N233">
        <v>372.59134</v>
      </c>
      <c r="O233">
        <v>7</v>
      </c>
      <c r="P233">
        <v>19.350571428571431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19.350571428571431</v>
      </c>
    </row>
    <row r="234" spans="1:19" x14ac:dyDescent="0.25">
      <c r="A234" t="s">
        <v>56</v>
      </c>
      <c r="B234" s="2">
        <v>45581</v>
      </c>
      <c r="C234" t="s">
        <v>15</v>
      </c>
      <c r="D234" t="s">
        <v>286</v>
      </c>
      <c r="E234" t="s">
        <v>347</v>
      </c>
      <c r="F234" t="s">
        <v>5</v>
      </c>
      <c r="G234">
        <v>7</v>
      </c>
      <c r="H234" s="32">
        <v>9.4499999999999993</v>
      </c>
      <c r="I234">
        <v>0.217</v>
      </c>
      <c r="J234">
        <v>0.5</v>
      </c>
      <c r="K234">
        <v>151.131</v>
      </c>
      <c r="L234">
        <v>32.5</v>
      </c>
      <c r="M234">
        <v>8.9499999999999993</v>
      </c>
      <c r="N234">
        <v>290.875</v>
      </c>
      <c r="O234">
        <v>12</v>
      </c>
      <c r="P234">
        <v>12.594250000000001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12.594250000000001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332</v>
      </c>
      <c r="B244" s="2">
        <v>45582</v>
      </c>
      <c r="C244" t="s">
        <v>15</v>
      </c>
      <c r="D244" t="s">
        <v>285</v>
      </c>
      <c r="E244" t="s">
        <v>214</v>
      </c>
      <c r="F244" t="s">
        <v>5</v>
      </c>
      <c r="G244">
        <v>11</v>
      </c>
      <c r="H244" s="32">
        <v>10.417</v>
      </c>
      <c r="I244">
        <v>0.33300000000000002</v>
      </c>
      <c r="J244">
        <v>0.5</v>
      </c>
      <c r="K244">
        <v>209.02799999999999</v>
      </c>
      <c r="L244">
        <v>32.5</v>
      </c>
      <c r="M244">
        <v>9.9139999999999997</v>
      </c>
      <c r="N244">
        <v>322.20499999999998</v>
      </c>
      <c r="O244">
        <v>12</v>
      </c>
      <c r="P244">
        <v>17.419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17.419</v>
      </c>
    </row>
    <row r="245" spans="1:19" x14ac:dyDescent="0.25">
      <c r="A245" t="s">
        <v>55</v>
      </c>
      <c r="B245" s="2">
        <v>45582</v>
      </c>
      <c r="C245" t="s">
        <v>15</v>
      </c>
      <c r="D245" t="s">
        <v>309</v>
      </c>
      <c r="E245" t="s">
        <v>18</v>
      </c>
      <c r="F245" t="s">
        <v>19</v>
      </c>
      <c r="G245">
        <v>9</v>
      </c>
      <c r="H245" s="32">
        <v>9</v>
      </c>
      <c r="I245">
        <v>0.15</v>
      </c>
      <c r="J245">
        <v>0.5</v>
      </c>
      <c r="K245">
        <v>196.18199999999999</v>
      </c>
      <c r="L245">
        <v>42.02</v>
      </c>
      <c r="M245">
        <v>8.5</v>
      </c>
      <c r="N245">
        <v>357.17</v>
      </c>
      <c r="O245">
        <v>7</v>
      </c>
      <c r="P245">
        <v>28.026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28.026</v>
      </c>
    </row>
    <row r="246" spans="1:19" x14ac:dyDescent="0.25">
      <c r="A246" t="s">
        <v>56</v>
      </c>
      <c r="B246" s="2">
        <v>45582</v>
      </c>
      <c r="C246" t="s">
        <v>15</v>
      </c>
      <c r="D246" t="s">
        <v>286</v>
      </c>
      <c r="E246" t="s">
        <v>347</v>
      </c>
      <c r="F246" t="s">
        <v>5</v>
      </c>
      <c r="G246">
        <v>9</v>
      </c>
      <c r="H246" s="32">
        <v>9.4169999999999998</v>
      </c>
      <c r="I246">
        <v>0</v>
      </c>
      <c r="J246">
        <v>0.53300000000000003</v>
      </c>
      <c r="K246">
        <v>182.98099999999999</v>
      </c>
      <c r="L246">
        <v>32.5</v>
      </c>
      <c r="M246">
        <v>8.8840000000000003</v>
      </c>
      <c r="N246">
        <v>288.73</v>
      </c>
      <c r="O246">
        <v>12</v>
      </c>
      <c r="P246">
        <v>15.248416666666666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15.248416666666666</v>
      </c>
    </row>
    <row r="247" spans="1:19" x14ac:dyDescent="0.25">
      <c r="A247" t="s">
        <v>55</v>
      </c>
      <c r="B247" s="2">
        <v>45582</v>
      </c>
      <c r="C247" t="s">
        <v>15</v>
      </c>
      <c r="D247" t="s">
        <v>479</v>
      </c>
      <c r="E247" t="s">
        <v>588</v>
      </c>
      <c r="F247" t="s">
        <v>5</v>
      </c>
      <c r="G247">
        <v>8</v>
      </c>
      <c r="H247" s="32">
        <v>9.15</v>
      </c>
      <c r="I247">
        <v>0.53300000000000003</v>
      </c>
      <c r="J247">
        <v>0.55000000000000004</v>
      </c>
      <c r="K247">
        <v>184.458</v>
      </c>
      <c r="L247">
        <v>36.770000000000003</v>
      </c>
      <c r="M247">
        <v>8.3970000000000002</v>
      </c>
      <c r="N247">
        <v>308.75769000000003</v>
      </c>
      <c r="O247">
        <v>12</v>
      </c>
      <c r="P247">
        <v>15.371499999999999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15.371499999999999</v>
      </c>
    </row>
    <row r="248" spans="1:19" x14ac:dyDescent="0.25">
      <c r="A248" t="s">
        <v>371</v>
      </c>
      <c r="B248" s="2">
        <v>45582</v>
      </c>
      <c r="C248" t="s">
        <v>15</v>
      </c>
      <c r="D248" t="s">
        <v>354</v>
      </c>
      <c r="E248" t="s">
        <v>218</v>
      </c>
      <c r="F248" t="s">
        <v>5</v>
      </c>
      <c r="G248">
        <v>12</v>
      </c>
      <c r="H248" s="32">
        <v>10.067</v>
      </c>
      <c r="I248">
        <v>0</v>
      </c>
      <c r="J248">
        <v>0.33300000000000002</v>
      </c>
      <c r="K248">
        <v>193.113</v>
      </c>
      <c r="L248">
        <v>32.5</v>
      </c>
      <c r="M248">
        <v>9.734</v>
      </c>
      <c r="N248">
        <v>316.35500000000002</v>
      </c>
      <c r="O248">
        <v>12</v>
      </c>
      <c r="P248">
        <v>16.092749999999999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16.092749999999999</v>
      </c>
    </row>
    <row r="249" spans="1:19" x14ac:dyDescent="0.25">
      <c r="A249" t="s">
        <v>395</v>
      </c>
      <c r="B249" s="2">
        <v>45582</v>
      </c>
      <c r="C249" t="s">
        <v>15</v>
      </c>
      <c r="D249" t="s">
        <v>701</v>
      </c>
      <c r="E249" t="s">
        <v>38</v>
      </c>
      <c r="F249" t="s">
        <v>26</v>
      </c>
      <c r="G249">
        <v>8</v>
      </c>
      <c r="H249" s="32">
        <v>11.282999999999999</v>
      </c>
      <c r="I249">
        <v>0</v>
      </c>
      <c r="J249">
        <v>0.5</v>
      </c>
      <c r="K249">
        <v>228.36</v>
      </c>
      <c r="L249">
        <v>29</v>
      </c>
      <c r="M249">
        <v>10.782999999999999</v>
      </c>
      <c r="N249">
        <v>312.70699999999999</v>
      </c>
      <c r="O249">
        <v>19</v>
      </c>
      <c r="P249">
        <v>12.018947368421053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12.018947368421053</v>
      </c>
    </row>
    <row r="250" spans="1:19" x14ac:dyDescent="0.25">
      <c r="A250" t="s">
        <v>393</v>
      </c>
      <c r="B250" s="2">
        <v>45582</v>
      </c>
      <c r="C250" t="s">
        <v>15</v>
      </c>
      <c r="D250" t="s">
        <v>370</v>
      </c>
      <c r="E250" t="s">
        <v>17</v>
      </c>
      <c r="F250" t="s">
        <v>5</v>
      </c>
      <c r="G250">
        <v>12</v>
      </c>
      <c r="H250" s="32">
        <v>11.433</v>
      </c>
      <c r="I250">
        <v>0.35</v>
      </c>
      <c r="J250">
        <v>0.55000000000000004</v>
      </c>
      <c r="K250">
        <v>187.976</v>
      </c>
      <c r="L250">
        <v>32.5</v>
      </c>
      <c r="M250">
        <v>10.863</v>
      </c>
      <c r="N250">
        <v>353.04750000000001</v>
      </c>
      <c r="O250">
        <v>12</v>
      </c>
      <c r="P250">
        <v>15.664666666666667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15.664666666666667</v>
      </c>
    </row>
    <row r="251" spans="1:19" x14ac:dyDescent="0.25">
      <c r="A251" t="s">
        <v>55</v>
      </c>
      <c r="B251" s="2">
        <v>45582</v>
      </c>
      <c r="C251" t="s">
        <v>15</v>
      </c>
      <c r="D251" t="s">
        <v>863</v>
      </c>
      <c r="E251" t="s">
        <v>292</v>
      </c>
      <c r="F251" t="s">
        <v>5</v>
      </c>
      <c r="G251">
        <v>11</v>
      </c>
      <c r="H251" s="32">
        <v>8.6</v>
      </c>
      <c r="I251">
        <v>0.23300000000000001</v>
      </c>
      <c r="J251">
        <v>0.28299999999999997</v>
      </c>
      <c r="K251">
        <v>154.21700000000001</v>
      </c>
      <c r="L251">
        <v>36.770000000000003</v>
      </c>
      <c r="M251">
        <v>8.3170000000000002</v>
      </c>
      <c r="N251">
        <v>305.81609000000003</v>
      </c>
      <c r="O251">
        <v>12</v>
      </c>
      <c r="P251">
        <v>12.851416666666667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12.851416666666667</v>
      </c>
    </row>
    <row r="252" spans="1:19" x14ac:dyDescent="0.25">
      <c r="A252" t="s">
        <v>435</v>
      </c>
      <c r="B252" s="2">
        <v>45582</v>
      </c>
      <c r="C252" t="s">
        <v>15</v>
      </c>
      <c r="D252" t="s">
        <v>401</v>
      </c>
      <c r="E252" t="s">
        <v>27</v>
      </c>
      <c r="F252" t="s">
        <v>26</v>
      </c>
      <c r="G252">
        <v>15</v>
      </c>
      <c r="H252" s="32">
        <v>10.4</v>
      </c>
      <c r="I252">
        <v>0.183</v>
      </c>
      <c r="J252">
        <v>0.46700000000000003</v>
      </c>
      <c r="K252">
        <v>254.51900000000001</v>
      </c>
      <c r="L252">
        <v>29</v>
      </c>
      <c r="M252">
        <v>9.9329999999999998</v>
      </c>
      <c r="N252">
        <v>288.05700000000002</v>
      </c>
      <c r="O252">
        <v>19</v>
      </c>
      <c r="P252">
        <v>13.395736842105263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13.395736842105263</v>
      </c>
    </row>
    <row r="253" spans="1:19" x14ac:dyDescent="0.25">
      <c r="A253" t="s">
        <v>60</v>
      </c>
      <c r="B253" s="2">
        <v>45582</v>
      </c>
      <c r="C253" t="s">
        <v>15</v>
      </c>
      <c r="D253" t="s">
        <v>584</v>
      </c>
      <c r="E253" t="s">
        <v>23</v>
      </c>
      <c r="F253" t="s">
        <v>5</v>
      </c>
      <c r="G253">
        <v>11</v>
      </c>
      <c r="H253" s="32">
        <v>11.083</v>
      </c>
      <c r="I253">
        <v>0</v>
      </c>
      <c r="J253">
        <v>0.41699999999999998</v>
      </c>
      <c r="K253">
        <v>294.233</v>
      </c>
      <c r="L253">
        <v>32.5</v>
      </c>
      <c r="M253">
        <v>10.666</v>
      </c>
      <c r="N253">
        <v>346.64500000000004</v>
      </c>
      <c r="O253">
        <v>12</v>
      </c>
      <c r="P253">
        <v>24.519416666666668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24.519416666666668</v>
      </c>
    </row>
    <row r="254" spans="1:19" x14ac:dyDescent="0.25">
      <c r="A254" t="s">
        <v>466</v>
      </c>
      <c r="B254" s="2">
        <v>45582</v>
      </c>
      <c r="C254" t="s">
        <v>15</v>
      </c>
      <c r="D254" t="s">
        <v>424</v>
      </c>
      <c r="E254" t="s">
        <v>291</v>
      </c>
      <c r="F254" t="s">
        <v>5</v>
      </c>
      <c r="G254">
        <v>12</v>
      </c>
      <c r="H254" s="32">
        <v>11.083</v>
      </c>
      <c r="I254">
        <v>0</v>
      </c>
      <c r="J254">
        <v>0.5</v>
      </c>
      <c r="K254">
        <v>223.458</v>
      </c>
      <c r="L254">
        <v>32.5</v>
      </c>
      <c r="M254">
        <v>10.583</v>
      </c>
      <c r="N254">
        <v>343.94749999999999</v>
      </c>
      <c r="O254">
        <v>12</v>
      </c>
      <c r="P254">
        <v>18.621500000000001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18.621500000000001</v>
      </c>
    </row>
    <row r="255" spans="1:19" x14ac:dyDescent="0.25">
      <c r="A255" t="s">
        <v>55</v>
      </c>
      <c r="B255" s="2">
        <v>45582</v>
      </c>
      <c r="C255" t="s">
        <v>15</v>
      </c>
      <c r="D255" t="s">
        <v>585</v>
      </c>
      <c r="E255" t="s">
        <v>21</v>
      </c>
      <c r="F255" t="s">
        <v>5</v>
      </c>
      <c r="G255">
        <v>8</v>
      </c>
      <c r="H255" s="32">
        <v>8.6329999999999991</v>
      </c>
      <c r="I255">
        <v>0</v>
      </c>
      <c r="J255">
        <v>0</v>
      </c>
      <c r="K255">
        <v>194.92099999999999</v>
      </c>
      <c r="L255">
        <v>36.770000000000003</v>
      </c>
      <c r="M255">
        <v>8.6329999999999991</v>
      </c>
      <c r="N255">
        <v>317.43540999999999</v>
      </c>
      <c r="O255">
        <v>12</v>
      </c>
      <c r="P255">
        <v>16.243416666666665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16.243416666666665</v>
      </c>
    </row>
    <row r="256" spans="1:19" x14ac:dyDescent="0.25">
      <c r="A256" t="s">
        <v>476</v>
      </c>
      <c r="B256" s="2">
        <v>45582</v>
      </c>
      <c r="C256" t="s">
        <v>15</v>
      </c>
      <c r="D256" t="s">
        <v>502</v>
      </c>
      <c r="E256" t="s">
        <v>28</v>
      </c>
      <c r="F256" t="s">
        <v>5</v>
      </c>
      <c r="G256">
        <v>14</v>
      </c>
      <c r="H256" s="32">
        <v>10.516999999999999</v>
      </c>
      <c r="I256">
        <v>0.183</v>
      </c>
      <c r="J256">
        <v>0.5</v>
      </c>
      <c r="K256">
        <v>179.73</v>
      </c>
      <c r="L256">
        <v>32.5</v>
      </c>
      <c r="M256">
        <v>10.016999999999999</v>
      </c>
      <c r="N256">
        <v>325.55250000000001</v>
      </c>
      <c r="O256">
        <v>12</v>
      </c>
      <c r="P256">
        <v>14.977499999999999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14.977499999999999</v>
      </c>
    </row>
    <row r="257" spans="1:19" x14ac:dyDescent="0.25">
      <c r="A257" t="s">
        <v>409</v>
      </c>
      <c r="B257" s="2">
        <v>45582</v>
      </c>
      <c r="C257" t="s">
        <v>15</v>
      </c>
      <c r="D257" t="s">
        <v>388</v>
      </c>
      <c r="E257" t="s">
        <v>213</v>
      </c>
      <c r="F257" t="s">
        <v>26</v>
      </c>
      <c r="G257">
        <v>10</v>
      </c>
      <c r="H257" s="32">
        <v>10.266999999999999</v>
      </c>
      <c r="I257">
        <v>0.11700000000000001</v>
      </c>
      <c r="J257">
        <v>0.55000000000000004</v>
      </c>
      <c r="K257">
        <v>250.14</v>
      </c>
      <c r="L257">
        <v>29</v>
      </c>
      <c r="M257">
        <v>9.7169999999999987</v>
      </c>
      <c r="N257">
        <v>281.79299999999995</v>
      </c>
      <c r="O257">
        <v>19</v>
      </c>
      <c r="P257">
        <v>13.165263157894737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13.165263157894737</v>
      </c>
    </row>
    <row r="258" spans="1:19" x14ac:dyDescent="0.25">
      <c r="A258" t="s">
        <v>607</v>
      </c>
      <c r="B258" s="2">
        <v>45582</v>
      </c>
      <c r="C258" t="s">
        <v>15</v>
      </c>
      <c r="D258" t="s">
        <v>561</v>
      </c>
      <c r="E258" t="s">
        <v>29</v>
      </c>
      <c r="F258" t="s">
        <v>26</v>
      </c>
      <c r="G258">
        <v>7</v>
      </c>
      <c r="H258" s="32">
        <v>9.8000000000000007</v>
      </c>
      <c r="I258">
        <v>0.45</v>
      </c>
      <c r="J258">
        <v>0.5</v>
      </c>
      <c r="K258">
        <v>230.11699999999999</v>
      </c>
      <c r="L258">
        <v>29</v>
      </c>
      <c r="M258">
        <v>9.1800000000000015</v>
      </c>
      <c r="N258">
        <v>266.22000000000003</v>
      </c>
      <c r="O258">
        <v>19</v>
      </c>
      <c r="P258">
        <v>12.111421052631579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12.111421052631579</v>
      </c>
    </row>
    <row r="259" spans="1:19" x14ac:dyDescent="0.25">
      <c r="A259" t="s">
        <v>449</v>
      </c>
      <c r="B259" s="2">
        <v>45582</v>
      </c>
      <c r="C259" t="s">
        <v>15</v>
      </c>
      <c r="D259" t="s">
        <v>490</v>
      </c>
      <c r="E259" t="s">
        <v>355</v>
      </c>
      <c r="F259" t="s">
        <v>5</v>
      </c>
      <c r="G259">
        <v>11</v>
      </c>
      <c r="H259" s="32">
        <v>10.35</v>
      </c>
      <c r="I259">
        <v>0.16700000000000001</v>
      </c>
      <c r="J259">
        <v>0.5</v>
      </c>
      <c r="K259">
        <v>245.30199999999999</v>
      </c>
      <c r="L259">
        <v>32.5</v>
      </c>
      <c r="M259">
        <v>9.85</v>
      </c>
      <c r="N259">
        <v>320.125</v>
      </c>
      <c r="O259">
        <v>12</v>
      </c>
      <c r="P259">
        <v>20.441833333333332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20.441833333333332</v>
      </c>
    </row>
    <row r="260" spans="1:19" x14ac:dyDescent="0.25">
      <c r="A260" t="s">
        <v>606</v>
      </c>
      <c r="B260" s="2">
        <v>45582</v>
      </c>
      <c r="C260" t="s">
        <v>15</v>
      </c>
      <c r="D260" t="s">
        <v>586</v>
      </c>
      <c r="E260" t="s">
        <v>587</v>
      </c>
      <c r="F260" t="s">
        <v>5</v>
      </c>
      <c r="G260">
        <v>8</v>
      </c>
      <c r="H260" s="32">
        <v>10.083</v>
      </c>
      <c r="I260">
        <v>0.2</v>
      </c>
      <c r="J260">
        <v>0.51700000000000002</v>
      </c>
      <c r="K260">
        <v>182.33799999999999</v>
      </c>
      <c r="L260">
        <v>32.5</v>
      </c>
      <c r="M260">
        <v>9.5660000000000007</v>
      </c>
      <c r="N260">
        <v>310.89500000000004</v>
      </c>
      <c r="O260">
        <v>12</v>
      </c>
      <c r="P260">
        <v>15.194833333333333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15.194833333333333</v>
      </c>
    </row>
    <row r="261" spans="1:19" x14ac:dyDescent="0.25">
      <c r="A261" t="s">
        <v>55</v>
      </c>
      <c r="B261" s="2">
        <v>45582</v>
      </c>
      <c r="C261" t="s">
        <v>15</v>
      </c>
      <c r="D261" t="s">
        <v>343</v>
      </c>
      <c r="E261" t="s">
        <v>307</v>
      </c>
      <c r="F261" t="s">
        <v>5</v>
      </c>
      <c r="G261">
        <v>10</v>
      </c>
      <c r="H261" s="32">
        <v>8.5</v>
      </c>
      <c r="I261">
        <v>0</v>
      </c>
      <c r="J261">
        <v>0.38300000000000001</v>
      </c>
      <c r="K261">
        <v>195.702</v>
      </c>
      <c r="L261">
        <v>36.770000000000003</v>
      </c>
      <c r="M261">
        <v>8.1170000000000009</v>
      </c>
      <c r="N261">
        <v>298.46209000000005</v>
      </c>
      <c r="O261">
        <v>12</v>
      </c>
      <c r="P261">
        <v>16.308499999999999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16.308499999999999</v>
      </c>
    </row>
    <row r="262" spans="1:19" x14ac:dyDescent="0.25">
      <c r="A262" t="s">
        <v>395</v>
      </c>
      <c r="B262" s="2">
        <v>45582</v>
      </c>
      <c r="C262" t="s">
        <v>15</v>
      </c>
      <c r="D262" t="s">
        <v>649</v>
      </c>
      <c r="E262" t="s">
        <v>40</v>
      </c>
      <c r="F262" t="s">
        <v>5</v>
      </c>
      <c r="G262">
        <v>10</v>
      </c>
      <c r="H262" s="32">
        <v>10.617000000000001</v>
      </c>
      <c r="I262">
        <v>0</v>
      </c>
      <c r="J262">
        <v>0.41699999999999998</v>
      </c>
      <c r="K262">
        <v>207.136</v>
      </c>
      <c r="L262">
        <v>32.5</v>
      </c>
      <c r="M262">
        <v>10.200000000000001</v>
      </c>
      <c r="N262">
        <v>331.50000000000006</v>
      </c>
      <c r="O262">
        <v>12</v>
      </c>
      <c r="P262">
        <v>17.261333333333333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17.261333333333333</v>
      </c>
    </row>
    <row r="263" spans="1:19" x14ac:dyDescent="0.25">
      <c r="A263" t="s">
        <v>56</v>
      </c>
      <c r="B263" s="2">
        <v>45582</v>
      </c>
      <c r="C263" t="s">
        <v>15</v>
      </c>
      <c r="D263" t="s">
        <v>287</v>
      </c>
      <c r="E263" t="s">
        <v>346</v>
      </c>
      <c r="F263" t="s">
        <v>5</v>
      </c>
      <c r="G263">
        <v>7</v>
      </c>
      <c r="H263" s="32">
        <v>8.2330000000000005</v>
      </c>
      <c r="I263">
        <v>0</v>
      </c>
      <c r="J263">
        <v>0</v>
      </c>
      <c r="K263">
        <v>234.19200000000001</v>
      </c>
      <c r="L263">
        <v>32.5</v>
      </c>
      <c r="M263">
        <v>8.2330000000000005</v>
      </c>
      <c r="N263">
        <v>267.57249999999999</v>
      </c>
      <c r="O263">
        <v>12</v>
      </c>
      <c r="P263">
        <v>19.516000000000002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19.516000000000002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476</v>
      </c>
      <c r="B272" s="2">
        <v>45583</v>
      </c>
      <c r="C272" t="s">
        <v>15</v>
      </c>
      <c r="D272" t="s">
        <v>502</v>
      </c>
      <c r="E272" t="s">
        <v>28</v>
      </c>
      <c r="F272" t="s">
        <v>5</v>
      </c>
      <c r="G272">
        <v>11</v>
      </c>
      <c r="H272" s="32">
        <v>9.9</v>
      </c>
      <c r="I272">
        <v>0.16700000000000001</v>
      </c>
      <c r="J272">
        <v>0.5</v>
      </c>
      <c r="K272">
        <v>171.78200000000001</v>
      </c>
      <c r="L272">
        <v>32.5</v>
      </c>
      <c r="M272">
        <v>9.4</v>
      </c>
      <c r="N272">
        <v>305.5</v>
      </c>
      <c r="O272">
        <v>12</v>
      </c>
      <c r="P272">
        <v>14.315166666666668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14.315166666666668</v>
      </c>
    </row>
    <row r="273" spans="1:19" x14ac:dyDescent="0.25">
      <c r="A273" t="s">
        <v>332</v>
      </c>
      <c r="B273" s="2">
        <v>45583</v>
      </c>
      <c r="C273" t="s">
        <v>15</v>
      </c>
      <c r="D273" t="s">
        <v>285</v>
      </c>
      <c r="E273" t="s">
        <v>214</v>
      </c>
      <c r="F273" t="s">
        <v>5</v>
      </c>
      <c r="G273">
        <v>8</v>
      </c>
      <c r="H273" s="32">
        <v>11.3</v>
      </c>
      <c r="I273">
        <v>0.33300000000000002</v>
      </c>
      <c r="J273">
        <v>0.5</v>
      </c>
      <c r="K273">
        <v>224.29400000000001</v>
      </c>
      <c r="L273">
        <v>32.5</v>
      </c>
      <c r="M273">
        <v>10.797000000000001</v>
      </c>
      <c r="N273">
        <v>350.90250000000003</v>
      </c>
      <c r="O273">
        <v>12</v>
      </c>
      <c r="P273">
        <v>18.691166666666668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18.691166666666668</v>
      </c>
    </row>
    <row r="274" spans="1:19" x14ac:dyDescent="0.25">
      <c r="A274" t="s">
        <v>409</v>
      </c>
      <c r="B274" s="2">
        <v>45583</v>
      </c>
      <c r="C274" t="s">
        <v>15</v>
      </c>
      <c r="D274" t="s">
        <v>388</v>
      </c>
      <c r="E274" t="s">
        <v>213</v>
      </c>
      <c r="F274" t="s">
        <v>26</v>
      </c>
      <c r="G274">
        <v>12</v>
      </c>
      <c r="H274" s="32">
        <v>10.867000000000001</v>
      </c>
      <c r="I274">
        <v>0.28299999999999997</v>
      </c>
      <c r="J274">
        <v>0.5</v>
      </c>
      <c r="K274">
        <v>157.065</v>
      </c>
      <c r="L274">
        <v>29</v>
      </c>
      <c r="M274">
        <v>10.367000000000001</v>
      </c>
      <c r="N274">
        <v>300.64300000000003</v>
      </c>
      <c r="O274">
        <v>19</v>
      </c>
      <c r="P274">
        <v>8.266578947368421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8.266578947368421</v>
      </c>
    </row>
    <row r="275" spans="1:19" x14ac:dyDescent="0.25">
      <c r="A275" t="s">
        <v>435</v>
      </c>
      <c r="B275" s="2">
        <v>45583</v>
      </c>
      <c r="C275" t="s">
        <v>15</v>
      </c>
      <c r="D275" t="s">
        <v>401</v>
      </c>
      <c r="E275" t="s">
        <v>27</v>
      </c>
      <c r="F275" t="s">
        <v>26</v>
      </c>
      <c r="G275">
        <v>8</v>
      </c>
      <c r="H275" s="32">
        <v>10.15</v>
      </c>
      <c r="I275">
        <v>0.317</v>
      </c>
      <c r="J275">
        <v>0.53300000000000003</v>
      </c>
      <c r="K275">
        <v>167.68199999999999</v>
      </c>
      <c r="L275">
        <v>29</v>
      </c>
      <c r="M275">
        <v>9.6170000000000009</v>
      </c>
      <c r="N275">
        <v>278.89300000000003</v>
      </c>
      <c r="O275">
        <v>19</v>
      </c>
      <c r="P275">
        <v>8.8253684210526302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8.8253684210526302</v>
      </c>
    </row>
    <row r="276" spans="1:19" x14ac:dyDescent="0.25">
      <c r="A276" t="s">
        <v>55</v>
      </c>
      <c r="B276" s="2">
        <v>45583</v>
      </c>
      <c r="C276" t="s">
        <v>15</v>
      </c>
      <c r="D276" t="s">
        <v>308</v>
      </c>
      <c r="E276" t="s">
        <v>292</v>
      </c>
      <c r="F276" t="s">
        <v>5</v>
      </c>
      <c r="G276">
        <v>8</v>
      </c>
      <c r="H276" s="32">
        <v>7.5</v>
      </c>
      <c r="I276">
        <v>0.23300000000000001</v>
      </c>
      <c r="J276">
        <v>1.1499999999999999</v>
      </c>
      <c r="K276">
        <v>68.197999999999993</v>
      </c>
      <c r="L276">
        <v>36.770000000000003</v>
      </c>
      <c r="M276">
        <v>6.35</v>
      </c>
      <c r="N276">
        <v>233.48950000000002</v>
      </c>
      <c r="O276">
        <v>12</v>
      </c>
      <c r="P276">
        <v>5.6831666666666658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5.6831666666666658</v>
      </c>
    </row>
    <row r="277" spans="1:19" x14ac:dyDescent="0.25">
      <c r="A277" t="s">
        <v>56</v>
      </c>
      <c r="B277" s="2">
        <v>45583</v>
      </c>
      <c r="C277" t="s">
        <v>15</v>
      </c>
      <c r="D277" t="s">
        <v>287</v>
      </c>
      <c r="E277" t="s">
        <v>346</v>
      </c>
      <c r="F277" t="s">
        <v>5</v>
      </c>
      <c r="G277">
        <v>2</v>
      </c>
      <c r="H277" s="32">
        <v>1.167</v>
      </c>
      <c r="I277">
        <v>0</v>
      </c>
      <c r="J277">
        <v>0</v>
      </c>
      <c r="K277">
        <v>29.526</v>
      </c>
      <c r="L277">
        <v>32.5</v>
      </c>
      <c r="M277">
        <v>1.167</v>
      </c>
      <c r="N277">
        <v>37.927500000000002</v>
      </c>
      <c r="O277">
        <v>12</v>
      </c>
      <c r="P277">
        <v>2.4605000000000001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2.4605000000000001</v>
      </c>
    </row>
    <row r="278" spans="1:19" x14ac:dyDescent="0.25">
      <c r="A278" t="s">
        <v>56</v>
      </c>
      <c r="B278" s="2">
        <v>45583</v>
      </c>
      <c r="C278" t="s">
        <v>15</v>
      </c>
      <c r="D278" t="s">
        <v>287</v>
      </c>
      <c r="E278" t="s">
        <v>958</v>
      </c>
      <c r="F278" t="s">
        <v>5</v>
      </c>
      <c r="G278">
        <v>4</v>
      </c>
      <c r="H278" s="32">
        <v>6.133</v>
      </c>
      <c r="I278">
        <v>0</v>
      </c>
      <c r="J278">
        <v>0</v>
      </c>
      <c r="K278">
        <v>128.46700000000001</v>
      </c>
      <c r="L278">
        <v>32.5</v>
      </c>
      <c r="M278">
        <v>6.133</v>
      </c>
      <c r="N278">
        <v>199.32249999999999</v>
      </c>
      <c r="O278">
        <v>12</v>
      </c>
      <c r="P278">
        <v>10.705583333333335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10.705583333333335</v>
      </c>
    </row>
    <row r="279" spans="1:19" x14ac:dyDescent="0.25">
      <c r="A279" t="s">
        <v>371</v>
      </c>
      <c r="B279" s="2">
        <v>45583</v>
      </c>
      <c r="C279" t="s">
        <v>15</v>
      </c>
      <c r="D279" t="s">
        <v>354</v>
      </c>
      <c r="E279" t="s">
        <v>218</v>
      </c>
      <c r="F279" t="s">
        <v>5</v>
      </c>
      <c r="G279">
        <v>6</v>
      </c>
      <c r="H279" s="32">
        <v>10</v>
      </c>
      <c r="I279">
        <v>0</v>
      </c>
      <c r="J279">
        <v>0.51700000000000002</v>
      </c>
      <c r="K279">
        <v>166.00399999999999</v>
      </c>
      <c r="L279">
        <v>32.5</v>
      </c>
      <c r="M279">
        <v>9.4830000000000005</v>
      </c>
      <c r="N279">
        <v>308.19749999999999</v>
      </c>
      <c r="O279">
        <v>12</v>
      </c>
      <c r="P279">
        <v>13.833666666666666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13.833666666666666</v>
      </c>
    </row>
    <row r="280" spans="1:19" x14ac:dyDescent="0.25">
      <c r="A280" t="s">
        <v>395</v>
      </c>
      <c r="B280" s="2">
        <v>45583</v>
      </c>
      <c r="C280" t="s">
        <v>15</v>
      </c>
      <c r="D280" t="s">
        <v>369</v>
      </c>
      <c r="E280" t="s">
        <v>38</v>
      </c>
      <c r="F280" t="s">
        <v>26</v>
      </c>
      <c r="G280">
        <v>10</v>
      </c>
      <c r="H280" s="32">
        <v>10.233000000000001</v>
      </c>
      <c r="I280">
        <v>0</v>
      </c>
      <c r="J280">
        <v>0.51700000000000002</v>
      </c>
      <c r="K280">
        <v>179.804</v>
      </c>
      <c r="L280">
        <v>29</v>
      </c>
      <c r="M280">
        <v>9.7160000000000011</v>
      </c>
      <c r="N280">
        <v>281.76400000000001</v>
      </c>
      <c r="O280">
        <v>19</v>
      </c>
      <c r="P280">
        <v>9.4633684210526319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9.4633684210526319</v>
      </c>
    </row>
    <row r="281" spans="1:19" x14ac:dyDescent="0.25">
      <c r="A281" t="s">
        <v>393</v>
      </c>
      <c r="B281" s="2">
        <v>45583</v>
      </c>
      <c r="C281" t="s">
        <v>15</v>
      </c>
      <c r="D281" t="s">
        <v>370</v>
      </c>
      <c r="E281" t="s">
        <v>17</v>
      </c>
      <c r="F281" t="s">
        <v>5</v>
      </c>
      <c r="G281">
        <v>11</v>
      </c>
      <c r="H281" s="32">
        <v>10.95</v>
      </c>
      <c r="I281">
        <v>0.183</v>
      </c>
      <c r="J281">
        <v>0.5</v>
      </c>
      <c r="K281">
        <v>237.53100000000001</v>
      </c>
      <c r="L281">
        <v>32.5</v>
      </c>
      <c r="M281">
        <v>10.45</v>
      </c>
      <c r="N281">
        <v>339.625</v>
      </c>
      <c r="O281">
        <v>12</v>
      </c>
      <c r="P281">
        <v>19.794250000000002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19.794250000000002</v>
      </c>
    </row>
    <row r="282" spans="1:19" x14ac:dyDescent="0.25">
      <c r="A282" t="s">
        <v>60</v>
      </c>
      <c r="B282" s="2">
        <v>45583</v>
      </c>
      <c r="C282" t="s">
        <v>15</v>
      </c>
      <c r="D282" t="s">
        <v>584</v>
      </c>
      <c r="E282" t="s">
        <v>23</v>
      </c>
      <c r="F282" t="s">
        <v>5</v>
      </c>
      <c r="G282">
        <v>10</v>
      </c>
      <c r="H282" s="32">
        <v>10.183</v>
      </c>
      <c r="I282">
        <v>0.13300000000000001</v>
      </c>
      <c r="J282">
        <v>0.45</v>
      </c>
      <c r="K282">
        <v>197.23400000000001</v>
      </c>
      <c r="L282">
        <v>32.5</v>
      </c>
      <c r="M282">
        <v>9.7330000000000005</v>
      </c>
      <c r="N282">
        <v>316.32249999999999</v>
      </c>
      <c r="O282">
        <v>12</v>
      </c>
      <c r="P282">
        <v>16.436166666666669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16.436166666666669</v>
      </c>
    </row>
    <row r="283" spans="1:19" x14ac:dyDescent="0.25">
      <c r="A283" t="s">
        <v>449</v>
      </c>
      <c r="B283" s="2">
        <v>45583</v>
      </c>
      <c r="C283" t="s">
        <v>15</v>
      </c>
      <c r="D283" t="s">
        <v>418</v>
      </c>
      <c r="E283" t="s">
        <v>355</v>
      </c>
      <c r="F283" t="s">
        <v>5</v>
      </c>
      <c r="G283">
        <v>5</v>
      </c>
      <c r="H283" s="32">
        <v>9.6999999999999993</v>
      </c>
      <c r="I283">
        <v>0.183</v>
      </c>
      <c r="J283">
        <v>0.5</v>
      </c>
      <c r="K283">
        <v>178.26599999999999</v>
      </c>
      <c r="L283">
        <v>32.5</v>
      </c>
      <c r="M283">
        <v>9.1999999999999993</v>
      </c>
      <c r="N283">
        <v>299</v>
      </c>
      <c r="O283">
        <v>12</v>
      </c>
      <c r="P283">
        <v>14.855499999999999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14.855499999999999</v>
      </c>
    </row>
    <row r="284" spans="1:19" x14ac:dyDescent="0.25">
      <c r="A284" t="s">
        <v>55</v>
      </c>
      <c r="B284" s="2">
        <v>45583</v>
      </c>
      <c r="C284" t="s">
        <v>15</v>
      </c>
      <c r="D284" t="s">
        <v>343</v>
      </c>
      <c r="E284" t="s">
        <v>307</v>
      </c>
      <c r="F284" t="s">
        <v>5</v>
      </c>
      <c r="G284">
        <v>6</v>
      </c>
      <c r="H284" s="32">
        <v>8.5830000000000002</v>
      </c>
      <c r="I284">
        <v>0</v>
      </c>
      <c r="J284">
        <v>0</v>
      </c>
      <c r="K284">
        <v>178.255</v>
      </c>
      <c r="L284">
        <v>36.770000000000003</v>
      </c>
      <c r="M284">
        <v>8.5830000000000002</v>
      </c>
      <c r="N284">
        <v>315.59691000000004</v>
      </c>
      <c r="O284">
        <v>12</v>
      </c>
      <c r="P284">
        <v>14.854583333333332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14.854583333333332</v>
      </c>
    </row>
    <row r="285" spans="1:19" x14ac:dyDescent="0.25">
      <c r="A285" t="s">
        <v>606</v>
      </c>
      <c r="B285" s="2">
        <v>45583</v>
      </c>
      <c r="C285" t="s">
        <v>15</v>
      </c>
      <c r="D285" t="s">
        <v>586</v>
      </c>
      <c r="E285" t="s">
        <v>587</v>
      </c>
      <c r="F285" t="s">
        <v>5</v>
      </c>
      <c r="G285">
        <v>6</v>
      </c>
      <c r="H285" s="32">
        <v>9.7330000000000005</v>
      </c>
      <c r="I285">
        <v>0.33300000000000002</v>
      </c>
      <c r="J285">
        <v>0.51700000000000002</v>
      </c>
      <c r="K285">
        <v>198.89599999999999</v>
      </c>
      <c r="L285">
        <v>32.5</v>
      </c>
      <c r="M285">
        <v>9.213000000000001</v>
      </c>
      <c r="N285">
        <v>299.42250000000001</v>
      </c>
      <c r="O285">
        <v>12</v>
      </c>
      <c r="P285">
        <v>16.574666666666666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16.574666666666666</v>
      </c>
    </row>
    <row r="286" spans="1:19" x14ac:dyDescent="0.25">
      <c r="A286" t="s">
        <v>466</v>
      </c>
      <c r="B286" s="2">
        <v>45583</v>
      </c>
      <c r="C286" t="s">
        <v>15</v>
      </c>
      <c r="D286" t="s">
        <v>424</v>
      </c>
      <c r="E286" t="s">
        <v>291</v>
      </c>
      <c r="F286" t="s">
        <v>5</v>
      </c>
      <c r="G286">
        <v>7</v>
      </c>
      <c r="H286" s="32">
        <v>10</v>
      </c>
      <c r="I286">
        <v>0.41699999999999998</v>
      </c>
      <c r="J286">
        <v>0.5</v>
      </c>
      <c r="K286">
        <v>204.881</v>
      </c>
      <c r="L286">
        <v>32.5</v>
      </c>
      <c r="M286">
        <v>9.4130000000000003</v>
      </c>
      <c r="N286">
        <v>305.92250000000001</v>
      </c>
      <c r="O286">
        <v>12</v>
      </c>
      <c r="P286">
        <v>17.073416666666667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17.073416666666667</v>
      </c>
    </row>
    <row r="287" spans="1:19" x14ac:dyDescent="0.25">
      <c r="A287" t="s">
        <v>395</v>
      </c>
      <c r="B287" s="2">
        <v>45583</v>
      </c>
      <c r="C287" t="s">
        <v>15</v>
      </c>
      <c r="D287" t="s">
        <v>649</v>
      </c>
      <c r="E287" t="s">
        <v>40</v>
      </c>
      <c r="F287" t="s">
        <v>5</v>
      </c>
      <c r="G287">
        <v>9</v>
      </c>
      <c r="H287" s="32">
        <v>10.45</v>
      </c>
      <c r="I287">
        <v>0</v>
      </c>
      <c r="J287">
        <v>0.433</v>
      </c>
      <c r="K287">
        <v>168.429</v>
      </c>
      <c r="L287">
        <v>32.5</v>
      </c>
      <c r="M287">
        <v>10.016999999999999</v>
      </c>
      <c r="N287">
        <v>325.55250000000001</v>
      </c>
      <c r="O287">
        <v>12</v>
      </c>
      <c r="P287">
        <v>14.03575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14.03575</v>
      </c>
    </row>
    <row r="288" spans="1:19" x14ac:dyDescent="0.25">
      <c r="A288" t="s">
        <v>55</v>
      </c>
      <c r="B288" s="2">
        <v>45583</v>
      </c>
      <c r="C288" t="s">
        <v>15</v>
      </c>
      <c r="D288" t="s">
        <v>478</v>
      </c>
      <c r="E288" t="s">
        <v>20</v>
      </c>
      <c r="F288" t="s">
        <v>5</v>
      </c>
      <c r="G288">
        <v>9</v>
      </c>
      <c r="H288" s="32">
        <v>8.5500000000000007</v>
      </c>
      <c r="I288">
        <v>0.16700000000000001</v>
      </c>
      <c r="J288">
        <v>0.433</v>
      </c>
      <c r="K288">
        <v>165.654</v>
      </c>
      <c r="L288">
        <v>36.770000000000003</v>
      </c>
      <c r="M288">
        <v>8.1170000000000009</v>
      </c>
      <c r="N288">
        <v>298.46209000000005</v>
      </c>
      <c r="O288">
        <v>12</v>
      </c>
      <c r="P288">
        <v>13.804499999999999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13.804499999999999</v>
      </c>
    </row>
    <row r="289" spans="1:19" x14ac:dyDescent="0.25">
      <c r="A289" t="s">
        <v>55</v>
      </c>
      <c r="B289" s="2">
        <v>45583</v>
      </c>
      <c r="C289" t="s">
        <v>15</v>
      </c>
      <c r="D289" t="s">
        <v>479</v>
      </c>
      <c r="E289" t="s">
        <v>588</v>
      </c>
      <c r="F289" t="s">
        <v>5</v>
      </c>
      <c r="G289">
        <v>8</v>
      </c>
      <c r="H289" s="32">
        <v>8.9670000000000005</v>
      </c>
      <c r="I289">
        <v>0.2</v>
      </c>
      <c r="J289">
        <v>0.51700000000000002</v>
      </c>
      <c r="K289">
        <v>172.84899999999999</v>
      </c>
      <c r="L289">
        <v>36.770000000000003</v>
      </c>
      <c r="M289">
        <v>8.4500000000000011</v>
      </c>
      <c r="N289">
        <v>310.70650000000006</v>
      </c>
      <c r="O289">
        <v>12</v>
      </c>
      <c r="P289">
        <v>14.404083333333332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14.404083333333332</v>
      </c>
    </row>
    <row r="290" spans="1:19" x14ac:dyDescent="0.25">
      <c r="A290" t="s">
        <v>55</v>
      </c>
      <c r="B290" s="2">
        <v>45583</v>
      </c>
      <c r="C290" t="s">
        <v>15</v>
      </c>
      <c r="D290" t="s">
        <v>585</v>
      </c>
      <c r="E290" t="s">
        <v>21</v>
      </c>
      <c r="F290" t="s">
        <v>5</v>
      </c>
      <c r="G290">
        <v>8</v>
      </c>
      <c r="H290" s="32">
        <v>9.2669999999999995</v>
      </c>
      <c r="I290">
        <v>0.33300000000000002</v>
      </c>
      <c r="J290">
        <v>0.46700000000000003</v>
      </c>
      <c r="K290">
        <v>194.58799999999999</v>
      </c>
      <c r="L290">
        <v>36.770000000000003</v>
      </c>
      <c r="M290">
        <v>8.7969999999999988</v>
      </c>
      <c r="N290">
        <v>323.46569</v>
      </c>
      <c r="O290">
        <v>12</v>
      </c>
      <c r="P290">
        <v>16.215666666666667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16.215666666666667</v>
      </c>
    </row>
    <row r="291" spans="1:19" x14ac:dyDescent="0.25">
      <c r="A291" t="s">
        <v>56</v>
      </c>
      <c r="B291" s="2">
        <v>45583</v>
      </c>
      <c r="C291" t="s">
        <v>15</v>
      </c>
      <c r="D291" t="s">
        <v>286</v>
      </c>
      <c r="E291" t="s">
        <v>347</v>
      </c>
      <c r="F291" t="s">
        <v>5</v>
      </c>
      <c r="G291">
        <v>5</v>
      </c>
      <c r="H291" s="32">
        <v>9.35</v>
      </c>
      <c r="I291">
        <v>0</v>
      </c>
      <c r="J291">
        <v>0.46700000000000003</v>
      </c>
      <c r="K291">
        <v>172.17500000000001</v>
      </c>
      <c r="L291">
        <v>32.5</v>
      </c>
      <c r="M291">
        <v>8.8829999999999991</v>
      </c>
      <c r="N291">
        <v>288.69749999999999</v>
      </c>
      <c r="O291">
        <v>12</v>
      </c>
      <c r="P291">
        <v>14.347916666666668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14.347916666666668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449</v>
      </c>
      <c r="B301" s="2">
        <v>45584</v>
      </c>
      <c r="C301" t="s">
        <v>15</v>
      </c>
      <c r="D301" t="s">
        <v>418</v>
      </c>
      <c r="E301" t="s">
        <v>355</v>
      </c>
      <c r="F301" t="s">
        <v>5</v>
      </c>
      <c r="G301">
        <v>5</v>
      </c>
      <c r="H301" s="32">
        <v>10.032999999999999</v>
      </c>
      <c r="I301">
        <v>0.4</v>
      </c>
      <c r="J301">
        <v>0.5</v>
      </c>
      <c r="K301">
        <v>165.429</v>
      </c>
      <c r="L301">
        <v>34.5</v>
      </c>
      <c r="M301">
        <v>9.4629999999999992</v>
      </c>
      <c r="N301">
        <v>326.47349999999994</v>
      </c>
      <c r="O301">
        <v>12</v>
      </c>
      <c r="P301">
        <v>13.78575</v>
      </c>
      <c r="Q301" t="s">
        <v>313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13.78575</v>
      </c>
    </row>
    <row r="302" spans="1:19" x14ac:dyDescent="0.25">
      <c r="A302" t="s">
        <v>466</v>
      </c>
      <c r="B302" s="2">
        <v>45584</v>
      </c>
      <c r="C302" t="s">
        <v>15</v>
      </c>
      <c r="D302" t="s">
        <v>424</v>
      </c>
      <c r="E302" t="s">
        <v>291</v>
      </c>
      <c r="F302" t="s">
        <v>5</v>
      </c>
      <c r="G302">
        <v>9</v>
      </c>
      <c r="H302" s="32">
        <v>10.5</v>
      </c>
      <c r="I302">
        <v>0.16700000000000001</v>
      </c>
      <c r="J302">
        <v>0.5</v>
      </c>
      <c r="K302">
        <v>162.45599999999999</v>
      </c>
      <c r="L302">
        <v>35</v>
      </c>
      <c r="M302">
        <v>10</v>
      </c>
      <c r="N302">
        <v>350</v>
      </c>
      <c r="O302">
        <v>12</v>
      </c>
      <c r="P302">
        <v>13.537999999999998</v>
      </c>
      <c r="Q302" t="s">
        <v>313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13.537999999999998</v>
      </c>
    </row>
    <row r="303" spans="1:19" x14ac:dyDescent="0.25">
      <c r="A303" t="s">
        <v>371</v>
      </c>
      <c r="B303" s="2">
        <v>45584</v>
      </c>
      <c r="C303" t="s">
        <v>15</v>
      </c>
      <c r="D303" t="s">
        <v>354</v>
      </c>
      <c r="E303" t="s">
        <v>218</v>
      </c>
      <c r="F303" t="s">
        <v>5</v>
      </c>
      <c r="G303">
        <v>10</v>
      </c>
      <c r="H303" s="32">
        <v>10.3</v>
      </c>
      <c r="I303">
        <v>0</v>
      </c>
      <c r="J303">
        <v>0.41699999999999998</v>
      </c>
      <c r="K303">
        <v>143.38999999999999</v>
      </c>
      <c r="L303">
        <v>34.5</v>
      </c>
      <c r="M303">
        <v>9.8830000000000009</v>
      </c>
      <c r="N303">
        <v>340.96350000000001</v>
      </c>
      <c r="O303">
        <v>12</v>
      </c>
      <c r="P303">
        <v>11.949166666666665</v>
      </c>
      <c r="Q303" t="s">
        <v>313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11.949166666666665</v>
      </c>
    </row>
    <row r="304" spans="1:19" x14ac:dyDescent="0.25">
      <c r="A304" t="s">
        <v>332</v>
      </c>
      <c r="B304" s="2">
        <v>45584</v>
      </c>
      <c r="C304" t="s">
        <v>15</v>
      </c>
      <c r="D304" t="s">
        <v>285</v>
      </c>
      <c r="E304" t="s">
        <v>214</v>
      </c>
      <c r="F304" t="s">
        <v>5</v>
      </c>
      <c r="G304">
        <v>7</v>
      </c>
      <c r="H304" s="32">
        <v>10.983000000000001</v>
      </c>
      <c r="I304">
        <v>0.25</v>
      </c>
      <c r="J304">
        <v>0.35</v>
      </c>
      <c r="K304">
        <v>193.23400000000001</v>
      </c>
      <c r="L304">
        <v>34.5</v>
      </c>
      <c r="M304">
        <v>10.633000000000001</v>
      </c>
      <c r="N304">
        <v>366.83850000000001</v>
      </c>
      <c r="O304">
        <v>12</v>
      </c>
      <c r="P304">
        <v>16.102833333333333</v>
      </c>
      <c r="Q304" t="s">
        <v>313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16.102833333333333</v>
      </c>
    </row>
    <row r="305" spans="1:19" x14ac:dyDescent="0.25">
      <c r="A305" t="s">
        <v>606</v>
      </c>
      <c r="B305" s="2">
        <v>45584</v>
      </c>
      <c r="C305" t="s">
        <v>15</v>
      </c>
      <c r="D305" t="s">
        <v>586</v>
      </c>
      <c r="E305" t="s">
        <v>587</v>
      </c>
      <c r="F305" t="s">
        <v>5</v>
      </c>
      <c r="G305">
        <v>0</v>
      </c>
      <c r="H305" s="32">
        <v>3.6669999999999998</v>
      </c>
      <c r="I305">
        <v>0</v>
      </c>
      <c r="J305">
        <v>0</v>
      </c>
      <c r="K305">
        <v>0</v>
      </c>
      <c r="L305">
        <v>34.5</v>
      </c>
      <c r="M305">
        <v>3.6669999999999998</v>
      </c>
      <c r="N305">
        <v>126.5115</v>
      </c>
      <c r="O305">
        <v>12</v>
      </c>
      <c r="P305">
        <v>0</v>
      </c>
      <c r="Q305" t="s">
        <v>313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0</v>
      </c>
    </row>
    <row r="306" spans="1:19" x14ac:dyDescent="0.25">
      <c r="A306" t="s">
        <v>55</v>
      </c>
      <c r="B306" s="2">
        <v>45584</v>
      </c>
      <c r="C306" t="s">
        <v>15</v>
      </c>
      <c r="D306" t="s">
        <v>478</v>
      </c>
      <c r="E306" t="s">
        <v>20</v>
      </c>
      <c r="F306" t="s">
        <v>5</v>
      </c>
      <c r="G306">
        <v>6</v>
      </c>
      <c r="H306" s="32">
        <v>8.5329999999999995</v>
      </c>
      <c r="I306">
        <v>0.25</v>
      </c>
      <c r="J306">
        <v>0.36699999999999999</v>
      </c>
      <c r="K306">
        <v>126.27200000000001</v>
      </c>
      <c r="L306">
        <v>36.770000000000003</v>
      </c>
      <c r="M306">
        <v>8.1660000000000004</v>
      </c>
      <c r="N306">
        <v>300.26382000000007</v>
      </c>
      <c r="O306">
        <v>12</v>
      </c>
      <c r="P306">
        <v>10.522666666666668</v>
      </c>
      <c r="Q306" t="s">
        <v>313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10.522666666666668</v>
      </c>
    </row>
    <row r="307" spans="1:19" x14ac:dyDescent="0.25">
      <c r="A307" t="s">
        <v>395</v>
      </c>
      <c r="B307" s="2">
        <v>45584</v>
      </c>
      <c r="C307" t="s">
        <v>15</v>
      </c>
      <c r="D307" t="s">
        <v>649</v>
      </c>
      <c r="E307" t="s">
        <v>40</v>
      </c>
      <c r="F307" t="s">
        <v>5</v>
      </c>
      <c r="G307">
        <v>6</v>
      </c>
      <c r="H307" s="32">
        <v>11.933</v>
      </c>
      <c r="I307">
        <v>0</v>
      </c>
      <c r="J307">
        <v>0.5</v>
      </c>
      <c r="K307">
        <v>102.90900000000001</v>
      </c>
      <c r="L307">
        <v>34.5</v>
      </c>
      <c r="M307">
        <v>11.433</v>
      </c>
      <c r="N307">
        <v>394.43849999999998</v>
      </c>
      <c r="O307">
        <v>12</v>
      </c>
      <c r="P307">
        <v>8.5757500000000011</v>
      </c>
      <c r="Q307" t="s">
        <v>313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8.5757500000000011</v>
      </c>
    </row>
    <row r="308" spans="1:19" x14ac:dyDescent="0.25">
      <c r="A308" t="s">
        <v>435</v>
      </c>
      <c r="B308" s="2">
        <v>45584</v>
      </c>
      <c r="C308" t="s">
        <v>15</v>
      </c>
      <c r="D308" t="s">
        <v>401</v>
      </c>
      <c r="E308" t="s">
        <v>27</v>
      </c>
      <c r="F308" t="s">
        <v>26</v>
      </c>
      <c r="G308">
        <v>4</v>
      </c>
      <c r="H308" s="32">
        <v>10.1</v>
      </c>
      <c r="I308">
        <v>0.11700000000000001</v>
      </c>
      <c r="J308">
        <v>0.48299999999999998</v>
      </c>
      <c r="K308">
        <v>116.26600000000001</v>
      </c>
      <c r="L308">
        <v>29</v>
      </c>
      <c r="M308">
        <v>9.6169999999999991</v>
      </c>
      <c r="N308">
        <v>278.89299999999997</v>
      </c>
      <c r="O308">
        <v>19</v>
      </c>
      <c r="P308">
        <v>6.1192631578947374</v>
      </c>
      <c r="Q308" t="s">
        <v>313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6.1192631578947374</v>
      </c>
    </row>
    <row r="309" spans="1:19" x14ac:dyDescent="0.25">
      <c r="A309" t="s">
        <v>60</v>
      </c>
      <c r="B309" s="2">
        <v>45584</v>
      </c>
      <c r="C309" t="s">
        <v>15</v>
      </c>
      <c r="D309" t="s">
        <v>584</v>
      </c>
      <c r="E309" t="s">
        <v>23</v>
      </c>
      <c r="F309" t="s">
        <v>5</v>
      </c>
      <c r="G309">
        <v>9</v>
      </c>
      <c r="H309" s="32">
        <v>9.6170000000000009</v>
      </c>
      <c r="I309">
        <v>0</v>
      </c>
      <c r="J309">
        <v>0.13300000000000001</v>
      </c>
      <c r="K309">
        <v>130.46</v>
      </c>
      <c r="L309">
        <v>34.5</v>
      </c>
      <c r="M309">
        <v>9.4840000000000018</v>
      </c>
      <c r="N309">
        <v>327.19800000000004</v>
      </c>
      <c r="O309">
        <v>12</v>
      </c>
      <c r="P309">
        <v>10.871666666666668</v>
      </c>
      <c r="Q309" t="s">
        <v>313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10.871666666666668</v>
      </c>
    </row>
    <row r="310" spans="1:19" x14ac:dyDescent="0.25">
      <c r="A310" t="s">
        <v>55</v>
      </c>
      <c r="B310" s="2">
        <v>45584</v>
      </c>
      <c r="C310" t="s">
        <v>15</v>
      </c>
      <c r="D310" t="s">
        <v>343</v>
      </c>
      <c r="E310" t="s">
        <v>307</v>
      </c>
      <c r="F310" t="s">
        <v>5</v>
      </c>
      <c r="G310">
        <v>3</v>
      </c>
      <c r="H310" s="32">
        <v>8.5</v>
      </c>
      <c r="I310">
        <v>0</v>
      </c>
      <c r="J310">
        <v>0.48299999999999998</v>
      </c>
      <c r="K310">
        <v>96.552999999999997</v>
      </c>
      <c r="L310">
        <v>36.770000000000003</v>
      </c>
      <c r="M310">
        <v>8.0169999999999995</v>
      </c>
      <c r="N310">
        <v>294.78509000000003</v>
      </c>
      <c r="O310">
        <v>12</v>
      </c>
      <c r="P310">
        <v>8.0460833333333337</v>
      </c>
      <c r="Q310" t="s">
        <v>313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8.0460833333333337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332</v>
      </c>
      <c r="B315" s="2">
        <v>45585</v>
      </c>
      <c r="C315" t="s">
        <v>15</v>
      </c>
      <c r="D315" t="s">
        <v>285</v>
      </c>
      <c r="E315" t="s">
        <v>214</v>
      </c>
      <c r="F315" t="s">
        <v>5</v>
      </c>
      <c r="G315">
        <v>8</v>
      </c>
      <c r="H315" s="32">
        <v>10.882999999999999</v>
      </c>
      <c r="I315">
        <v>0.35</v>
      </c>
      <c r="J315">
        <v>0.5</v>
      </c>
      <c r="K315">
        <v>255.82400000000001</v>
      </c>
      <c r="L315">
        <v>34.5</v>
      </c>
      <c r="M315">
        <v>10.363</v>
      </c>
      <c r="N315">
        <v>357.52350000000001</v>
      </c>
      <c r="O315">
        <v>12</v>
      </c>
      <c r="P315">
        <v>21.318666666666669</v>
      </c>
      <c r="Q315" t="s">
        <v>313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21.318666666666669</v>
      </c>
    </row>
    <row r="316" spans="1:19" x14ac:dyDescent="0.25">
      <c r="A316" t="s">
        <v>55</v>
      </c>
      <c r="B316" s="2">
        <v>45585</v>
      </c>
      <c r="C316" t="s">
        <v>15</v>
      </c>
      <c r="D316" t="s">
        <v>308</v>
      </c>
      <c r="E316" t="s">
        <v>292</v>
      </c>
      <c r="F316" t="s">
        <v>5</v>
      </c>
      <c r="G316">
        <v>8</v>
      </c>
      <c r="H316" s="32">
        <v>10.417</v>
      </c>
      <c r="I316">
        <v>0.53300000000000003</v>
      </c>
      <c r="J316">
        <v>0.1</v>
      </c>
      <c r="K316">
        <v>198.27799999999999</v>
      </c>
      <c r="L316">
        <v>36.770000000000003</v>
      </c>
      <c r="M316">
        <v>10.113999999999999</v>
      </c>
      <c r="N316">
        <v>371.89177999999998</v>
      </c>
      <c r="O316">
        <v>12</v>
      </c>
      <c r="P316">
        <v>16.523166666666665</v>
      </c>
      <c r="Q316" t="s">
        <v>313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16.523166666666665</v>
      </c>
    </row>
    <row r="317" spans="1:19" x14ac:dyDescent="0.25">
      <c r="A317" t="s">
        <v>449</v>
      </c>
      <c r="B317" s="2">
        <v>45585</v>
      </c>
      <c r="C317" t="s">
        <v>15</v>
      </c>
      <c r="D317" t="s">
        <v>490</v>
      </c>
      <c r="E317" t="s">
        <v>355</v>
      </c>
      <c r="F317" t="s">
        <v>5</v>
      </c>
      <c r="G317">
        <v>7</v>
      </c>
      <c r="H317" s="32">
        <v>10.050000000000001</v>
      </c>
      <c r="I317">
        <v>0.317</v>
      </c>
      <c r="J317">
        <v>0.5</v>
      </c>
      <c r="K317">
        <v>266.82</v>
      </c>
      <c r="L317">
        <v>34.5</v>
      </c>
      <c r="M317">
        <v>9.5500000000000007</v>
      </c>
      <c r="N317">
        <v>329.47500000000002</v>
      </c>
      <c r="O317">
        <v>12</v>
      </c>
      <c r="P317">
        <v>22.234999999999999</v>
      </c>
      <c r="Q317" t="s">
        <v>313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22.234999999999999</v>
      </c>
    </row>
    <row r="318" spans="1:19" x14ac:dyDescent="0.25">
      <c r="A318" t="s">
        <v>606</v>
      </c>
      <c r="B318" s="2">
        <v>45585</v>
      </c>
      <c r="C318" t="s">
        <v>15</v>
      </c>
      <c r="D318" t="s">
        <v>586</v>
      </c>
      <c r="E318" t="s">
        <v>587</v>
      </c>
      <c r="F318" t="s">
        <v>5</v>
      </c>
      <c r="G318">
        <v>4</v>
      </c>
      <c r="H318" s="32">
        <v>9.8670000000000009</v>
      </c>
      <c r="I318">
        <v>0</v>
      </c>
      <c r="J318">
        <v>0.56699999999999995</v>
      </c>
      <c r="K318">
        <v>52.752000000000002</v>
      </c>
      <c r="L318">
        <v>34.5</v>
      </c>
      <c r="M318">
        <v>9.3000000000000007</v>
      </c>
      <c r="N318">
        <v>320.85000000000002</v>
      </c>
      <c r="O318">
        <v>12</v>
      </c>
      <c r="P318">
        <v>4.3959999999999999</v>
      </c>
      <c r="Q318" t="s">
        <v>313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4.3959999999999999</v>
      </c>
    </row>
    <row r="319" spans="1:19" x14ac:dyDescent="0.25">
      <c r="A319" t="s">
        <v>55</v>
      </c>
      <c r="B319" s="2">
        <v>45585</v>
      </c>
      <c r="C319" t="s">
        <v>15</v>
      </c>
      <c r="D319" t="s">
        <v>585</v>
      </c>
      <c r="E319" t="s">
        <v>21</v>
      </c>
      <c r="F319" t="s">
        <v>5</v>
      </c>
      <c r="G319">
        <v>6</v>
      </c>
      <c r="H319" s="32">
        <v>8.6999999999999993</v>
      </c>
      <c r="I319">
        <v>0.16700000000000001</v>
      </c>
      <c r="J319">
        <v>0</v>
      </c>
      <c r="K319">
        <v>226.78</v>
      </c>
      <c r="L319">
        <v>36.770000000000003</v>
      </c>
      <c r="M319">
        <v>8.6999999999999993</v>
      </c>
      <c r="N319">
        <v>319.899</v>
      </c>
      <c r="O319">
        <v>12</v>
      </c>
      <c r="P319">
        <v>18.898333333333333</v>
      </c>
      <c r="Q319" t="s">
        <v>313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18.898333333333333</v>
      </c>
    </row>
    <row r="320" spans="1:19" x14ac:dyDescent="0.25">
      <c r="A320" t="s">
        <v>55</v>
      </c>
      <c r="B320" s="2">
        <v>45585</v>
      </c>
      <c r="C320" t="s">
        <v>15</v>
      </c>
      <c r="D320" t="s">
        <v>478</v>
      </c>
      <c r="E320" t="s">
        <v>20</v>
      </c>
      <c r="F320" t="s">
        <v>5</v>
      </c>
      <c r="G320">
        <v>7</v>
      </c>
      <c r="H320" s="32">
        <v>8.5169999999999995</v>
      </c>
      <c r="I320">
        <v>0.183</v>
      </c>
      <c r="J320">
        <v>0.45</v>
      </c>
      <c r="K320">
        <v>152.405</v>
      </c>
      <c r="L320">
        <v>36.770000000000003</v>
      </c>
      <c r="M320">
        <v>8.0670000000000002</v>
      </c>
      <c r="N320">
        <v>296.62359000000004</v>
      </c>
      <c r="O320">
        <v>12</v>
      </c>
      <c r="P320">
        <v>12.700416666666667</v>
      </c>
      <c r="Q320" t="s">
        <v>313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12.700416666666667</v>
      </c>
    </row>
    <row r="321" spans="1:19" x14ac:dyDescent="0.25">
      <c r="A321" t="s">
        <v>395</v>
      </c>
      <c r="B321" s="2">
        <v>45585</v>
      </c>
      <c r="C321" t="s">
        <v>15</v>
      </c>
      <c r="D321" t="s">
        <v>649</v>
      </c>
      <c r="E321" t="s">
        <v>40</v>
      </c>
      <c r="F321" t="s">
        <v>5</v>
      </c>
      <c r="G321">
        <v>8</v>
      </c>
      <c r="H321" s="32">
        <v>10.766999999999999</v>
      </c>
      <c r="I321">
        <v>0</v>
      </c>
      <c r="J321">
        <v>0.51700000000000002</v>
      </c>
      <c r="K321">
        <v>217.327</v>
      </c>
      <c r="L321">
        <v>34.5</v>
      </c>
      <c r="M321">
        <v>10.25</v>
      </c>
      <c r="N321">
        <v>353.625</v>
      </c>
      <c r="O321">
        <v>12</v>
      </c>
      <c r="P321">
        <v>18.110583333333334</v>
      </c>
      <c r="Q321" t="s">
        <v>313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18.110583333333334</v>
      </c>
    </row>
    <row r="322" spans="1:19" x14ac:dyDescent="0.25">
      <c r="A322" t="s">
        <v>55</v>
      </c>
      <c r="B322" s="2">
        <v>45585</v>
      </c>
      <c r="C322" t="s">
        <v>15</v>
      </c>
      <c r="D322" t="s">
        <v>309</v>
      </c>
      <c r="E322" t="s">
        <v>18</v>
      </c>
      <c r="F322" t="s">
        <v>19</v>
      </c>
      <c r="G322">
        <v>5</v>
      </c>
      <c r="H322" s="32">
        <v>8.75</v>
      </c>
      <c r="I322">
        <v>0.6</v>
      </c>
      <c r="J322">
        <v>0.51700000000000002</v>
      </c>
      <c r="K322">
        <v>183.17699999999999</v>
      </c>
      <c r="L322">
        <v>42.02</v>
      </c>
      <c r="M322">
        <v>7.9630000000000001</v>
      </c>
      <c r="N322">
        <v>334.60526000000004</v>
      </c>
      <c r="O322">
        <v>7</v>
      </c>
      <c r="P322">
        <v>26.168142857142858</v>
      </c>
      <c r="Q322" t="s">
        <v>313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26.168142857142858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425781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0" t="s">
        <v>200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208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>
        <v>32.5</v>
      </c>
      <c r="G32" t="s">
        <v>606</v>
      </c>
      <c r="H32">
        <v>1.75</v>
      </c>
      <c r="I32" s="32" t="s">
        <v>88</v>
      </c>
      <c r="J32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>
        <v>32.5</v>
      </c>
      <c r="G33" t="s">
        <v>606</v>
      </c>
      <c r="H33">
        <v>2</v>
      </c>
      <c r="I33" s="32" t="s">
        <v>89</v>
      </c>
      <c r="J3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>
        <v>32.5</v>
      </c>
      <c r="G34" t="s">
        <v>607</v>
      </c>
      <c r="H34">
        <v>1.75</v>
      </c>
      <c r="I34" s="32" t="s">
        <v>88</v>
      </c>
      <c r="J34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4">
        <v>40</v>
      </c>
      <c r="G35" s="3" t="s">
        <v>181</v>
      </c>
      <c r="H35" s="3"/>
      <c r="I35" s="3"/>
      <c r="J35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4" t="s">
        <v>181</v>
      </c>
      <c r="B66" s="174"/>
      <c r="C66" s="174"/>
      <c r="D66" s="174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4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4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4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4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4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4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4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4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4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4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4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4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4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4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4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4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4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4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4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4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4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4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4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4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4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4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4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4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4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4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4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4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4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4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4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4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4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4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4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4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4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4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4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4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4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4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4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4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4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4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4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4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4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4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4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4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4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4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4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4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4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4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4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4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4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4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4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4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4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4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4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4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4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4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4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4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4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4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4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4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4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4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4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4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4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4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4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4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4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4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4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4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4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4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4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4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4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4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4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4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4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4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4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4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4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4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4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4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4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4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4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4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4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4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4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4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4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4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4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4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4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4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4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4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4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4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4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4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4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4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4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4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4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4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4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4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4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4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4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4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4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4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4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4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4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4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4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4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4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4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4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4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4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4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4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4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4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4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4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4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4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4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4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4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4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4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4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4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4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4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4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4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4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4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4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4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4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4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4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4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4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4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4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4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4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4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4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4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4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4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4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4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4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4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4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4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4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4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4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4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4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4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4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4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4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4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4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4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4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4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4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4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4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4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4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4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4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4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4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4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4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4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4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4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4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4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4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4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4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4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4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4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4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4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4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4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4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4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4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4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4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4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4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4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4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4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4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4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4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4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4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4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4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4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4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4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4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4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4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4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4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4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4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4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4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4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4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4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4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4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4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4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4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4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4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4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4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4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4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4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4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4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4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4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4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4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4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4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4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4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4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4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4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4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4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4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4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4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4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4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4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4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4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4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4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4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4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4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4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4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4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4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4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4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4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4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4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4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4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4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4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4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4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4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4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4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4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4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4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4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4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4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4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4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4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4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4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4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4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4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4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4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4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4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4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4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4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4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4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4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4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4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4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4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4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4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4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4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4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4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4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4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4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4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4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4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4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4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4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4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4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4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4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4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4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4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4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4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4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4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4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4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4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4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4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4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4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4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4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4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4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4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4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4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4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4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4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4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4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4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4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4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4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4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4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4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4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4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4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4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4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4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4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4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4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4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4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4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4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4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4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4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4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4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4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4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4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4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4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4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4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4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4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4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4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4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4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4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4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4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4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4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4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4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4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4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4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4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4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4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4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4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4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4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4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4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4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4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4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4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4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4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4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4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4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4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4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4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4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4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4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4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4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4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4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4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4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4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4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4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4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4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4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4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4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4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4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4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4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4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4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4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4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4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4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4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4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4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4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4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4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4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4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4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4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4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4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4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4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4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4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4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4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4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4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4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4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4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4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4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4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4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4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4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4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4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4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4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4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4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4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4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4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4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4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4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4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4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4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4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4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4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4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4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4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4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4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4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4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4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4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4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4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4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4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4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4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4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4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4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4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4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4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4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4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4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4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4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4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4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4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4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4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4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4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4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4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4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4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4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4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4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4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4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4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4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4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4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4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4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4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4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4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4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4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4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4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4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4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4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4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4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4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4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4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4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4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4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4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4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4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4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4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4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4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4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4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4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4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4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4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4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4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4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4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4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4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4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4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4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4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4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4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4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4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4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4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4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4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4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4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4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4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4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4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4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4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4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4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4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4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4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4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4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4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4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4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4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4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4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4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4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4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4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4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4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4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4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4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4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4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4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4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4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4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4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4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4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4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4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4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4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4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4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4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4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4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4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4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4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4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4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4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4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4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4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4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4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4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4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4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4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4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4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4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4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4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4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4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4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4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4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4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4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4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4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4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4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4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4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4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4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4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4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4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4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4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4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4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4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4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4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4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4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4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4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4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4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4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4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4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4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4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4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4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4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4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4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4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4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4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4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4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4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4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4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4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4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4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4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4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4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4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4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4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4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4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4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4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4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4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4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4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4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4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4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4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4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4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4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4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4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4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4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4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4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4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4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4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4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4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4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4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4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4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4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4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4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4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4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4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4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4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4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4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4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4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4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4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4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4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4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4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4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4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4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4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4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4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4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4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4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4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4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4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4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4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4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4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4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4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1" t="s">
        <v>1129</v>
      </c>
      <c r="J1" s="232"/>
      <c r="K1" s="233" t="s">
        <v>1130</v>
      </c>
      <c r="L1" s="234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168"/>
      <c r="AA272" s="31"/>
      <c r="AB272" s="25"/>
    </row>
    <row r="273" spans="5:28" x14ac:dyDescent="0.25">
      <c r="E273" s="3"/>
      <c r="L273" s="61"/>
      <c r="M273" s="97"/>
      <c r="N273" s="60"/>
      <c r="Z273" s="168"/>
      <c r="AA273" s="31"/>
      <c r="AB273" s="25"/>
    </row>
    <row r="274" spans="5:28" x14ac:dyDescent="0.25">
      <c r="E274" s="3"/>
      <c r="L274" s="61"/>
      <c r="M274" s="97"/>
      <c r="N274" s="60"/>
      <c r="Z274" s="168"/>
      <c r="AA274" s="31"/>
      <c r="AB274" s="25"/>
    </row>
    <row r="275" spans="5:28" x14ac:dyDescent="0.25">
      <c r="E275" s="3"/>
      <c r="L275" s="61"/>
      <c r="M275" s="97"/>
      <c r="N275" s="60"/>
      <c r="Z275" s="168"/>
      <c r="AA275" s="31"/>
      <c r="AB275" s="25"/>
    </row>
    <row r="276" spans="5:28" x14ac:dyDescent="0.25">
      <c r="E276" s="3"/>
      <c r="L276" s="61"/>
      <c r="M276" s="97"/>
      <c r="N276" s="60"/>
      <c r="Z276" s="168"/>
      <c r="AA276" s="31"/>
      <c r="AB276" s="25"/>
    </row>
    <row r="277" spans="5:28" x14ac:dyDescent="0.25">
      <c r="E277" s="3"/>
      <c r="L277" s="61"/>
      <c r="M277" s="97"/>
      <c r="N277" s="60"/>
      <c r="Z277" s="168"/>
      <c r="AA277" s="31"/>
      <c r="AB277" s="25"/>
    </row>
    <row r="278" spans="5:28" x14ac:dyDescent="0.25">
      <c r="E278" s="3"/>
      <c r="L278" s="61"/>
      <c r="M278" s="97"/>
      <c r="N278" s="60"/>
      <c r="Z278" s="168"/>
      <c r="AA278" s="31"/>
      <c r="AB278" s="25"/>
    </row>
    <row r="279" spans="5:28" x14ac:dyDescent="0.25">
      <c r="E279" s="3"/>
      <c r="L279" s="61"/>
      <c r="M279" s="97"/>
      <c r="N279" s="60"/>
      <c r="Z279" s="168"/>
      <c r="AA279" s="31"/>
      <c r="AB279" s="25"/>
    </row>
    <row r="280" spans="5:28" x14ac:dyDescent="0.25">
      <c r="E280" s="3"/>
      <c r="L280" s="61"/>
      <c r="M280" s="97"/>
      <c r="N280" s="60"/>
      <c r="Z280" s="168"/>
      <c r="AA280" s="31"/>
      <c r="AB280" s="25"/>
    </row>
    <row r="281" spans="5:28" x14ac:dyDescent="0.25">
      <c r="E281" s="3"/>
      <c r="L281" s="61"/>
      <c r="M281" s="97"/>
      <c r="N281" s="60"/>
      <c r="Z281" s="168"/>
      <c r="AA281" s="31"/>
      <c r="AB281" s="25"/>
    </row>
    <row r="282" spans="5:28" x14ac:dyDescent="0.25">
      <c r="E282" s="3"/>
      <c r="L282" s="61"/>
      <c r="M282" s="97"/>
      <c r="N282" s="60"/>
      <c r="Z282" s="168"/>
      <c r="AA282" s="31"/>
      <c r="AB282" s="25"/>
    </row>
    <row r="283" spans="5:28" x14ac:dyDescent="0.25">
      <c r="E283" s="3"/>
      <c r="L283" s="61"/>
      <c r="M283" s="97"/>
      <c r="N283" s="60"/>
      <c r="Z283" s="168"/>
      <c r="AA283" s="31"/>
      <c r="AB283" s="25"/>
    </row>
    <row r="284" spans="5:28" x14ac:dyDescent="0.25">
      <c r="E284" s="3"/>
      <c r="L284" s="61"/>
      <c r="M284" s="97"/>
      <c r="N284" s="60"/>
      <c r="Z284" s="168"/>
      <c r="AA284" s="31"/>
      <c r="AB284" s="25"/>
    </row>
    <row r="285" spans="5:28" x14ac:dyDescent="0.25">
      <c r="E285" s="3"/>
      <c r="L285" s="61"/>
      <c r="M285" s="97"/>
      <c r="N285" s="60"/>
      <c r="Z285" s="168"/>
      <c r="AA285" s="31"/>
      <c r="AB285" s="25"/>
    </row>
    <row r="286" spans="5:28" x14ac:dyDescent="0.25">
      <c r="E286" s="3"/>
      <c r="L286" s="61"/>
      <c r="M286" s="97"/>
      <c r="N286" s="60"/>
      <c r="Z286" s="168"/>
      <c r="AA286" s="31"/>
      <c r="AB286" s="25"/>
    </row>
    <row r="287" spans="5:28" x14ac:dyDescent="0.25">
      <c r="E287" s="3"/>
      <c r="L287" s="61"/>
      <c r="M287" s="97"/>
      <c r="N287" s="60"/>
      <c r="Z287" s="168"/>
      <c r="AA287" s="31"/>
      <c r="AB287" s="25"/>
    </row>
    <row r="288" spans="5:28" x14ac:dyDescent="0.25">
      <c r="E288" s="3"/>
      <c r="L288" s="61"/>
      <c r="M288" s="97"/>
      <c r="N288" s="60"/>
      <c r="Z288" s="168"/>
      <c r="AA288" s="31"/>
      <c r="AB288" s="25"/>
    </row>
    <row r="289" spans="5:28" x14ac:dyDescent="0.25">
      <c r="E289" s="3"/>
      <c r="L289" s="61"/>
      <c r="M289" s="97"/>
      <c r="N289" s="60"/>
      <c r="Z289" s="168"/>
      <c r="AA289" s="31"/>
      <c r="AB289" s="25"/>
    </row>
    <row r="290" spans="5:28" x14ac:dyDescent="0.25">
      <c r="E290" s="3"/>
      <c r="L290" s="61"/>
      <c r="M290" s="97"/>
      <c r="N290" s="60"/>
      <c r="Z290" s="168"/>
      <c r="AA290" s="31"/>
      <c r="AB290" s="25"/>
    </row>
    <row r="291" spans="5:28" x14ac:dyDescent="0.25">
      <c r="E291" s="3"/>
      <c r="L291" s="61"/>
      <c r="M291" s="97"/>
      <c r="N291" s="60"/>
      <c r="Z291" s="168"/>
      <c r="AA291" s="31"/>
      <c r="AB291" s="25"/>
    </row>
    <row r="292" spans="5:28" x14ac:dyDescent="0.25">
      <c r="E292" s="3"/>
      <c r="L292" s="61"/>
      <c r="M292" s="97"/>
      <c r="N292" s="60"/>
      <c r="Z292" s="168"/>
      <c r="AA292" s="31"/>
      <c r="AB292" s="25"/>
    </row>
    <row r="293" spans="5:28" x14ac:dyDescent="0.25">
      <c r="E293" s="3"/>
      <c r="L293" s="61"/>
      <c r="M293" s="97"/>
      <c r="N293" s="60"/>
      <c r="Z293" s="168"/>
      <c r="AA293" s="31"/>
      <c r="AB293" s="25"/>
    </row>
    <row r="294" spans="5:28" x14ac:dyDescent="0.25">
      <c r="E294" s="3"/>
      <c r="L294" s="61"/>
      <c r="M294" s="97"/>
      <c r="N294" s="60"/>
      <c r="Z294" s="168"/>
      <c r="AA294" s="31"/>
      <c r="AB294" s="25"/>
    </row>
    <row r="295" spans="5:28" x14ac:dyDescent="0.25">
      <c r="E295" s="3"/>
      <c r="L295" s="61"/>
      <c r="M295" s="97"/>
      <c r="N295" s="60"/>
      <c r="Z295" s="168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C:\Users\USER\Desktop\ComparePayroll\[DONE-VDP_DIV5_1007_1020_FINAL.xlsm]PR DATE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>C:\Users\USER\Desktop\ComparePayroll\[DONE-VDP_DIV5_1007_1020_FINAL.xlsm]PR DATE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2025-01-27T00:30:57Z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